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ascual\Downloads\"/>
    </mc:Choice>
  </mc:AlternateContent>
  <bookViews>
    <workbookView xWindow="0" yWindow="0" windowWidth="30720" windowHeight="11865"/>
  </bookViews>
  <sheets>
    <sheet name="SpaghettiNT1" sheetId="17" r:id="rId1"/>
    <sheet name="CombinedGM" sheetId="11" r:id="rId2"/>
    <sheet name="BatchCV" sheetId="16" r:id="rId3"/>
    <sheet name="Summary GM Loads" sheetId="21" r:id="rId4"/>
    <sheet name="CleanedDataGMONLY_NoDuplicates" sheetId="5" r:id="rId5"/>
    <sheet name="Sheet3" sheetId="28" r:id="rId6"/>
    <sheet name="Sheet2" sheetId="27" r:id="rId7"/>
    <sheet name="20220408CompleteRawData" sheetId="1" r:id="rId8"/>
    <sheet name="RawClassifier Inputs" sheetId="6" r:id="rId9"/>
    <sheet name="Raw data Plasma" sheetId="22" r:id="rId10"/>
    <sheet name="Worksheet" sheetId="23" r:id="rId11"/>
    <sheet name="Analyzed" sheetId="24" r:id="rId12"/>
    <sheet name="Simplified" sheetId="25" r:id="rId13"/>
    <sheet name="Plasma BAmy Compiled data" sheetId="19" r:id="rId14"/>
    <sheet name="Plasma BAmy Brief analysis" sheetId="20" r:id="rId15"/>
    <sheet name="Plasma NT1 summary R123456" sheetId="18" r:id="rId16"/>
    <sheet name="MatchedPlasmaNT1" sheetId="15" r:id="rId17"/>
  </sheets>
  <definedNames>
    <definedName name="_xlnm._FilterDatabase" localSheetId="4" hidden="1">CleanedDataGMONLY_NoDuplicates!$A$1:$AZ$128</definedName>
    <definedName name="_xlnm.Print_Area" localSheetId="15">'Plasma NT1 summary R123456'!$A$1:$N$83</definedName>
  </definedNames>
  <calcPr calcId="162913"/>
  <fileRecoveryPr repairLoad="1"/>
</workbook>
</file>

<file path=xl/calcChain.xml><?xml version="1.0" encoding="utf-8"?>
<calcChain xmlns="http://schemas.openxmlformats.org/spreadsheetml/2006/main">
  <c r="F37" i="17" l="1"/>
  <c r="F35" i="17"/>
  <c r="F33" i="17"/>
  <c r="F29" i="17"/>
  <c r="F30" i="17"/>
  <c r="F31" i="17"/>
  <c r="F28" i="17"/>
  <c r="F25" i="17"/>
  <c r="F26" i="17"/>
  <c r="F24" i="17"/>
  <c r="F18" i="17"/>
  <c r="F19" i="17"/>
  <c r="F20" i="17"/>
  <c r="F21" i="17"/>
  <c r="F22" i="17"/>
  <c r="F17" i="17"/>
  <c r="F13" i="17"/>
  <c r="F14" i="17"/>
  <c r="F15" i="17"/>
  <c r="F12" i="17"/>
  <c r="F3" i="17"/>
  <c r="F4" i="17"/>
  <c r="F5" i="17"/>
  <c r="F6" i="17"/>
  <c r="F7" i="17"/>
  <c r="F8" i="17"/>
  <c r="F9" i="17"/>
  <c r="F10" i="17"/>
  <c r="X2" i="28" l="1"/>
  <c r="X3" i="28"/>
  <c r="X4" i="28"/>
  <c r="X5" i="28"/>
  <c r="X6" i="28"/>
  <c r="X7" i="28"/>
  <c r="X8" i="28"/>
  <c r="X9" i="28"/>
  <c r="X10" i="28"/>
  <c r="X11" i="28"/>
  <c r="X12" i="28"/>
  <c r="X13" i="28"/>
  <c r="X14" i="28"/>
  <c r="X15" i="28"/>
  <c r="X16" i="28"/>
  <c r="X17" i="28"/>
  <c r="X18" i="28"/>
  <c r="X19" i="28"/>
  <c r="M5" i="24" l="1"/>
  <c r="P128" i="21" l="1"/>
  <c r="P127" i="21"/>
  <c r="P126" i="21"/>
  <c r="P125" i="21"/>
  <c r="P124" i="21"/>
  <c r="P123" i="21"/>
  <c r="P122" i="21"/>
  <c r="P121" i="2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AK396" i="24"/>
  <c r="AJ396" i="24"/>
  <c r="AL396" i="24" s="1"/>
  <c r="AI396" i="24"/>
  <c r="AH396" i="24"/>
  <c r="AG396" i="24"/>
  <c r="AE396" i="24"/>
  <c r="AF396" i="24" s="1"/>
  <c r="AD396" i="24"/>
  <c r="S396" i="24"/>
  <c r="R396" i="24"/>
  <c r="Q396" i="24"/>
  <c r="O396" i="24"/>
  <c r="N396" i="24"/>
  <c r="P396" i="24" s="1"/>
  <c r="L396" i="24"/>
  <c r="K396" i="24"/>
  <c r="M396" i="24" s="1"/>
  <c r="AK395" i="24"/>
  <c r="AJ395" i="24"/>
  <c r="AI395" i="24"/>
  <c r="AH395" i="24"/>
  <c r="AG395" i="24"/>
  <c r="AE395" i="24"/>
  <c r="AD395" i="24"/>
  <c r="AF395" i="24" s="1"/>
  <c r="R395" i="24"/>
  <c r="S395" i="24" s="1"/>
  <c r="Q395" i="24"/>
  <c r="O395" i="24"/>
  <c r="N395" i="24"/>
  <c r="M395" i="24"/>
  <c r="L395" i="24"/>
  <c r="K395" i="24"/>
  <c r="AK394" i="24"/>
  <c r="AJ394" i="24"/>
  <c r="AL394" i="24" s="1"/>
  <c r="AH394" i="24"/>
  <c r="AI394" i="24" s="1"/>
  <c r="AG394" i="24"/>
  <c r="AE394" i="24"/>
  <c r="AF394" i="24" s="1"/>
  <c r="AD394" i="24"/>
  <c r="S394" i="24"/>
  <c r="R394" i="24"/>
  <c r="Q394" i="24"/>
  <c r="O394" i="24"/>
  <c r="N394" i="24"/>
  <c r="P394" i="24" s="1"/>
  <c r="M394" i="24"/>
  <c r="L394" i="24"/>
  <c r="K394" i="24"/>
  <c r="AK393" i="24"/>
  <c r="AJ393" i="24"/>
  <c r="AI393" i="24"/>
  <c r="AH393" i="24"/>
  <c r="AG393" i="24"/>
  <c r="AE393" i="24"/>
  <c r="AD393" i="24"/>
  <c r="AF393" i="24" s="1"/>
  <c r="R393" i="24"/>
  <c r="S393" i="24" s="1"/>
  <c r="Q393" i="24"/>
  <c r="O393" i="24"/>
  <c r="N393" i="24"/>
  <c r="M393" i="24"/>
  <c r="L393" i="24"/>
  <c r="K393" i="24"/>
  <c r="AK392" i="24"/>
  <c r="AJ392" i="24"/>
  <c r="AL392" i="24" s="1"/>
  <c r="AH392" i="24"/>
  <c r="AI392" i="24" s="1"/>
  <c r="AG392" i="24"/>
  <c r="AE392" i="24"/>
  <c r="AF392" i="24" s="1"/>
  <c r="AD392" i="24"/>
  <c r="S392" i="24"/>
  <c r="R392" i="24"/>
  <c r="Q392" i="24"/>
  <c r="P392" i="24"/>
  <c r="O392" i="24"/>
  <c r="N392" i="24"/>
  <c r="M392" i="24"/>
  <c r="L392" i="24"/>
  <c r="K392" i="24"/>
  <c r="AK391" i="24"/>
  <c r="AL391" i="24" s="1"/>
  <c r="AJ391" i="24"/>
  <c r="AI391" i="24"/>
  <c r="AH391" i="24"/>
  <c r="AG391" i="24"/>
  <c r="AE391" i="24"/>
  <c r="AD391" i="24"/>
  <c r="AF391" i="24" s="1"/>
  <c r="R391" i="24"/>
  <c r="S391" i="24" s="1"/>
  <c r="Q391" i="24"/>
  <c r="O391" i="24"/>
  <c r="N391" i="24"/>
  <c r="M391" i="24"/>
  <c r="L391" i="24"/>
  <c r="K391" i="24"/>
  <c r="AK390" i="24"/>
  <c r="AJ390" i="24"/>
  <c r="AL390" i="24" s="1"/>
  <c r="AH390" i="24"/>
  <c r="AG390" i="24"/>
  <c r="AI390" i="24" s="1"/>
  <c r="AE390" i="24"/>
  <c r="AD390" i="24"/>
  <c r="S390" i="24"/>
  <c r="R390" i="24"/>
  <c r="Q390" i="24"/>
  <c r="O390" i="24"/>
  <c r="N390" i="24"/>
  <c r="P390" i="24" s="1"/>
  <c r="M390" i="24"/>
  <c r="L390" i="24"/>
  <c r="K390" i="24"/>
  <c r="AK389" i="24"/>
  <c r="AL389" i="24" s="1"/>
  <c r="AJ389" i="24"/>
  <c r="AI389" i="24"/>
  <c r="AH389" i="24"/>
  <c r="AG389" i="24"/>
  <c r="AE389" i="24"/>
  <c r="AD389" i="24"/>
  <c r="AF389" i="24" s="1"/>
  <c r="R389" i="24"/>
  <c r="S389" i="24" s="1"/>
  <c r="Q389" i="24"/>
  <c r="O389" i="24"/>
  <c r="N389" i="24"/>
  <c r="M389" i="24"/>
  <c r="L389" i="24"/>
  <c r="K389" i="24"/>
  <c r="AL388" i="24"/>
  <c r="AK388" i="24"/>
  <c r="AJ388" i="24"/>
  <c r="AH388" i="24"/>
  <c r="AG388" i="24"/>
  <c r="AE388" i="24"/>
  <c r="AF388" i="24" s="1"/>
  <c r="AD388" i="24"/>
  <c r="S388" i="24"/>
  <c r="R388" i="24"/>
  <c r="Q388" i="24"/>
  <c r="P388" i="24"/>
  <c r="O388" i="24"/>
  <c r="N388" i="24"/>
  <c r="L388" i="24"/>
  <c r="K388" i="24"/>
  <c r="M388" i="24" s="1"/>
  <c r="AK387" i="24"/>
  <c r="AL387" i="24" s="1"/>
  <c r="AJ387" i="24"/>
  <c r="AI387" i="24"/>
  <c r="AH387" i="24"/>
  <c r="AG387" i="24"/>
  <c r="AE387" i="24"/>
  <c r="AD387" i="24"/>
  <c r="AF387" i="24" s="1"/>
  <c r="R387" i="24"/>
  <c r="S387" i="24" s="1"/>
  <c r="Q387" i="24"/>
  <c r="O387" i="24"/>
  <c r="N387" i="24"/>
  <c r="M387" i="24"/>
  <c r="L387" i="24"/>
  <c r="K387" i="24"/>
  <c r="AK386" i="24"/>
  <c r="AJ386" i="24"/>
  <c r="AL386" i="24" s="1"/>
  <c r="AI386" i="24"/>
  <c r="AH386" i="24"/>
  <c r="AG386" i="24"/>
  <c r="AE386" i="24"/>
  <c r="AD386" i="24"/>
  <c r="S386" i="24"/>
  <c r="R386" i="24"/>
  <c r="Q386" i="24"/>
  <c r="P386" i="24"/>
  <c r="O386" i="24"/>
  <c r="N386" i="24"/>
  <c r="M386" i="24"/>
  <c r="L386" i="24"/>
  <c r="K386" i="24"/>
  <c r="AK385" i="24"/>
  <c r="AL385" i="24" s="1"/>
  <c r="AJ385" i="24"/>
  <c r="AI385" i="24"/>
  <c r="AH385" i="24"/>
  <c r="AG385" i="24"/>
  <c r="AF385" i="24"/>
  <c r="AE385" i="24"/>
  <c r="AD385" i="24"/>
  <c r="R385" i="24"/>
  <c r="S385" i="24" s="1"/>
  <c r="Q385" i="24"/>
  <c r="O385" i="24"/>
  <c r="N385" i="24"/>
  <c r="M385" i="24"/>
  <c r="L385" i="24"/>
  <c r="K385" i="24"/>
  <c r="AK384" i="24"/>
  <c r="AJ384" i="24"/>
  <c r="AL384" i="24" s="1"/>
  <c r="AH384" i="24"/>
  <c r="AI384" i="24" s="1"/>
  <c r="AG384" i="24"/>
  <c r="AE384" i="24"/>
  <c r="AF384" i="24" s="1"/>
  <c r="AD384" i="24"/>
  <c r="S384" i="24"/>
  <c r="R384" i="24"/>
  <c r="Q384" i="24"/>
  <c r="P384" i="24"/>
  <c r="O384" i="24"/>
  <c r="N384" i="24"/>
  <c r="M384" i="24"/>
  <c r="L384" i="24"/>
  <c r="K384" i="24"/>
  <c r="AK383" i="24"/>
  <c r="AL383" i="24" s="1"/>
  <c r="AJ383" i="24"/>
  <c r="AI383" i="24"/>
  <c r="AH383" i="24"/>
  <c r="AG383" i="24"/>
  <c r="AE383" i="24"/>
  <c r="AD383" i="24"/>
  <c r="AF383" i="24" s="1"/>
  <c r="R383" i="24"/>
  <c r="S383" i="24" s="1"/>
  <c r="Q383" i="24"/>
  <c r="O383" i="24"/>
  <c r="N383" i="24"/>
  <c r="M383" i="24"/>
  <c r="L383" i="24"/>
  <c r="K383" i="24"/>
  <c r="AK382" i="24"/>
  <c r="AJ382" i="24"/>
  <c r="AL382" i="24" s="1"/>
  <c r="AH382" i="24"/>
  <c r="AG382" i="24"/>
  <c r="AI382" i="24" s="1"/>
  <c r="AE382" i="24"/>
  <c r="AD382" i="24"/>
  <c r="S382" i="24"/>
  <c r="R382" i="24"/>
  <c r="Q382" i="24"/>
  <c r="P382" i="24"/>
  <c r="O382" i="24"/>
  <c r="N382" i="24"/>
  <c r="M382" i="24"/>
  <c r="L382" i="24"/>
  <c r="K382" i="24"/>
  <c r="AK381" i="24"/>
  <c r="AL381" i="24" s="1"/>
  <c r="AJ381" i="24"/>
  <c r="AH381" i="24"/>
  <c r="AI381" i="24" s="1"/>
  <c r="AG381" i="24"/>
  <c r="AF381" i="24"/>
  <c r="AE381" i="24"/>
  <c r="AD381" i="24"/>
  <c r="R381" i="24"/>
  <c r="S381" i="24" s="1"/>
  <c r="Q381" i="24"/>
  <c r="O381" i="24"/>
  <c r="N381" i="24"/>
  <c r="L381" i="24"/>
  <c r="M381" i="24" s="1"/>
  <c r="K381" i="24"/>
  <c r="AL380" i="24"/>
  <c r="AK380" i="24"/>
  <c r="AJ380" i="24"/>
  <c r="AH380" i="24"/>
  <c r="AG380" i="24"/>
  <c r="AE380" i="24"/>
  <c r="AF380" i="24" s="1"/>
  <c r="AD380" i="24"/>
  <c r="S380" i="24"/>
  <c r="R380" i="24"/>
  <c r="Q380" i="24"/>
  <c r="P380" i="24"/>
  <c r="O380" i="24"/>
  <c r="N380" i="24"/>
  <c r="M380" i="24"/>
  <c r="L380" i="24"/>
  <c r="K380" i="24"/>
  <c r="AK379" i="24"/>
  <c r="AL379" i="24" s="1"/>
  <c r="AJ379" i="24"/>
  <c r="AH379" i="24"/>
  <c r="AI379" i="24" s="1"/>
  <c r="AG379" i="24"/>
  <c r="AE379" i="24"/>
  <c r="AD379" i="24"/>
  <c r="AF379" i="24" s="1"/>
  <c r="R379" i="24"/>
  <c r="S379" i="24" s="1"/>
  <c r="Q379" i="24"/>
  <c r="O379" i="24"/>
  <c r="N379" i="24"/>
  <c r="M379" i="24"/>
  <c r="L379" i="24"/>
  <c r="K379" i="24"/>
  <c r="AK378" i="24"/>
  <c r="AJ378" i="24"/>
  <c r="AL378" i="24" s="1"/>
  <c r="AI378" i="24"/>
  <c r="AH378" i="24"/>
  <c r="AG378" i="24"/>
  <c r="AE378" i="24"/>
  <c r="AD378" i="24"/>
  <c r="S378" i="24"/>
  <c r="R378" i="24"/>
  <c r="Q378" i="24"/>
  <c r="P378" i="24"/>
  <c r="O378" i="24"/>
  <c r="N378" i="24"/>
  <c r="M378" i="24"/>
  <c r="L378" i="24"/>
  <c r="K378" i="24"/>
  <c r="AK377" i="24"/>
  <c r="AL377" i="24" s="1"/>
  <c r="AJ377" i="24"/>
  <c r="AH377" i="24"/>
  <c r="AI377" i="24" s="1"/>
  <c r="AG377" i="24"/>
  <c r="AF377" i="24"/>
  <c r="AE377" i="24"/>
  <c r="AD377" i="24"/>
  <c r="R377" i="24"/>
  <c r="S377" i="24" s="1"/>
  <c r="Q377" i="24"/>
  <c r="O377" i="24"/>
  <c r="N377" i="24"/>
  <c r="L377" i="24"/>
  <c r="M377" i="24" s="1"/>
  <c r="K377" i="24"/>
  <c r="AK376" i="24"/>
  <c r="AJ376" i="24"/>
  <c r="AL376" i="24" s="1"/>
  <c r="AH376" i="24"/>
  <c r="AI376" i="24" s="1"/>
  <c r="AG376" i="24"/>
  <c r="AE376" i="24"/>
  <c r="AF376" i="24" s="1"/>
  <c r="AD376" i="24"/>
  <c r="S376" i="24"/>
  <c r="R376" i="24"/>
  <c r="Q376" i="24"/>
  <c r="P376" i="24"/>
  <c r="O376" i="24"/>
  <c r="N376" i="24"/>
  <c r="M376" i="24"/>
  <c r="L376" i="24"/>
  <c r="K376" i="24"/>
  <c r="AK375" i="24"/>
  <c r="AL375" i="24" s="1"/>
  <c r="AJ375" i="24"/>
  <c r="AH375" i="24"/>
  <c r="AI375" i="24" s="1"/>
  <c r="AG375" i="24"/>
  <c r="AE375" i="24"/>
  <c r="AF375" i="24" s="1"/>
  <c r="AD375" i="24"/>
  <c r="R375" i="24"/>
  <c r="S375" i="24" s="1"/>
  <c r="Q375" i="24"/>
  <c r="O375" i="24"/>
  <c r="N375" i="24"/>
  <c r="M375" i="24"/>
  <c r="L375" i="24"/>
  <c r="K375" i="24"/>
  <c r="AK374" i="24"/>
  <c r="AJ374" i="24"/>
  <c r="AH374" i="24"/>
  <c r="AG374" i="24"/>
  <c r="AI374" i="24" s="1"/>
  <c r="AE374" i="24"/>
  <c r="AD374" i="24"/>
  <c r="S374" i="24"/>
  <c r="R374" i="24"/>
  <c r="Q374" i="24"/>
  <c r="P374" i="24"/>
  <c r="O374" i="24"/>
  <c r="N374" i="24"/>
  <c r="M374" i="24"/>
  <c r="L374" i="24"/>
  <c r="K374" i="24"/>
  <c r="AK373" i="24"/>
  <c r="AL373" i="24" s="1"/>
  <c r="AJ373" i="24"/>
  <c r="AH373" i="24"/>
  <c r="AI373" i="24" s="1"/>
  <c r="AG373" i="24"/>
  <c r="AE373" i="24"/>
  <c r="AF373" i="24" s="1"/>
  <c r="AD373" i="24"/>
  <c r="R373" i="24"/>
  <c r="S373" i="24" s="1"/>
  <c r="Q373" i="24"/>
  <c r="O373" i="24"/>
  <c r="N373" i="24"/>
  <c r="L373" i="24"/>
  <c r="M373" i="24" s="1"/>
  <c r="K373" i="24"/>
  <c r="AL372" i="24"/>
  <c r="AK372" i="24"/>
  <c r="AJ372" i="24"/>
  <c r="AH372" i="24"/>
  <c r="AG372" i="24"/>
  <c r="AE372" i="24"/>
  <c r="AF372" i="24" s="1"/>
  <c r="AD372" i="24"/>
  <c r="S372" i="24"/>
  <c r="R372" i="24"/>
  <c r="Q372" i="24"/>
  <c r="P372" i="24"/>
  <c r="O372" i="24"/>
  <c r="N372" i="24"/>
  <c r="M372" i="24"/>
  <c r="L372" i="24"/>
  <c r="K372" i="24"/>
  <c r="AK371" i="24"/>
  <c r="AL371" i="24" s="1"/>
  <c r="AJ371" i="24"/>
  <c r="AH371" i="24"/>
  <c r="AI371" i="24" s="1"/>
  <c r="AG371" i="24"/>
  <c r="AE371" i="24"/>
  <c r="AF371" i="24" s="1"/>
  <c r="AD371" i="24"/>
  <c r="R371" i="24"/>
  <c r="S371" i="24" s="1"/>
  <c r="Q371" i="24"/>
  <c r="O371" i="24"/>
  <c r="N371" i="24"/>
  <c r="M371" i="24"/>
  <c r="L371" i="24"/>
  <c r="K371" i="24"/>
  <c r="AK370" i="24"/>
  <c r="AL370" i="24" s="1"/>
  <c r="AJ370" i="24"/>
  <c r="AI370" i="24"/>
  <c r="AH370" i="24"/>
  <c r="AG370" i="24"/>
  <c r="AE370" i="24"/>
  <c r="AD370" i="24"/>
  <c r="S370" i="24"/>
  <c r="R370" i="24"/>
  <c r="Q370" i="24"/>
  <c r="P370" i="24"/>
  <c r="O370" i="24"/>
  <c r="N370" i="24"/>
  <c r="M370" i="24"/>
  <c r="L370" i="24"/>
  <c r="K370" i="24"/>
  <c r="AK369" i="24"/>
  <c r="AL369" i="24" s="1"/>
  <c r="AJ369" i="24"/>
  <c r="AH369" i="24"/>
  <c r="AI369" i="24" s="1"/>
  <c r="AG369" i="24"/>
  <c r="AE369" i="24"/>
  <c r="AF369" i="24" s="1"/>
  <c r="AD369" i="24"/>
  <c r="R369" i="24"/>
  <c r="S369" i="24" s="1"/>
  <c r="Q369" i="24"/>
  <c r="O369" i="24"/>
  <c r="N369" i="24"/>
  <c r="L369" i="24"/>
  <c r="M369" i="24" s="1"/>
  <c r="K369" i="24"/>
  <c r="AK368" i="24"/>
  <c r="AJ368" i="24"/>
  <c r="AL368" i="24" s="1"/>
  <c r="AH368" i="24"/>
  <c r="AI368" i="24" s="1"/>
  <c r="AG368" i="24"/>
  <c r="AE368" i="24"/>
  <c r="AF368" i="24" s="1"/>
  <c r="AD368" i="24"/>
  <c r="S368" i="24"/>
  <c r="R368" i="24"/>
  <c r="Q368" i="24"/>
  <c r="P368" i="24"/>
  <c r="O368" i="24"/>
  <c r="N368" i="24"/>
  <c r="M368" i="24"/>
  <c r="L368" i="24"/>
  <c r="K368" i="24"/>
  <c r="AK367" i="24"/>
  <c r="AL367" i="24" s="1"/>
  <c r="AJ367" i="24"/>
  <c r="AH367" i="24"/>
  <c r="AI367" i="24" s="1"/>
  <c r="AG367" i="24"/>
  <c r="AE367" i="24"/>
  <c r="AF367" i="24" s="1"/>
  <c r="AD367" i="24"/>
  <c r="R367" i="24"/>
  <c r="S367" i="24" s="1"/>
  <c r="Q367" i="24"/>
  <c r="O367" i="24"/>
  <c r="N367" i="24"/>
  <c r="M367" i="24"/>
  <c r="L367" i="24"/>
  <c r="K367" i="24"/>
  <c r="AK366" i="24"/>
  <c r="AJ366" i="24"/>
  <c r="AH366" i="24"/>
  <c r="AG366" i="24"/>
  <c r="AI366" i="24" s="1"/>
  <c r="AE366" i="24"/>
  <c r="AD366" i="24"/>
  <c r="S366" i="24"/>
  <c r="R366" i="24"/>
  <c r="Q366" i="24"/>
  <c r="P366" i="24"/>
  <c r="O366" i="24"/>
  <c r="N366" i="24"/>
  <c r="M366" i="24"/>
  <c r="L366" i="24"/>
  <c r="K366" i="24"/>
  <c r="AK365" i="24"/>
  <c r="AL365" i="24" s="1"/>
  <c r="AJ365" i="24"/>
  <c r="AH365" i="24"/>
  <c r="AI365" i="24" s="1"/>
  <c r="AG365" i="24"/>
  <c r="AE365" i="24"/>
  <c r="AF365" i="24" s="1"/>
  <c r="AD365" i="24"/>
  <c r="R365" i="24"/>
  <c r="S365" i="24" s="1"/>
  <c r="Q365" i="24"/>
  <c r="O365" i="24"/>
  <c r="N365" i="24"/>
  <c r="L365" i="24"/>
  <c r="M365" i="24" s="1"/>
  <c r="K365" i="24"/>
  <c r="AL364" i="24"/>
  <c r="AK364" i="24"/>
  <c r="AJ364" i="24"/>
  <c r="AH364" i="24"/>
  <c r="AI364" i="24" s="1"/>
  <c r="AG364" i="24"/>
  <c r="AE364" i="24"/>
  <c r="AF364" i="24" s="1"/>
  <c r="AD364" i="24"/>
  <c r="S364" i="24"/>
  <c r="R364" i="24"/>
  <c r="Q364" i="24"/>
  <c r="P364" i="24"/>
  <c r="O364" i="24"/>
  <c r="N364" i="24"/>
  <c r="M364" i="24"/>
  <c r="L364" i="24"/>
  <c r="K364" i="24"/>
  <c r="AK363" i="24"/>
  <c r="AL363" i="24" s="1"/>
  <c r="AJ363" i="24"/>
  <c r="AH363" i="24"/>
  <c r="AI363" i="24" s="1"/>
  <c r="AG363" i="24"/>
  <c r="AE363" i="24"/>
  <c r="AF363" i="24" s="1"/>
  <c r="AD363" i="24"/>
  <c r="R363" i="24"/>
  <c r="S363" i="24" s="1"/>
  <c r="Q363" i="24"/>
  <c r="O363" i="24"/>
  <c r="N363" i="24"/>
  <c r="M363" i="24"/>
  <c r="L363" i="24"/>
  <c r="K363" i="24"/>
  <c r="AK362" i="24"/>
  <c r="AJ362" i="24"/>
  <c r="AI362" i="24"/>
  <c r="AH362" i="24"/>
  <c r="AG362" i="24"/>
  <c r="AE362" i="24"/>
  <c r="AD362" i="24"/>
  <c r="S362" i="24"/>
  <c r="R362" i="24"/>
  <c r="Q362" i="24"/>
  <c r="P362" i="24"/>
  <c r="O362" i="24"/>
  <c r="N362" i="24"/>
  <c r="M362" i="24"/>
  <c r="L362" i="24"/>
  <c r="K362" i="24"/>
  <c r="AK361" i="24"/>
  <c r="AL361" i="24" s="1"/>
  <c r="AJ361" i="24"/>
  <c r="AH361" i="24"/>
  <c r="AG361" i="24"/>
  <c r="AE361" i="24"/>
  <c r="AF361" i="24" s="1"/>
  <c r="AD361" i="24"/>
  <c r="R361" i="24"/>
  <c r="S361" i="24" s="1"/>
  <c r="Q361" i="24"/>
  <c r="O361" i="24"/>
  <c r="N361" i="24"/>
  <c r="L361" i="24"/>
  <c r="M361" i="24" s="1"/>
  <c r="K361" i="24"/>
  <c r="AK360" i="24"/>
  <c r="AJ360" i="24"/>
  <c r="AL360" i="24" s="1"/>
  <c r="AH360" i="24"/>
  <c r="AI360" i="24" s="1"/>
  <c r="AG360" i="24"/>
  <c r="AE360" i="24"/>
  <c r="AF360" i="24" s="1"/>
  <c r="AD360" i="24"/>
  <c r="S360" i="24"/>
  <c r="R360" i="24"/>
  <c r="Q360" i="24"/>
  <c r="P360" i="24"/>
  <c r="O360" i="24"/>
  <c r="N360" i="24"/>
  <c r="L360" i="24"/>
  <c r="K360" i="24"/>
  <c r="M360" i="24" s="1"/>
  <c r="AK359" i="24"/>
  <c r="AL359" i="24" s="1"/>
  <c r="AJ359" i="24"/>
  <c r="AH359" i="24"/>
  <c r="AI359" i="24" s="1"/>
  <c r="AG359" i="24"/>
  <c r="AE359" i="24"/>
  <c r="AD359" i="24"/>
  <c r="R359" i="24"/>
  <c r="S359" i="24" s="1"/>
  <c r="Q359" i="24"/>
  <c r="O359" i="24"/>
  <c r="N359" i="24"/>
  <c r="M359" i="24"/>
  <c r="L359" i="24"/>
  <c r="K359" i="24"/>
  <c r="AK358" i="24"/>
  <c r="AJ358" i="24"/>
  <c r="AH358" i="24"/>
  <c r="AG358" i="24"/>
  <c r="AI358" i="24" s="1"/>
  <c r="AE358" i="24"/>
  <c r="AD358" i="24"/>
  <c r="S358" i="24"/>
  <c r="R358" i="24"/>
  <c r="Q358" i="24"/>
  <c r="P358" i="24"/>
  <c r="O358" i="24"/>
  <c r="N358" i="24"/>
  <c r="M358" i="24"/>
  <c r="L358" i="24"/>
  <c r="K358" i="24"/>
  <c r="AK357" i="24"/>
  <c r="AL357" i="24" s="1"/>
  <c r="AJ357" i="24"/>
  <c r="AH357" i="24"/>
  <c r="AI357" i="24" s="1"/>
  <c r="AG357" i="24"/>
  <c r="AE357" i="24"/>
  <c r="AF357" i="24" s="1"/>
  <c r="AD357" i="24"/>
  <c r="R357" i="24"/>
  <c r="S357" i="24" s="1"/>
  <c r="Q357" i="24"/>
  <c r="O357" i="24"/>
  <c r="P357" i="24" s="1"/>
  <c r="N357" i="24"/>
  <c r="L357" i="24"/>
  <c r="K357" i="24"/>
  <c r="AL356" i="24"/>
  <c r="AK356" i="24"/>
  <c r="AJ356" i="24"/>
  <c r="AH356" i="24"/>
  <c r="AG356" i="24"/>
  <c r="AE356" i="24"/>
  <c r="AF356" i="24" s="1"/>
  <c r="AD356" i="24"/>
  <c r="R356" i="24"/>
  <c r="Q356" i="24"/>
  <c r="S356" i="24" s="1"/>
  <c r="O356" i="24"/>
  <c r="P356" i="24" s="1"/>
  <c r="N356" i="24"/>
  <c r="M356" i="24"/>
  <c r="L356" i="24"/>
  <c r="K356" i="24"/>
  <c r="AK355" i="24"/>
  <c r="AJ355" i="24"/>
  <c r="AI355" i="24"/>
  <c r="AH355" i="24"/>
  <c r="AG355" i="24"/>
  <c r="AE355" i="24"/>
  <c r="AF355" i="24" s="1"/>
  <c r="AD355" i="24"/>
  <c r="R355" i="24"/>
  <c r="S355" i="24" s="1"/>
  <c r="Q355" i="24"/>
  <c r="O355" i="24"/>
  <c r="N355" i="24"/>
  <c r="L355" i="24"/>
  <c r="M355" i="24" s="1"/>
  <c r="K355" i="24"/>
  <c r="AK354" i="24"/>
  <c r="AJ354" i="24"/>
  <c r="AI354" i="24"/>
  <c r="AH354" i="24"/>
  <c r="AG354" i="24"/>
  <c r="AE354" i="24"/>
  <c r="AD354" i="24"/>
  <c r="R354" i="24"/>
  <c r="Q354" i="24"/>
  <c r="P354" i="24"/>
  <c r="O354" i="24"/>
  <c r="N354" i="24"/>
  <c r="M354" i="24"/>
  <c r="L354" i="24"/>
  <c r="K354" i="24"/>
  <c r="AK353" i="24"/>
  <c r="AL353" i="24" s="1"/>
  <c r="AJ353" i="24"/>
  <c r="AH353" i="24"/>
  <c r="AG353" i="24"/>
  <c r="AE353" i="24"/>
  <c r="AF353" i="24" s="1"/>
  <c r="AD353" i="24"/>
  <c r="S353" i="24"/>
  <c r="R353" i="24"/>
  <c r="Q353" i="24"/>
  <c r="O353" i="24"/>
  <c r="N353" i="24"/>
  <c r="L353" i="24"/>
  <c r="K353" i="24"/>
  <c r="AK352" i="24"/>
  <c r="AL352" i="24" s="1"/>
  <c r="AJ352" i="24"/>
  <c r="AH352" i="24"/>
  <c r="AI352" i="24" s="1"/>
  <c r="AG352" i="24"/>
  <c r="AE352" i="24"/>
  <c r="AF352" i="24" s="1"/>
  <c r="AD352" i="24"/>
  <c r="S352" i="24"/>
  <c r="R352" i="24"/>
  <c r="Q352" i="24"/>
  <c r="O352" i="24"/>
  <c r="P352" i="24" s="1"/>
  <c r="N352" i="24"/>
  <c r="L352" i="24"/>
  <c r="K352" i="24"/>
  <c r="M352" i="24" s="1"/>
  <c r="AK351" i="24"/>
  <c r="AL351" i="24" s="1"/>
  <c r="AJ351" i="24"/>
  <c r="AH351" i="24"/>
  <c r="AI351" i="24" s="1"/>
  <c r="AG351" i="24"/>
  <c r="AE351" i="24"/>
  <c r="AF351" i="24" s="1"/>
  <c r="AD351" i="24"/>
  <c r="R351" i="24"/>
  <c r="S351" i="24" s="1"/>
  <c r="Q351" i="24"/>
  <c r="O351" i="24"/>
  <c r="N351" i="24"/>
  <c r="M351" i="24"/>
  <c r="L351" i="24"/>
  <c r="K351" i="24"/>
  <c r="AK350" i="24"/>
  <c r="AJ350" i="24"/>
  <c r="AH350" i="24"/>
  <c r="AI350" i="24" s="1"/>
  <c r="AG350" i="24"/>
  <c r="AE350" i="24"/>
  <c r="AD350" i="24"/>
  <c r="R350" i="24"/>
  <c r="S350" i="24" s="1"/>
  <c r="Q350" i="24"/>
  <c r="P350" i="24"/>
  <c r="O350" i="24"/>
  <c r="N350" i="24"/>
  <c r="L350" i="24"/>
  <c r="K350" i="24"/>
  <c r="M350" i="24" s="1"/>
  <c r="AK349" i="24"/>
  <c r="AL349" i="24" s="1"/>
  <c r="AJ349" i="24"/>
  <c r="AH349" i="24"/>
  <c r="AI349" i="24" s="1"/>
  <c r="AG349" i="24"/>
  <c r="AE349" i="24"/>
  <c r="AF349" i="24" s="1"/>
  <c r="AD349" i="24"/>
  <c r="R349" i="24"/>
  <c r="S349" i="24" s="1"/>
  <c r="Q349" i="24"/>
  <c r="O349" i="24"/>
  <c r="P349" i="24" s="1"/>
  <c r="N349" i="24"/>
  <c r="L349" i="24"/>
  <c r="K349" i="24"/>
  <c r="AL348" i="24"/>
  <c r="AK348" i="24"/>
  <c r="AJ348" i="24"/>
  <c r="AH348" i="24"/>
  <c r="AG348" i="24"/>
  <c r="AE348" i="24"/>
  <c r="AF348" i="24" s="1"/>
  <c r="AD348" i="24"/>
  <c r="R348" i="24"/>
  <c r="Q348" i="24"/>
  <c r="S348" i="24" s="1"/>
  <c r="O348" i="24"/>
  <c r="P348" i="24" s="1"/>
  <c r="N348" i="24"/>
  <c r="M348" i="24"/>
  <c r="L348" i="24"/>
  <c r="K348" i="24"/>
  <c r="AK347" i="24"/>
  <c r="AJ347" i="24"/>
  <c r="AI347" i="24"/>
  <c r="AH347" i="24"/>
  <c r="AG347" i="24"/>
  <c r="AE347" i="24"/>
  <c r="AF347" i="24" s="1"/>
  <c r="AD347" i="24"/>
  <c r="R347" i="24"/>
  <c r="S347" i="24" s="1"/>
  <c r="Q347" i="24"/>
  <c r="O347" i="24"/>
  <c r="N347" i="24"/>
  <c r="L347" i="24"/>
  <c r="M347" i="24" s="1"/>
  <c r="K347" i="24"/>
  <c r="AK346" i="24"/>
  <c r="AJ346" i="24"/>
  <c r="AI346" i="24"/>
  <c r="AH346" i="24"/>
  <c r="AG346" i="24"/>
  <c r="AE346" i="24"/>
  <c r="AD346" i="24"/>
  <c r="R346" i="24"/>
  <c r="S346" i="24" s="1"/>
  <c r="Q346" i="24"/>
  <c r="P346" i="24"/>
  <c r="O346" i="24"/>
  <c r="N346" i="24"/>
  <c r="M346" i="24"/>
  <c r="L346" i="24"/>
  <c r="K346" i="24"/>
  <c r="AK345" i="24"/>
  <c r="AL345" i="24" s="1"/>
  <c r="AJ345" i="24"/>
  <c r="AH345" i="24"/>
  <c r="AG345" i="24"/>
  <c r="AE345" i="24"/>
  <c r="AF345" i="24" s="1"/>
  <c r="AD345" i="24"/>
  <c r="S345" i="24"/>
  <c r="R345" i="24"/>
  <c r="Q345" i="24"/>
  <c r="O345" i="24"/>
  <c r="N345" i="24"/>
  <c r="L345" i="24"/>
  <c r="K345" i="24"/>
  <c r="AK344" i="24"/>
  <c r="AL344" i="24" s="1"/>
  <c r="AJ344" i="24"/>
  <c r="AH344" i="24"/>
  <c r="AI344" i="24" s="1"/>
  <c r="AG344" i="24"/>
  <c r="AE344" i="24"/>
  <c r="AF344" i="24" s="1"/>
  <c r="AD344" i="24"/>
  <c r="S344" i="24"/>
  <c r="R344" i="24"/>
  <c r="Q344" i="24"/>
  <c r="O344" i="24"/>
  <c r="P344" i="24" s="1"/>
  <c r="N344" i="24"/>
  <c r="L344" i="24"/>
  <c r="K344" i="24"/>
  <c r="M344" i="24" s="1"/>
  <c r="AK343" i="24"/>
  <c r="AL343" i="24" s="1"/>
  <c r="AJ343" i="24"/>
  <c r="AH343" i="24"/>
  <c r="AI343" i="24" s="1"/>
  <c r="AG343" i="24"/>
  <c r="AE343" i="24"/>
  <c r="AD343" i="24"/>
  <c r="R343" i="24"/>
  <c r="S343" i="24" s="1"/>
  <c r="Q343" i="24"/>
  <c r="O343" i="24"/>
  <c r="N343" i="24"/>
  <c r="M343" i="24"/>
  <c r="L343" i="24"/>
  <c r="K343" i="24"/>
  <c r="AK342" i="24"/>
  <c r="AJ342" i="24"/>
  <c r="AH342" i="24"/>
  <c r="AI342" i="24" s="1"/>
  <c r="AG342" i="24"/>
  <c r="AE342" i="24"/>
  <c r="AD342" i="24"/>
  <c r="R342" i="24"/>
  <c r="S342" i="24" s="1"/>
  <c r="Q342" i="24"/>
  <c r="P342" i="24"/>
  <c r="O342" i="24"/>
  <c r="N342" i="24"/>
  <c r="L342" i="24"/>
  <c r="K342" i="24"/>
  <c r="M342" i="24" s="1"/>
  <c r="AK341" i="24"/>
  <c r="AL341" i="24" s="1"/>
  <c r="AJ341" i="24"/>
  <c r="AH341" i="24"/>
  <c r="AI341" i="24" s="1"/>
  <c r="AG341" i="24"/>
  <c r="AE341" i="24"/>
  <c r="AF341" i="24" s="1"/>
  <c r="AD341" i="24"/>
  <c r="R341" i="24"/>
  <c r="S341" i="24" s="1"/>
  <c r="Q341" i="24"/>
  <c r="O341" i="24"/>
  <c r="P341" i="24" s="1"/>
  <c r="N341" i="24"/>
  <c r="L341" i="24"/>
  <c r="K341" i="24"/>
  <c r="AL340" i="24"/>
  <c r="AK340" i="24"/>
  <c r="AJ340" i="24"/>
  <c r="AH340" i="24"/>
  <c r="AG340" i="24"/>
  <c r="AE340" i="24"/>
  <c r="AF340" i="24" s="1"/>
  <c r="AD340" i="24"/>
  <c r="R340" i="24"/>
  <c r="Q340" i="24"/>
  <c r="S340" i="24" s="1"/>
  <c r="O340" i="24"/>
  <c r="P340" i="24" s="1"/>
  <c r="N340" i="24"/>
  <c r="M340" i="24"/>
  <c r="L340" i="24"/>
  <c r="K340" i="24"/>
  <c r="AL339" i="24"/>
  <c r="AK339" i="24"/>
  <c r="AJ339" i="24"/>
  <c r="AH339" i="24"/>
  <c r="AG339" i="24"/>
  <c r="AI339" i="24" s="1"/>
  <c r="AE339" i="24"/>
  <c r="AF339" i="24" s="1"/>
  <c r="AD339" i="24"/>
  <c r="S339" i="24"/>
  <c r="R339" i="24"/>
  <c r="Q339" i="24"/>
  <c r="P339" i="24"/>
  <c r="O339" i="24"/>
  <c r="N339" i="24"/>
  <c r="L339" i="24"/>
  <c r="K339" i="24"/>
  <c r="M339" i="24" s="1"/>
  <c r="AK338" i="24"/>
  <c r="AL338" i="24" s="1"/>
  <c r="AJ338" i="24"/>
  <c r="AI338" i="24"/>
  <c r="AH338" i="24"/>
  <c r="AG338" i="24"/>
  <c r="AE338" i="24"/>
  <c r="AF338" i="24" s="1"/>
  <c r="AD338" i="24"/>
  <c r="R338" i="24"/>
  <c r="Q338" i="24"/>
  <c r="S338" i="24" s="1"/>
  <c r="O338" i="24"/>
  <c r="P338" i="24" s="1"/>
  <c r="N338" i="24"/>
  <c r="M338" i="24"/>
  <c r="L338" i="24"/>
  <c r="K338" i="24"/>
  <c r="AK337" i="24"/>
  <c r="AL337" i="24" s="1"/>
  <c r="AJ337" i="24"/>
  <c r="AH337" i="24"/>
  <c r="AG337" i="24"/>
  <c r="AI337" i="24" s="1"/>
  <c r="AE337" i="24"/>
  <c r="AF337" i="24" s="1"/>
  <c r="AD337" i="24"/>
  <c r="S337" i="24"/>
  <c r="R337" i="24"/>
  <c r="Q337" i="24"/>
  <c r="O337" i="24"/>
  <c r="P337" i="24" s="1"/>
  <c r="N337" i="24"/>
  <c r="L337" i="24"/>
  <c r="K337" i="24"/>
  <c r="M337" i="24" s="1"/>
  <c r="AK336" i="24"/>
  <c r="AL336" i="24" s="1"/>
  <c r="AJ336" i="24"/>
  <c r="AI336" i="24"/>
  <c r="AH336" i="24"/>
  <c r="AG336" i="24"/>
  <c r="AE336" i="24"/>
  <c r="AF336" i="24" s="1"/>
  <c r="AD336" i="24"/>
  <c r="R336" i="24"/>
  <c r="Q336" i="24"/>
  <c r="S336" i="24" s="1"/>
  <c r="O336" i="24"/>
  <c r="P336" i="24" s="1"/>
  <c r="N336" i="24"/>
  <c r="M336" i="24"/>
  <c r="L336" i="24"/>
  <c r="K336" i="24"/>
  <c r="AL335" i="24"/>
  <c r="AK335" i="24"/>
  <c r="AJ335" i="24"/>
  <c r="AH335" i="24"/>
  <c r="AG335" i="24"/>
  <c r="AI335" i="24" s="1"/>
  <c r="AE335" i="24"/>
  <c r="AF335" i="24" s="1"/>
  <c r="AD335" i="24"/>
  <c r="S335" i="24"/>
  <c r="R335" i="24"/>
  <c r="Q335" i="24"/>
  <c r="P335" i="24"/>
  <c r="O335" i="24"/>
  <c r="N335" i="24"/>
  <c r="L335" i="24"/>
  <c r="K335" i="24"/>
  <c r="M335" i="24" s="1"/>
  <c r="AK334" i="24"/>
  <c r="AL334" i="24" s="1"/>
  <c r="AJ334" i="24"/>
  <c r="AI334" i="24"/>
  <c r="AH334" i="24"/>
  <c r="AG334" i="24"/>
  <c r="AE334" i="24"/>
  <c r="AF334" i="24" s="1"/>
  <c r="AD334" i="24"/>
  <c r="R334" i="24"/>
  <c r="Q334" i="24"/>
  <c r="S334" i="24" s="1"/>
  <c r="O334" i="24"/>
  <c r="P334" i="24" s="1"/>
  <c r="N334" i="24"/>
  <c r="M334" i="24"/>
  <c r="L334" i="24"/>
  <c r="K334" i="24"/>
  <c r="AK333" i="24"/>
  <c r="AL333" i="24" s="1"/>
  <c r="AJ333" i="24"/>
  <c r="AH333" i="24"/>
  <c r="AG333" i="24"/>
  <c r="AI333" i="24" s="1"/>
  <c r="AE333" i="24"/>
  <c r="AF333" i="24" s="1"/>
  <c r="AD333" i="24"/>
  <c r="S333" i="24"/>
  <c r="R333" i="24"/>
  <c r="Q333" i="24"/>
  <c r="O333" i="24"/>
  <c r="P333" i="24" s="1"/>
  <c r="N333" i="24"/>
  <c r="L333" i="24"/>
  <c r="K333" i="24"/>
  <c r="M333" i="24" s="1"/>
  <c r="AK332" i="24"/>
  <c r="AL332" i="24" s="1"/>
  <c r="AJ332" i="24"/>
  <c r="AI332" i="24"/>
  <c r="AH332" i="24"/>
  <c r="AG332" i="24"/>
  <c r="AE332" i="24"/>
  <c r="AF332" i="24" s="1"/>
  <c r="AD332" i="24"/>
  <c r="R332" i="24"/>
  <c r="Q332" i="24"/>
  <c r="S332" i="24" s="1"/>
  <c r="O332" i="24"/>
  <c r="P332" i="24" s="1"/>
  <c r="N332" i="24"/>
  <c r="M332" i="24"/>
  <c r="L332" i="24"/>
  <c r="K332" i="24"/>
  <c r="AL331" i="24"/>
  <c r="AK331" i="24"/>
  <c r="AJ331" i="24"/>
  <c r="AH331" i="24"/>
  <c r="AG331" i="24"/>
  <c r="AI331" i="24" s="1"/>
  <c r="AE331" i="24"/>
  <c r="AF331" i="24" s="1"/>
  <c r="AD331" i="24"/>
  <c r="S331" i="24"/>
  <c r="R331" i="24"/>
  <c r="Q331" i="24"/>
  <c r="P331" i="24"/>
  <c r="O331" i="24"/>
  <c r="N331" i="24"/>
  <c r="L331" i="24"/>
  <c r="K331" i="24"/>
  <c r="M331" i="24" s="1"/>
  <c r="AK330" i="24"/>
  <c r="AL330" i="24" s="1"/>
  <c r="AJ330" i="24"/>
  <c r="AI330" i="24"/>
  <c r="AH330" i="24"/>
  <c r="AG330" i="24"/>
  <c r="AF330" i="24"/>
  <c r="AE330" i="24"/>
  <c r="AD330" i="24"/>
  <c r="R330" i="24"/>
  <c r="Q330" i="24"/>
  <c r="S330" i="24" s="1"/>
  <c r="O330" i="24"/>
  <c r="P330" i="24" s="1"/>
  <c r="N330" i="24"/>
  <c r="M330" i="24"/>
  <c r="L330" i="24"/>
  <c r="K330" i="24"/>
  <c r="AK329" i="24"/>
  <c r="AL329" i="24" s="1"/>
  <c r="AJ329" i="24"/>
  <c r="AH329" i="24"/>
  <c r="AG329" i="24"/>
  <c r="AI329" i="24" s="1"/>
  <c r="AE329" i="24"/>
  <c r="AF329" i="24" s="1"/>
  <c r="AD329" i="24"/>
  <c r="R329" i="24"/>
  <c r="S329" i="24" s="1"/>
  <c r="Q329" i="24"/>
  <c r="O329" i="24"/>
  <c r="N329" i="24"/>
  <c r="M329" i="24"/>
  <c r="L329" i="24"/>
  <c r="K329" i="24"/>
  <c r="AL328" i="24"/>
  <c r="AK328" i="24"/>
  <c r="AJ328" i="24"/>
  <c r="AH328" i="24"/>
  <c r="AI328" i="24" s="1"/>
  <c r="AG328" i="24"/>
  <c r="AE328" i="24"/>
  <c r="AD328" i="24"/>
  <c r="S328" i="24"/>
  <c r="R328" i="24"/>
  <c r="Q328" i="24"/>
  <c r="O328" i="24"/>
  <c r="P328" i="24" s="1"/>
  <c r="N328" i="24"/>
  <c r="L328" i="24"/>
  <c r="M328" i="24" s="1"/>
  <c r="K328" i="24"/>
  <c r="AK327" i="24"/>
  <c r="AL327" i="24" s="1"/>
  <c r="AJ327" i="24"/>
  <c r="AI327" i="24"/>
  <c r="AH327" i="24"/>
  <c r="AG327" i="24"/>
  <c r="AE327" i="24"/>
  <c r="AF327" i="24" s="1"/>
  <c r="AD327" i="24"/>
  <c r="R327" i="24"/>
  <c r="S327" i="24" s="1"/>
  <c r="Q327" i="24"/>
  <c r="P327" i="24"/>
  <c r="O327" i="24"/>
  <c r="N327" i="24"/>
  <c r="L327" i="24"/>
  <c r="K327" i="24"/>
  <c r="M327" i="24" s="1"/>
  <c r="AL326" i="24"/>
  <c r="AK326" i="24"/>
  <c r="AJ326" i="24"/>
  <c r="AH326" i="24"/>
  <c r="AI326" i="24" s="1"/>
  <c r="AG326" i="24"/>
  <c r="AE326" i="24"/>
  <c r="AF326" i="24" s="1"/>
  <c r="AD326" i="24"/>
  <c r="R326" i="24"/>
  <c r="Q326" i="24"/>
  <c r="S326" i="24" s="1"/>
  <c r="P326" i="24"/>
  <c r="O326" i="24"/>
  <c r="N326" i="24"/>
  <c r="L326" i="24"/>
  <c r="M326" i="24" s="1"/>
  <c r="K326" i="24"/>
  <c r="AK325" i="24"/>
  <c r="AL325" i="24" s="1"/>
  <c r="AJ325" i="24"/>
  <c r="AH325" i="24"/>
  <c r="AG325" i="24"/>
  <c r="AI325" i="24" s="1"/>
  <c r="AE325" i="24"/>
  <c r="AF325" i="24" s="1"/>
  <c r="AD325" i="24"/>
  <c r="R325" i="24"/>
  <c r="S325" i="24" s="1"/>
  <c r="Q325" i="24"/>
  <c r="O325" i="24"/>
  <c r="N325" i="24"/>
  <c r="P325" i="24" s="1"/>
  <c r="M325" i="24"/>
  <c r="L325" i="24"/>
  <c r="K325" i="24"/>
  <c r="AK324" i="24"/>
  <c r="AL324" i="24" s="1"/>
  <c r="AJ324" i="24"/>
  <c r="AH324" i="24"/>
  <c r="AI324" i="24" s="1"/>
  <c r="AG324" i="24"/>
  <c r="AE324" i="24"/>
  <c r="AF324" i="24" s="1"/>
  <c r="AD324" i="24"/>
  <c r="S324" i="24"/>
  <c r="R324" i="24"/>
  <c r="Q324" i="24"/>
  <c r="O324" i="24"/>
  <c r="P324" i="24" s="1"/>
  <c r="N324" i="24"/>
  <c r="L324" i="24"/>
  <c r="M324" i="24" s="1"/>
  <c r="K324" i="24"/>
  <c r="AK323" i="24"/>
  <c r="AL323" i="24" s="1"/>
  <c r="AJ323" i="24"/>
  <c r="AH323" i="24"/>
  <c r="AG323" i="24"/>
  <c r="AI323" i="24" s="1"/>
  <c r="AE323" i="24"/>
  <c r="AF323" i="24" s="1"/>
  <c r="AD323" i="24"/>
  <c r="R323" i="24"/>
  <c r="S323" i="24" s="1"/>
  <c r="Q323" i="24"/>
  <c r="P323" i="24"/>
  <c r="O323" i="24"/>
  <c r="N323" i="24"/>
  <c r="L323" i="24"/>
  <c r="K323" i="24"/>
  <c r="M323" i="24" s="1"/>
  <c r="AL322" i="24"/>
  <c r="AK322" i="24"/>
  <c r="AJ322" i="24"/>
  <c r="AH322" i="24"/>
  <c r="AI322" i="24" s="1"/>
  <c r="AG322" i="24"/>
  <c r="AF322" i="24"/>
  <c r="AE322" i="24"/>
  <c r="AD322" i="24"/>
  <c r="R322" i="24"/>
  <c r="Q322" i="24"/>
  <c r="S322" i="24" s="1"/>
  <c r="O322" i="24"/>
  <c r="P322" i="24" s="1"/>
  <c r="N322" i="24"/>
  <c r="L322" i="24"/>
  <c r="M322" i="24" s="1"/>
  <c r="K322" i="24"/>
  <c r="AL321" i="24"/>
  <c r="AK321" i="24"/>
  <c r="AJ321" i="24"/>
  <c r="AH321" i="24"/>
  <c r="AG321" i="24"/>
  <c r="AI321" i="24" s="1"/>
  <c r="AE321" i="24"/>
  <c r="AF321" i="24" s="1"/>
  <c r="AD321" i="24"/>
  <c r="R321" i="24"/>
  <c r="S321" i="24" s="1"/>
  <c r="Q321" i="24"/>
  <c r="O321" i="24"/>
  <c r="P321" i="24" s="1"/>
  <c r="N321" i="24"/>
  <c r="M321" i="24"/>
  <c r="L321" i="24"/>
  <c r="K321" i="24"/>
  <c r="AL320" i="24"/>
  <c r="AK320" i="24"/>
  <c r="AJ320" i="24"/>
  <c r="AH320" i="24"/>
  <c r="AI320" i="24" s="1"/>
  <c r="AG320" i="24"/>
  <c r="AE320" i="24"/>
  <c r="AD320" i="24"/>
  <c r="S320" i="24"/>
  <c r="R320" i="24"/>
  <c r="Q320" i="24"/>
  <c r="O320" i="24"/>
  <c r="P320" i="24" s="1"/>
  <c r="N320" i="24"/>
  <c r="L320" i="24"/>
  <c r="M320" i="24" s="1"/>
  <c r="K320" i="24"/>
  <c r="AK319" i="24"/>
  <c r="AL319" i="24" s="1"/>
  <c r="AJ319" i="24"/>
  <c r="AI319" i="24"/>
  <c r="AH319" i="24"/>
  <c r="AG319" i="24"/>
  <c r="AE319" i="24"/>
  <c r="AF319" i="24" s="1"/>
  <c r="AD319" i="24"/>
  <c r="R319" i="24"/>
  <c r="S319" i="24" s="1"/>
  <c r="Q319" i="24"/>
  <c r="P319" i="24"/>
  <c r="O319" i="24"/>
  <c r="N319" i="24"/>
  <c r="L319" i="24"/>
  <c r="K319" i="24"/>
  <c r="M319" i="24" s="1"/>
  <c r="AL318" i="24"/>
  <c r="AK318" i="24"/>
  <c r="AJ318" i="24"/>
  <c r="AH318" i="24"/>
  <c r="AI318" i="24" s="1"/>
  <c r="AG318" i="24"/>
  <c r="AE318" i="24"/>
  <c r="AF318" i="24" s="1"/>
  <c r="AD318" i="24"/>
  <c r="R318" i="24"/>
  <c r="Q318" i="24"/>
  <c r="S318" i="24" s="1"/>
  <c r="P318" i="24"/>
  <c r="O318" i="24"/>
  <c r="N318" i="24"/>
  <c r="L318" i="24"/>
  <c r="M318" i="24" s="1"/>
  <c r="K318" i="24"/>
  <c r="AK317" i="24"/>
  <c r="AL317" i="24" s="1"/>
  <c r="AJ317" i="24"/>
  <c r="AH317" i="24"/>
  <c r="AG317" i="24"/>
  <c r="AI317" i="24" s="1"/>
  <c r="AF317" i="24"/>
  <c r="AE317" i="24"/>
  <c r="AD317" i="24"/>
  <c r="R317" i="24"/>
  <c r="S317" i="24" s="1"/>
  <c r="Q317" i="24"/>
  <c r="O317" i="24"/>
  <c r="N317" i="24"/>
  <c r="P317" i="24" s="1"/>
  <c r="M317" i="24"/>
  <c r="L317" i="24"/>
  <c r="K317" i="24"/>
  <c r="AK316" i="24"/>
  <c r="AL316" i="24" s="1"/>
  <c r="AJ316" i="24"/>
  <c r="AH316" i="24"/>
  <c r="AI316" i="24" s="1"/>
  <c r="AG316" i="24"/>
  <c r="AE316" i="24"/>
  <c r="AF316" i="24" s="1"/>
  <c r="AD316" i="24"/>
  <c r="S316" i="24"/>
  <c r="R316" i="24"/>
  <c r="Q316" i="24"/>
  <c r="O316" i="24"/>
  <c r="P316" i="24" s="1"/>
  <c r="N316" i="24"/>
  <c r="L316" i="24"/>
  <c r="M316" i="24" s="1"/>
  <c r="K316" i="24"/>
  <c r="AK315" i="24"/>
  <c r="AL315" i="24" s="1"/>
  <c r="AJ315" i="24"/>
  <c r="AH315" i="24"/>
  <c r="AG315" i="24"/>
  <c r="AI315" i="24" s="1"/>
  <c r="AE315" i="24"/>
  <c r="AF315" i="24" s="1"/>
  <c r="AD315" i="24"/>
  <c r="R315" i="24"/>
  <c r="S315" i="24" s="1"/>
  <c r="Q315" i="24"/>
  <c r="P315" i="24"/>
  <c r="O315" i="24"/>
  <c r="N315" i="24"/>
  <c r="L315" i="24"/>
  <c r="K315" i="24"/>
  <c r="M315" i="24" s="1"/>
  <c r="AL314" i="24"/>
  <c r="AK314" i="24"/>
  <c r="AJ314" i="24"/>
  <c r="AH314" i="24"/>
  <c r="AI314" i="24" s="1"/>
  <c r="AG314" i="24"/>
  <c r="AF314" i="24"/>
  <c r="AE314" i="24"/>
  <c r="AD314" i="24"/>
  <c r="R314" i="24"/>
  <c r="Q314" i="24"/>
  <c r="S314" i="24" s="1"/>
  <c r="O314" i="24"/>
  <c r="P314" i="24" s="1"/>
  <c r="N314" i="24"/>
  <c r="L314" i="24"/>
  <c r="M314" i="24" s="1"/>
  <c r="K314" i="24"/>
  <c r="AL313" i="24"/>
  <c r="AK313" i="24"/>
  <c r="AJ313" i="24"/>
  <c r="AH313" i="24"/>
  <c r="AG313" i="24"/>
  <c r="AI313" i="24" s="1"/>
  <c r="AE313" i="24"/>
  <c r="AF313" i="24" s="1"/>
  <c r="AD313" i="24"/>
  <c r="R313" i="24"/>
  <c r="S313" i="24" s="1"/>
  <c r="Q313" i="24"/>
  <c r="O313" i="24"/>
  <c r="P313" i="24" s="1"/>
  <c r="N313" i="24"/>
  <c r="M313" i="24"/>
  <c r="L313" i="24"/>
  <c r="K313" i="24"/>
  <c r="AL312" i="24"/>
  <c r="AK312" i="24"/>
  <c r="AJ312" i="24"/>
  <c r="AH312" i="24"/>
  <c r="AI312" i="24" s="1"/>
  <c r="AG312" i="24"/>
  <c r="AE312" i="24"/>
  <c r="AF312" i="24" s="1"/>
  <c r="AD312" i="24"/>
  <c r="S312" i="24"/>
  <c r="R312" i="24"/>
  <c r="Q312" i="24"/>
  <c r="O312" i="24"/>
  <c r="P312" i="24" s="1"/>
  <c r="N312" i="24"/>
  <c r="L312" i="24"/>
  <c r="M312" i="24" s="1"/>
  <c r="K312" i="24"/>
  <c r="AK311" i="24"/>
  <c r="AL311" i="24" s="1"/>
  <c r="AJ311" i="24"/>
  <c r="AI311" i="24"/>
  <c r="AH311" i="24"/>
  <c r="AG311" i="24"/>
  <c r="AE311" i="24"/>
  <c r="AF311" i="24" s="1"/>
  <c r="AD311" i="24"/>
  <c r="R311" i="24"/>
  <c r="S311" i="24" s="1"/>
  <c r="Q311" i="24"/>
  <c r="P311" i="24"/>
  <c r="O311" i="24"/>
  <c r="N311" i="24"/>
  <c r="L311" i="24"/>
  <c r="K311" i="24"/>
  <c r="M311" i="24" s="1"/>
  <c r="AL310" i="24"/>
  <c r="AK310" i="24"/>
  <c r="AJ310" i="24"/>
  <c r="AH310" i="24"/>
  <c r="AI310" i="24" s="1"/>
  <c r="AG310" i="24"/>
  <c r="AE310" i="24"/>
  <c r="AF310" i="24" s="1"/>
  <c r="AD310" i="24"/>
  <c r="R310" i="24"/>
  <c r="Q310" i="24"/>
  <c r="S310" i="24" s="1"/>
  <c r="P310" i="24"/>
  <c r="O310" i="24"/>
  <c r="N310" i="24"/>
  <c r="L310" i="24"/>
  <c r="M310" i="24" s="1"/>
  <c r="K310" i="24"/>
  <c r="AK309" i="24"/>
  <c r="AL309" i="24" s="1"/>
  <c r="AJ309" i="24"/>
  <c r="AI309" i="24"/>
  <c r="AH309" i="24"/>
  <c r="AG309" i="24"/>
  <c r="AE309" i="24"/>
  <c r="AF309" i="24" s="1"/>
  <c r="AD309" i="24"/>
  <c r="R309" i="24"/>
  <c r="S309" i="24" s="1"/>
  <c r="Q309" i="24"/>
  <c r="O309" i="24"/>
  <c r="N309" i="24"/>
  <c r="P309" i="24" s="1"/>
  <c r="M309" i="24"/>
  <c r="L309" i="24"/>
  <c r="K309" i="24"/>
  <c r="AK308" i="24"/>
  <c r="AL308" i="24" s="1"/>
  <c r="AJ308" i="24"/>
  <c r="AH308" i="24"/>
  <c r="AI308" i="24" s="1"/>
  <c r="AG308" i="24"/>
  <c r="AE308" i="24"/>
  <c r="AF308" i="24" s="1"/>
  <c r="AD308" i="24"/>
  <c r="R308" i="24"/>
  <c r="S308" i="24" s="1"/>
  <c r="Q308" i="24"/>
  <c r="O308" i="24"/>
  <c r="P308" i="24" s="1"/>
  <c r="N308" i="24"/>
  <c r="L308" i="24"/>
  <c r="M308" i="24" s="1"/>
  <c r="K308" i="24"/>
  <c r="AK307" i="24"/>
  <c r="AL307" i="24" s="1"/>
  <c r="AJ307" i="24"/>
  <c r="AH307" i="24"/>
  <c r="AI307" i="24" s="1"/>
  <c r="AG307" i="24"/>
  <c r="AF307" i="24"/>
  <c r="AE307" i="24"/>
  <c r="AD307" i="24"/>
  <c r="R307" i="24"/>
  <c r="S307" i="24" s="1"/>
  <c r="Q307" i="24"/>
  <c r="P307" i="24"/>
  <c r="O307" i="24"/>
  <c r="N307" i="24"/>
  <c r="L307" i="24"/>
  <c r="K307" i="24"/>
  <c r="M307" i="24" s="1"/>
  <c r="AL306" i="24"/>
  <c r="AK306" i="24"/>
  <c r="AJ306" i="24"/>
  <c r="AH306" i="24"/>
  <c r="AI306" i="24" s="1"/>
  <c r="AG306" i="24"/>
  <c r="AF306" i="24"/>
  <c r="AE306" i="24"/>
  <c r="AD306" i="24"/>
  <c r="R306" i="24"/>
  <c r="S306" i="24" s="1"/>
  <c r="Q306" i="24"/>
  <c r="O306" i="24"/>
  <c r="P306" i="24" s="1"/>
  <c r="N306" i="24"/>
  <c r="L306" i="24"/>
  <c r="M306" i="24" s="1"/>
  <c r="K306" i="24"/>
  <c r="AK305" i="24"/>
  <c r="AL305" i="24" s="1"/>
  <c r="AJ305" i="24"/>
  <c r="AH305" i="24"/>
  <c r="AI305" i="24" s="1"/>
  <c r="AG305" i="24"/>
  <c r="AE305" i="24"/>
  <c r="AF305" i="24" s="1"/>
  <c r="AD305" i="24"/>
  <c r="R305" i="24"/>
  <c r="S305" i="24" s="1"/>
  <c r="Q305" i="24"/>
  <c r="O305" i="24"/>
  <c r="P305" i="24" s="1"/>
  <c r="N305" i="24"/>
  <c r="M305" i="24"/>
  <c r="L305" i="24"/>
  <c r="K305" i="24"/>
  <c r="AL304" i="24"/>
  <c r="AK304" i="24"/>
  <c r="AJ304" i="24"/>
  <c r="AH304" i="24"/>
  <c r="AI304" i="24" s="1"/>
  <c r="AG304" i="24"/>
  <c r="AE304" i="24"/>
  <c r="AD304" i="24"/>
  <c r="S304" i="24"/>
  <c r="R304" i="24"/>
  <c r="Q304" i="24"/>
  <c r="O304" i="24"/>
  <c r="P304" i="24" s="1"/>
  <c r="N304" i="24"/>
  <c r="L304" i="24"/>
  <c r="M304" i="24" s="1"/>
  <c r="K304" i="24"/>
  <c r="AL303" i="24"/>
  <c r="AK303" i="24"/>
  <c r="AJ303" i="24"/>
  <c r="AH303" i="24"/>
  <c r="AI303" i="24" s="1"/>
  <c r="AG303" i="24"/>
  <c r="AE303" i="24"/>
  <c r="AF303" i="24" s="1"/>
  <c r="AD303" i="24"/>
  <c r="R303" i="24"/>
  <c r="S303" i="24" s="1"/>
  <c r="Q303" i="24"/>
  <c r="P303" i="24"/>
  <c r="O303" i="24"/>
  <c r="N303" i="24"/>
  <c r="L303" i="24"/>
  <c r="K303" i="24"/>
  <c r="AL302" i="24"/>
  <c r="AK302" i="24"/>
  <c r="AJ302" i="24"/>
  <c r="AH302" i="24"/>
  <c r="AI302" i="24" s="1"/>
  <c r="AG302" i="24"/>
  <c r="AE302" i="24"/>
  <c r="AF302" i="24" s="1"/>
  <c r="AD302" i="24"/>
  <c r="R302" i="24"/>
  <c r="Q302" i="24"/>
  <c r="P302" i="24"/>
  <c r="O302" i="24"/>
  <c r="N302" i="24"/>
  <c r="L302" i="24"/>
  <c r="M302" i="24" s="1"/>
  <c r="K302" i="24"/>
  <c r="AK301" i="24"/>
  <c r="AL301" i="24" s="1"/>
  <c r="AJ301" i="24"/>
  <c r="AI301" i="24"/>
  <c r="AH301" i="24"/>
  <c r="AG301" i="24"/>
  <c r="AE301" i="24"/>
  <c r="AF301" i="24" s="1"/>
  <c r="AD301" i="24"/>
  <c r="R301" i="24"/>
  <c r="S301" i="24" s="1"/>
  <c r="Q301" i="24"/>
  <c r="O301" i="24"/>
  <c r="N301" i="24"/>
  <c r="P301" i="24" s="1"/>
  <c r="M301" i="24"/>
  <c r="L301" i="24"/>
  <c r="K301" i="24"/>
  <c r="AK300" i="24"/>
  <c r="AL300" i="24" s="1"/>
  <c r="AJ300" i="24"/>
  <c r="AH300" i="24"/>
  <c r="AI300" i="24" s="1"/>
  <c r="AG300" i="24"/>
  <c r="AE300" i="24"/>
  <c r="AF300" i="24" s="1"/>
  <c r="AD300" i="24"/>
  <c r="R300" i="24"/>
  <c r="S300" i="24" s="1"/>
  <c r="Q300" i="24"/>
  <c r="O300" i="24"/>
  <c r="P300" i="24" s="1"/>
  <c r="N300" i="24"/>
  <c r="L300" i="24"/>
  <c r="M300" i="24" s="1"/>
  <c r="K300" i="24"/>
  <c r="AK299" i="24"/>
  <c r="AL299" i="24" s="1"/>
  <c r="AJ299" i="24"/>
  <c r="AH299" i="24"/>
  <c r="AI299" i="24" s="1"/>
  <c r="AG299" i="24"/>
  <c r="AF299" i="24"/>
  <c r="AE299" i="24"/>
  <c r="AD299" i="24"/>
  <c r="R299" i="24"/>
  <c r="S299" i="24" s="1"/>
  <c r="Q299" i="24"/>
  <c r="P299" i="24"/>
  <c r="O299" i="24"/>
  <c r="N299" i="24"/>
  <c r="L299" i="24"/>
  <c r="K299" i="24"/>
  <c r="M299" i="24" s="1"/>
  <c r="AL298" i="24"/>
  <c r="AK298" i="24"/>
  <c r="AJ298" i="24"/>
  <c r="AH298" i="24"/>
  <c r="AI298" i="24" s="1"/>
  <c r="AG298" i="24"/>
  <c r="AF298" i="24"/>
  <c r="AE298" i="24"/>
  <c r="AD298" i="24"/>
  <c r="R298" i="24"/>
  <c r="S298" i="24" s="1"/>
  <c r="Q298" i="24"/>
  <c r="O298" i="24"/>
  <c r="P298" i="24" s="1"/>
  <c r="N298" i="24"/>
  <c r="L298" i="24"/>
  <c r="M298" i="24" s="1"/>
  <c r="K298" i="24"/>
  <c r="AL297" i="24"/>
  <c r="AK297" i="24"/>
  <c r="AJ297" i="24"/>
  <c r="AH297" i="24"/>
  <c r="AI297" i="24" s="1"/>
  <c r="AG297" i="24"/>
  <c r="AE297" i="24"/>
  <c r="AF297" i="24" s="1"/>
  <c r="AD297" i="24"/>
  <c r="R297" i="24"/>
  <c r="S297" i="24" s="1"/>
  <c r="Q297" i="24"/>
  <c r="O297" i="24"/>
  <c r="N297" i="24"/>
  <c r="M297" i="24"/>
  <c r="L297" i="24"/>
  <c r="K297" i="24"/>
  <c r="AL296" i="24"/>
  <c r="AK296" i="24"/>
  <c r="AJ296" i="24"/>
  <c r="AH296" i="24"/>
  <c r="AI296" i="24" s="1"/>
  <c r="AG296" i="24"/>
  <c r="AE296" i="24"/>
  <c r="AF296" i="24" s="1"/>
  <c r="AD296" i="24"/>
  <c r="S296" i="24"/>
  <c r="R296" i="24"/>
  <c r="Q296" i="24"/>
  <c r="O296" i="24"/>
  <c r="P296" i="24" s="1"/>
  <c r="N296" i="24"/>
  <c r="L296" i="24"/>
  <c r="M296" i="24" s="1"/>
  <c r="K296" i="24"/>
  <c r="AL295" i="24"/>
  <c r="AK295" i="24"/>
  <c r="AJ295" i="24"/>
  <c r="AH295" i="24"/>
  <c r="AI295" i="24" s="1"/>
  <c r="AG295" i="24"/>
  <c r="AE295" i="24"/>
  <c r="AF295" i="24" s="1"/>
  <c r="AD295" i="24"/>
  <c r="R295" i="24"/>
  <c r="S295" i="24" s="1"/>
  <c r="Q295" i="24"/>
  <c r="P295" i="24"/>
  <c r="O295" i="24"/>
  <c r="N295" i="24"/>
  <c r="L295" i="24"/>
  <c r="M295" i="24" s="1"/>
  <c r="K295" i="24"/>
  <c r="AL294" i="24"/>
  <c r="AK294" i="24"/>
  <c r="AJ294" i="24"/>
  <c r="AH294" i="24"/>
  <c r="AI294" i="24" s="1"/>
  <c r="AG294" i="24"/>
  <c r="AE294" i="24"/>
  <c r="AF294" i="24" s="1"/>
  <c r="AD294" i="24"/>
  <c r="R294" i="24"/>
  <c r="Q294" i="24"/>
  <c r="P294" i="24"/>
  <c r="O294" i="24"/>
  <c r="N294" i="24"/>
  <c r="L294" i="24"/>
  <c r="M294" i="24" s="1"/>
  <c r="K294" i="24"/>
  <c r="AK293" i="24"/>
  <c r="AL293" i="24" s="1"/>
  <c r="AJ293" i="24"/>
  <c r="AI293" i="24"/>
  <c r="AH293" i="24"/>
  <c r="AG293" i="24"/>
  <c r="AE293" i="24"/>
  <c r="AF293" i="24" s="1"/>
  <c r="AD293" i="24"/>
  <c r="R293" i="24"/>
  <c r="S293" i="24" s="1"/>
  <c r="Q293" i="24"/>
  <c r="O293" i="24"/>
  <c r="N293" i="24"/>
  <c r="P293" i="24" s="1"/>
  <c r="M293" i="24"/>
  <c r="L293" i="24"/>
  <c r="K293" i="24"/>
  <c r="AK292" i="24"/>
  <c r="AL292" i="24" s="1"/>
  <c r="AJ292" i="24"/>
  <c r="AH292" i="24"/>
  <c r="AI292" i="24" s="1"/>
  <c r="AG292" i="24"/>
  <c r="AE292" i="24"/>
  <c r="AF292" i="24" s="1"/>
  <c r="AD292" i="24"/>
  <c r="R292" i="24"/>
  <c r="S292" i="24" s="1"/>
  <c r="Q292" i="24"/>
  <c r="O292" i="24"/>
  <c r="P292" i="24" s="1"/>
  <c r="N292" i="24"/>
  <c r="L292" i="24"/>
  <c r="M292" i="24" s="1"/>
  <c r="K292" i="24"/>
  <c r="AK291" i="24"/>
  <c r="AL291" i="24" s="1"/>
  <c r="AJ291" i="24"/>
  <c r="AH291" i="24"/>
  <c r="AI291" i="24" s="1"/>
  <c r="AG291" i="24"/>
  <c r="AF291" i="24"/>
  <c r="AE291" i="24"/>
  <c r="AD291" i="24"/>
  <c r="R291" i="24"/>
  <c r="Q291" i="24"/>
  <c r="P291" i="24"/>
  <c r="O291" i="24"/>
  <c r="N291" i="24"/>
  <c r="L291" i="24"/>
  <c r="K291" i="24"/>
  <c r="M291" i="24" s="1"/>
  <c r="AL290" i="24"/>
  <c r="AK290" i="24"/>
  <c r="AJ290" i="24"/>
  <c r="AH290" i="24"/>
  <c r="AG290" i="24"/>
  <c r="AF290" i="24"/>
  <c r="AE290" i="24"/>
  <c r="AD290" i="24"/>
  <c r="R290" i="24"/>
  <c r="S290" i="24" s="1"/>
  <c r="Q290" i="24"/>
  <c r="O290" i="24"/>
  <c r="P290" i="24" s="1"/>
  <c r="N290" i="24"/>
  <c r="L290" i="24"/>
  <c r="K290" i="24"/>
  <c r="AL289" i="24"/>
  <c r="AK289" i="24"/>
  <c r="AJ289" i="24"/>
  <c r="AH289" i="24"/>
  <c r="AI289" i="24" s="1"/>
  <c r="AG289" i="24"/>
  <c r="AE289" i="24"/>
  <c r="AF289" i="24" s="1"/>
  <c r="AD289" i="24"/>
  <c r="R289" i="24"/>
  <c r="S289" i="24" s="1"/>
  <c r="Q289" i="24"/>
  <c r="O289" i="24"/>
  <c r="N289" i="24"/>
  <c r="M289" i="24"/>
  <c r="L289" i="24"/>
  <c r="K289" i="24"/>
  <c r="AK288" i="24"/>
  <c r="AJ288" i="24"/>
  <c r="AL288" i="24" s="1"/>
  <c r="AH288" i="24"/>
  <c r="AI288" i="24" s="1"/>
  <c r="AG288" i="24"/>
  <c r="AE288" i="24"/>
  <c r="AD288" i="24"/>
  <c r="S288" i="24"/>
  <c r="R288" i="24"/>
  <c r="Q288" i="24"/>
  <c r="O288" i="24"/>
  <c r="P288" i="24" s="1"/>
  <c r="N288" i="24"/>
  <c r="L288" i="24"/>
  <c r="K288" i="24"/>
  <c r="AL287" i="24"/>
  <c r="AK287" i="24"/>
  <c r="AJ287" i="24"/>
  <c r="AH287" i="24"/>
  <c r="AI287" i="24" s="1"/>
  <c r="AG287" i="24"/>
  <c r="AE287" i="24"/>
  <c r="AF287" i="24" s="1"/>
  <c r="AD287" i="24"/>
  <c r="R287" i="24"/>
  <c r="Q287" i="24"/>
  <c r="P287" i="24"/>
  <c r="O287" i="24"/>
  <c r="N287" i="24"/>
  <c r="L287" i="24"/>
  <c r="K287" i="24"/>
  <c r="AL286" i="24"/>
  <c r="AK286" i="24"/>
  <c r="AJ286" i="24"/>
  <c r="AH286" i="24"/>
  <c r="AI286" i="24" s="1"/>
  <c r="AG286" i="24"/>
  <c r="AE286" i="24"/>
  <c r="AF286" i="24" s="1"/>
  <c r="AD286" i="24"/>
  <c r="R286" i="24"/>
  <c r="S286" i="24" s="1"/>
  <c r="Q286" i="24"/>
  <c r="P286" i="24"/>
  <c r="O286" i="24"/>
  <c r="N286" i="24"/>
  <c r="L286" i="24"/>
  <c r="K286" i="24"/>
  <c r="AK285" i="24"/>
  <c r="AL285" i="24" s="1"/>
  <c r="AJ285" i="24"/>
  <c r="AI285" i="24"/>
  <c r="AH285" i="24"/>
  <c r="AG285" i="24"/>
  <c r="AF285" i="24"/>
  <c r="AE285" i="24"/>
  <c r="AD285" i="24"/>
  <c r="R285" i="24"/>
  <c r="Q285" i="24"/>
  <c r="O285" i="24"/>
  <c r="N285" i="24"/>
  <c r="P285" i="24" s="1"/>
  <c r="M285" i="24"/>
  <c r="L285" i="24"/>
  <c r="K285" i="24"/>
  <c r="AK284" i="24"/>
  <c r="AJ284" i="24"/>
  <c r="AH284" i="24"/>
  <c r="AI284" i="24" s="1"/>
  <c r="AG284" i="24"/>
  <c r="AE284" i="24"/>
  <c r="AF284" i="24" s="1"/>
  <c r="AD284" i="24"/>
  <c r="R284" i="24"/>
  <c r="S284" i="24" s="1"/>
  <c r="Q284" i="24"/>
  <c r="O284" i="24"/>
  <c r="N284" i="24"/>
  <c r="L284" i="24"/>
  <c r="K284" i="24"/>
  <c r="AK283" i="24"/>
  <c r="AL283" i="24" s="1"/>
  <c r="AJ283" i="24"/>
  <c r="AH283" i="24"/>
  <c r="AI283" i="24" s="1"/>
  <c r="AG283" i="24"/>
  <c r="AF283" i="24"/>
  <c r="AE283" i="24"/>
  <c r="AD283" i="24"/>
  <c r="R283" i="24"/>
  <c r="Q283" i="24"/>
  <c r="P283" i="24"/>
  <c r="O283" i="24"/>
  <c r="N283" i="24"/>
  <c r="L283" i="24"/>
  <c r="K283" i="24"/>
  <c r="M283" i="24" s="1"/>
  <c r="AL282" i="24"/>
  <c r="AK282" i="24"/>
  <c r="AJ282" i="24"/>
  <c r="AH282" i="24"/>
  <c r="AG282" i="24"/>
  <c r="AE282" i="24"/>
  <c r="AF282" i="24" s="1"/>
  <c r="AD282" i="24"/>
  <c r="R282" i="24"/>
  <c r="S282" i="24" s="1"/>
  <c r="Q282" i="24"/>
  <c r="O282" i="24"/>
  <c r="P282" i="24" s="1"/>
  <c r="N282" i="24"/>
  <c r="L282" i="24"/>
  <c r="K282" i="24"/>
  <c r="AK281" i="24"/>
  <c r="AL281" i="24" s="1"/>
  <c r="AJ281" i="24"/>
  <c r="AH281" i="24"/>
  <c r="AI281" i="24" s="1"/>
  <c r="AG281" i="24"/>
  <c r="AE281" i="24"/>
  <c r="AF281" i="24" s="1"/>
  <c r="AD281" i="24"/>
  <c r="R281" i="24"/>
  <c r="S281" i="24" s="1"/>
  <c r="Q281" i="24"/>
  <c r="O281" i="24"/>
  <c r="P281" i="24" s="1"/>
  <c r="N281" i="24"/>
  <c r="M281" i="24"/>
  <c r="L281" i="24"/>
  <c r="K281" i="24"/>
  <c r="AK280" i="24"/>
  <c r="AJ280" i="24"/>
  <c r="AL280" i="24" s="1"/>
  <c r="AH280" i="24"/>
  <c r="AI280" i="24" s="1"/>
  <c r="AG280" i="24"/>
  <c r="AE280" i="24"/>
  <c r="AD280" i="24"/>
  <c r="R280" i="24"/>
  <c r="S280" i="24" s="1"/>
  <c r="Q280" i="24"/>
  <c r="O280" i="24"/>
  <c r="P280" i="24" s="1"/>
  <c r="N280" i="24"/>
  <c r="L280" i="24"/>
  <c r="K280" i="24"/>
  <c r="AL279" i="24"/>
  <c r="AK279" i="24"/>
  <c r="AJ279" i="24"/>
  <c r="AH279" i="24"/>
  <c r="AG279" i="24"/>
  <c r="AE279" i="24"/>
  <c r="AF279" i="24" s="1"/>
  <c r="AD279" i="24"/>
  <c r="R279" i="24"/>
  <c r="Q279" i="24"/>
  <c r="P279" i="24"/>
  <c r="O279" i="24"/>
  <c r="N279" i="24"/>
  <c r="L279" i="24"/>
  <c r="K279" i="24"/>
  <c r="AL278" i="24"/>
  <c r="AK278" i="24"/>
  <c r="AJ278" i="24"/>
  <c r="AH278" i="24"/>
  <c r="AI278" i="24" s="1"/>
  <c r="AG278" i="24"/>
  <c r="AE278" i="24"/>
  <c r="AF278" i="24" s="1"/>
  <c r="AD278" i="24"/>
  <c r="R278" i="24"/>
  <c r="Q278" i="24"/>
  <c r="O278" i="24"/>
  <c r="P278" i="24" s="1"/>
  <c r="N278" i="24"/>
  <c r="L278" i="24"/>
  <c r="K278" i="24"/>
  <c r="AK277" i="24"/>
  <c r="AJ277" i="24"/>
  <c r="AI277" i="24"/>
  <c r="AH277" i="24"/>
  <c r="AG277" i="24"/>
  <c r="AE277" i="24"/>
  <c r="AF277" i="24" s="1"/>
  <c r="AD277" i="24"/>
  <c r="R277" i="24"/>
  <c r="Q277" i="24"/>
  <c r="O277" i="24"/>
  <c r="N277" i="24"/>
  <c r="P277" i="24" s="1"/>
  <c r="M277" i="24"/>
  <c r="L277" i="24"/>
  <c r="K277" i="24"/>
  <c r="AK276" i="24"/>
  <c r="AL276" i="24" s="1"/>
  <c r="AJ276" i="24"/>
  <c r="AH276" i="24"/>
  <c r="AI276" i="24" s="1"/>
  <c r="AG276" i="24"/>
  <c r="AE276" i="24"/>
  <c r="AF276" i="24" s="1"/>
  <c r="AD276" i="24"/>
  <c r="R276" i="24"/>
  <c r="S276" i="24" s="1"/>
  <c r="Q276" i="24"/>
  <c r="O276" i="24"/>
  <c r="N276" i="24"/>
  <c r="L276" i="24"/>
  <c r="M276" i="24" s="1"/>
  <c r="K276" i="24"/>
  <c r="AK275" i="24"/>
  <c r="AL275" i="24" s="1"/>
  <c r="AJ275" i="24"/>
  <c r="AH275" i="24"/>
  <c r="AG275" i="24"/>
  <c r="AF275" i="24"/>
  <c r="AE275" i="24"/>
  <c r="AD275" i="24"/>
  <c r="R275" i="24"/>
  <c r="Q275" i="24"/>
  <c r="P275" i="24"/>
  <c r="O275" i="24"/>
  <c r="N275" i="24"/>
  <c r="L275" i="24"/>
  <c r="K275" i="24"/>
  <c r="M275" i="24" s="1"/>
  <c r="AL274" i="24"/>
  <c r="AK274" i="24"/>
  <c r="AJ274" i="24"/>
  <c r="AH274" i="24"/>
  <c r="AG274" i="24"/>
  <c r="AF274" i="24"/>
  <c r="AE274" i="24"/>
  <c r="AD274" i="24"/>
  <c r="R274" i="24"/>
  <c r="Q274" i="24"/>
  <c r="S274" i="24" s="1"/>
  <c r="P274" i="24"/>
  <c r="O274" i="24"/>
  <c r="N274" i="24"/>
  <c r="L274" i="24"/>
  <c r="K274" i="24"/>
  <c r="AL273" i="24"/>
  <c r="AK273" i="24"/>
  <c r="AJ273" i="24"/>
  <c r="AH273" i="24"/>
  <c r="AG273" i="24"/>
  <c r="AI273" i="24" s="1"/>
  <c r="AF273" i="24"/>
  <c r="AE273" i="24"/>
  <c r="AD273" i="24"/>
  <c r="R273" i="24"/>
  <c r="Q273" i="24"/>
  <c r="P273" i="24"/>
  <c r="O273" i="24"/>
  <c r="N273" i="24"/>
  <c r="L273" i="24"/>
  <c r="K273" i="24"/>
  <c r="M273" i="24" s="1"/>
  <c r="AL272" i="24"/>
  <c r="AK272" i="24"/>
  <c r="AJ272" i="24"/>
  <c r="AH272" i="24"/>
  <c r="AI272" i="24" s="1"/>
  <c r="AG272" i="24"/>
  <c r="AF272" i="24"/>
  <c r="AE272" i="24"/>
  <c r="AD272" i="24"/>
  <c r="R272" i="24"/>
  <c r="Q272" i="24"/>
  <c r="S272" i="24" s="1"/>
  <c r="P272" i="24"/>
  <c r="O272" i="24"/>
  <c r="N272" i="24"/>
  <c r="L272" i="24"/>
  <c r="M272" i="24" s="1"/>
  <c r="K272" i="24"/>
  <c r="AL271" i="24"/>
  <c r="AK271" i="24"/>
  <c r="AJ271" i="24"/>
  <c r="AH271" i="24"/>
  <c r="AG271" i="24"/>
  <c r="AI271" i="24" s="1"/>
  <c r="AF271" i="24"/>
  <c r="AE271" i="24"/>
  <c r="AD271" i="24"/>
  <c r="R271" i="24"/>
  <c r="Q271" i="24"/>
  <c r="P271" i="24"/>
  <c r="O271" i="24"/>
  <c r="N271" i="24"/>
  <c r="L271" i="24"/>
  <c r="K271" i="24"/>
  <c r="M271" i="24" s="1"/>
  <c r="AL270" i="24"/>
  <c r="AK270" i="24"/>
  <c r="AJ270" i="24"/>
  <c r="AH270" i="24"/>
  <c r="AG270" i="24"/>
  <c r="AF270" i="24"/>
  <c r="AE270" i="24"/>
  <c r="AD270" i="24"/>
  <c r="R270" i="24"/>
  <c r="Q270" i="24"/>
  <c r="S270" i="24" s="1"/>
  <c r="P270" i="24"/>
  <c r="O270" i="24"/>
  <c r="N270" i="24"/>
  <c r="L270" i="24"/>
  <c r="K270" i="24"/>
  <c r="AL269" i="24"/>
  <c r="AK269" i="24"/>
  <c r="AJ269" i="24"/>
  <c r="AH269" i="24"/>
  <c r="AG269" i="24"/>
  <c r="AI269" i="24" s="1"/>
  <c r="AF269" i="24"/>
  <c r="AE269" i="24"/>
  <c r="AD269" i="24"/>
  <c r="R269" i="24"/>
  <c r="Q269" i="24"/>
  <c r="P269" i="24"/>
  <c r="O269" i="24"/>
  <c r="N269" i="24"/>
  <c r="L269" i="24"/>
  <c r="K269" i="24"/>
  <c r="M269" i="24" s="1"/>
  <c r="AL268" i="24"/>
  <c r="AK268" i="24"/>
  <c r="AJ268" i="24"/>
  <c r="AH268" i="24"/>
  <c r="AI268" i="24" s="1"/>
  <c r="AG268" i="24"/>
  <c r="AF268" i="24"/>
  <c r="AE268" i="24"/>
  <c r="AD268" i="24"/>
  <c r="R268" i="24"/>
  <c r="Q268" i="24"/>
  <c r="S268" i="24" s="1"/>
  <c r="P268" i="24"/>
  <c r="O268" i="24"/>
  <c r="N268" i="24"/>
  <c r="L268" i="24"/>
  <c r="M268" i="24" s="1"/>
  <c r="K268" i="24"/>
  <c r="AL267" i="24"/>
  <c r="AK267" i="24"/>
  <c r="AJ267" i="24"/>
  <c r="AH267" i="24"/>
  <c r="AG267" i="24"/>
  <c r="AI267" i="24" s="1"/>
  <c r="AF267" i="24"/>
  <c r="AE267" i="24"/>
  <c r="AD267" i="24"/>
  <c r="R267" i="24"/>
  <c r="Q267" i="24"/>
  <c r="P267" i="24"/>
  <c r="O267" i="24"/>
  <c r="N267" i="24"/>
  <c r="L267" i="24"/>
  <c r="K267" i="24"/>
  <c r="M267" i="24" s="1"/>
  <c r="AL266" i="24"/>
  <c r="AK266" i="24"/>
  <c r="AJ266" i="24"/>
  <c r="AH266" i="24"/>
  <c r="AG266" i="24"/>
  <c r="AF266" i="24"/>
  <c r="AE266" i="24"/>
  <c r="AD266" i="24"/>
  <c r="R266" i="24"/>
  <c r="S266" i="24" s="1"/>
  <c r="Q266" i="24"/>
  <c r="P266" i="24"/>
  <c r="O266" i="24"/>
  <c r="N266" i="24"/>
  <c r="L266" i="24"/>
  <c r="K266" i="24"/>
  <c r="AL265" i="24"/>
  <c r="AK265" i="24"/>
  <c r="AJ265" i="24"/>
  <c r="AH265" i="24"/>
  <c r="AG265" i="24"/>
  <c r="AF265" i="24"/>
  <c r="AE265" i="24"/>
  <c r="AD265" i="24"/>
  <c r="R265" i="24"/>
  <c r="S265" i="24" s="1"/>
  <c r="Q265" i="24"/>
  <c r="P265" i="24"/>
  <c r="O265" i="24"/>
  <c r="N265" i="24"/>
  <c r="L265" i="24"/>
  <c r="M265" i="24" s="1"/>
  <c r="K265" i="24"/>
  <c r="AK264" i="24"/>
  <c r="AL264" i="24" s="1"/>
  <c r="AJ264" i="24"/>
  <c r="AH264" i="24"/>
  <c r="AI264" i="24" s="1"/>
  <c r="AG264" i="24"/>
  <c r="AF264" i="24"/>
  <c r="AE264" i="24"/>
  <c r="AD264" i="24"/>
  <c r="R264" i="24"/>
  <c r="Q264" i="24"/>
  <c r="P264" i="24"/>
  <c r="O264" i="24"/>
  <c r="N264" i="24"/>
  <c r="L264" i="24"/>
  <c r="M264" i="24" s="1"/>
  <c r="K264" i="24"/>
  <c r="AL263" i="24"/>
  <c r="AK263" i="24"/>
  <c r="AJ263" i="24"/>
  <c r="AH263" i="24"/>
  <c r="AG263" i="24"/>
  <c r="AE263" i="24"/>
  <c r="AF263" i="24" s="1"/>
  <c r="AD263" i="24"/>
  <c r="R263" i="24"/>
  <c r="Q263" i="24"/>
  <c r="P263" i="24"/>
  <c r="O263" i="24"/>
  <c r="N263" i="24"/>
  <c r="L263" i="24"/>
  <c r="K263" i="24"/>
  <c r="AK262" i="24"/>
  <c r="AL262" i="24" s="1"/>
  <c r="AJ262" i="24"/>
  <c r="AH262" i="24"/>
  <c r="AG262" i="24"/>
  <c r="AF262" i="24"/>
  <c r="AE262" i="24"/>
  <c r="AD262" i="24"/>
  <c r="R262" i="24"/>
  <c r="S262" i="24" s="1"/>
  <c r="Q262" i="24"/>
  <c r="O262" i="24"/>
  <c r="P262" i="24" s="1"/>
  <c r="N262" i="24"/>
  <c r="L262" i="24"/>
  <c r="K262" i="24"/>
  <c r="AL261" i="24"/>
  <c r="AK261" i="24"/>
  <c r="AJ261" i="24"/>
  <c r="AH261" i="24"/>
  <c r="AG261" i="24"/>
  <c r="AF261" i="24"/>
  <c r="AE261" i="24"/>
  <c r="AD261" i="24"/>
  <c r="R261" i="24"/>
  <c r="S261" i="24" s="1"/>
  <c r="Q261" i="24"/>
  <c r="P261" i="24"/>
  <c r="O261" i="24"/>
  <c r="N261" i="24"/>
  <c r="L261" i="24"/>
  <c r="M261" i="24" s="1"/>
  <c r="K261" i="24"/>
  <c r="AK260" i="24"/>
  <c r="AL260" i="24" s="1"/>
  <c r="AJ260" i="24"/>
  <c r="AH260" i="24"/>
  <c r="AI260" i="24" s="1"/>
  <c r="AG260" i="24"/>
  <c r="AF260" i="24"/>
  <c r="AE260" i="24"/>
  <c r="AD260" i="24"/>
  <c r="R260" i="24"/>
  <c r="Q260" i="24"/>
  <c r="P260" i="24"/>
  <c r="O260" i="24"/>
  <c r="N260" i="24"/>
  <c r="L260" i="24"/>
  <c r="M260" i="24" s="1"/>
  <c r="K260" i="24"/>
  <c r="AL259" i="24"/>
  <c r="AK259" i="24"/>
  <c r="AJ259" i="24"/>
  <c r="AH259" i="24"/>
  <c r="AG259" i="24"/>
  <c r="AE259" i="24"/>
  <c r="AF259" i="24" s="1"/>
  <c r="AD259" i="24"/>
  <c r="R259" i="24"/>
  <c r="Q259" i="24"/>
  <c r="P259" i="24"/>
  <c r="O259" i="24"/>
  <c r="N259" i="24"/>
  <c r="L259" i="24"/>
  <c r="K259" i="24"/>
  <c r="AK258" i="24"/>
  <c r="AL258" i="24" s="1"/>
  <c r="AJ258" i="24"/>
  <c r="AH258" i="24"/>
  <c r="AG258" i="24"/>
  <c r="AF258" i="24"/>
  <c r="AE258" i="24"/>
  <c r="AD258" i="24"/>
  <c r="R258" i="24"/>
  <c r="S258" i="24" s="1"/>
  <c r="Q258" i="24"/>
  <c r="O258" i="24"/>
  <c r="P258" i="24" s="1"/>
  <c r="N258" i="24"/>
  <c r="L258" i="24"/>
  <c r="K258" i="24"/>
  <c r="AL257" i="24"/>
  <c r="AK257" i="24"/>
  <c r="AJ257" i="24"/>
  <c r="AH257" i="24"/>
  <c r="AG257" i="24"/>
  <c r="AF257" i="24"/>
  <c r="AE257" i="24"/>
  <c r="AD257" i="24"/>
  <c r="R257" i="24"/>
  <c r="S257" i="24" s="1"/>
  <c r="Q257" i="24"/>
  <c r="P257" i="24"/>
  <c r="O257" i="24"/>
  <c r="N257" i="24"/>
  <c r="L257" i="24"/>
  <c r="M257" i="24" s="1"/>
  <c r="K257" i="24"/>
  <c r="AK256" i="24"/>
  <c r="AL256" i="24" s="1"/>
  <c r="AJ256" i="24"/>
  <c r="AH256" i="24"/>
  <c r="AI256" i="24" s="1"/>
  <c r="AG256" i="24"/>
  <c r="AF256" i="24"/>
  <c r="AE256" i="24"/>
  <c r="AD256" i="24"/>
  <c r="R256" i="24"/>
  <c r="Q256" i="24"/>
  <c r="O256" i="24"/>
  <c r="N256" i="24"/>
  <c r="P256" i="24" s="1"/>
  <c r="L256" i="24"/>
  <c r="K256" i="24"/>
  <c r="AL255" i="24"/>
  <c r="AK255" i="24"/>
  <c r="AJ255" i="24"/>
  <c r="AH255" i="24"/>
  <c r="AG255" i="24"/>
  <c r="AE255" i="24"/>
  <c r="AF255" i="24" s="1"/>
  <c r="AD255" i="24"/>
  <c r="R255" i="24"/>
  <c r="Q255" i="24"/>
  <c r="P255" i="24"/>
  <c r="O255" i="24"/>
  <c r="N255" i="24"/>
  <c r="L255" i="24"/>
  <c r="K255" i="24"/>
  <c r="AK254" i="24"/>
  <c r="AL254" i="24" s="1"/>
  <c r="AJ254" i="24"/>
  <c r="AH254" i="24"/>
  <c r="AG254" i="24"/>
  <c r="AF254" i="24"/>
  <c r="AE254" i="24"/>
  <c r="AD254" i="24"/>
  <c r="R254" i="24"/>
  <c r="S254" i="24" s="1"/>
  <c r="Q254" i="24"/>
  <c r="O254" i="24"/>
  <c r="P254" i="24" s="1"/>
  <c r="N254" i="24"/>
  <c r="L254" i="24"/>
  <c r="M254" i="24" s="1"/>
  <c r="K254" i="24"/>
  <c r="AL253" i="24"/>
  <c r="AK253" i="24"/>
  <c r="AJ253" i="24"/>
  <c r="AH253" i="24"/>
  <c r="AG253" i="24"/>
  <c r="AF253" i="24"/>
  <c r="AE253" i="24"/>
  <c r="AD253" i="24"/>
  <c r="R253" i="24"/>
  <c r="S253" i="24" s="1"/>
  <c r="Q253" i="24"/>
  <c r="P253" i="24"/>
  <c r="O253" i="24"/>
  <c r="N253" i="24"/>
  <c r="L253" i="24"/>
  <c r="M253" i="24" s="1"/>
  <c r="K253" i="24"/>
  <c r="AK252" i="24"/>
  <c r="AL252" i="24" s="1"/>
  <c r="AJ252" i="24"/>
  <c r="AH252" i="24"/>
  <c r="AI252" i="24" s="1"/>
  <c r="AG252" i="24"/>
  <c r="AF252" i="24"/>
  <c r="AE252" i="24"/>
  <c r="AD252" i="24"/>
  <c r="R252" i="24"/>
  <c r="Q252" i="24"/>
  <c r="O252" i="24"/>
  <c r="N252" i="24"/>
  <c r="P252" i="24" s="1"/>
  <c r="L252" i="24"/>
  <c r="K252" i="24"/>
  <c r="AL251" i="24"/>
  <c r="AK251" i="24"/>
  <c r="AJ251" i="24"/>
  <c r="AH251" i="24"/>
  <c r="AG251" i="24"/>
  <c r="AE251" i="24"/>
  <c r="AF251" i="24" s="1"/>
  <c r="AD251" i="24"/>
  <c r="R251" i="24"/>
  <c r="Q251" i="24"/>
  <c r="P251" i="24"/>
  <c r="O251" i="24"/>
  <c r="N251" i="24"/>
  <c r="L251" i="24"/>
  <c r="K251" i="24"/>
  <c r="AK250" i="24"/>
  <c r="AL250" i="24" s="1"/>
  <c r="AJ250" i="24"/>
  <c r="AH250" i="24"/>
  <c r="AG250" i="24"/>
  <c r="AE250" i="24"/>
  <c r="AF250" i="24" s="1"/>
  <c r="AD250" i="24"/>
  <c r="R250" i="24"/>
  <c r="S250" i="24" s="1"/>
  <c r="Q250" i="24"/>
  <c r="O250" i="24"/>
  <c r="P250" i="24" s="1"/>
  <c r="N250" i="24"/>
  <c r="L250" i="24"/>
  <c r="M250" i="24" s="1"/>
  <c r="K250" i="24"/>
  <c r="AK249" i="24"/>
  <c r="AL249" i="24" s="1"/>
  <c r="AJ249" i="24"/>
  <c r="AH249" i="24"/>
  <c r="AI249" i="24" s="1"/>
  <c r="AG249" i="24"/>
  <c r="AF249" i="24"/>
  <c r="AE249" i="24"/>
  <c r="AD249" i="24"/>
  <c r="R249" i="24"/>
  <c r="S249" i="24" s="1"/>
  <c r="Q249" i="24"/>
  <c r="P249" i="24"/>
  <c r="O249" i="24"/>
  <c r="N249" i="24"/>
  <c r="L249" i="24"/>
  <c r="M249" i="24" s="1"/>
  <c r="K249" i="24"/>
  <c r="AL248" i="24"/>
  <c r="AK248" i="24"/>
  <c r="AJ248" i="24"/>
  <c r="AH248" i="24"/>
  <c r="AI248" i="24" s="1"/>
  <c r="AG248" i="24"/>
  <c r="AF248" i="24"/>
  <c r="AE248" i="24"/>
  <c r="AD248" i="24"/>
  <c r="R248" i="24"/>
  <c r="Q248" i="24"/>
  <c r="O248" i="24"/>
  <c r="N248" i="24"/>
  <c r="P248" i="24" s="1"/>
  <c r="L248" i="24"/>
  <c r="M248" i="24" s="1"/>
  <c r="K248" i="24"/>
  <c r="AL247" i="24"/>
  <c r="AK247" i="24"/>
  <c r="AJ247" i="24"/>
  <c r="AH247" i="24"/>
  <c r="AG247" i="24"/>
  <c r="AE247" i="24"/>
  <c r="AF247" i="24" s="1"/>
  <c r="AD247" i="24"/>
  <c r="R247" i="24"/>
  <c r="Q247" i="24"/>
  <c r="O247" i="24"/>
  <c r="P247" i="24" s="1"/>
  <c r="N247" i="24"/>
  <c r="L247" i="24"/>
  <c r="K247" i="24"/>
  <c r="AK246" i="24"/>
  <c r="AL246" i="24" s="1"/>
  <c r="AJ246" i="24"/>
  <c r="AH246" i="24"/>
  <c r="AG246" i="24"/>
  <c r="AE246" i="24"/>
  <c r="AF246" i="24" s="1"/>
  <c r="AD246" i="24"/>
  <c r="R246" i="24"/>
  <c r="Q246" i="24"/>
  <c r="O246" i="24"/>
  <c r="P246" i="24" s="1"/>
  <c r="N246" i="24"/>
  <c r="L246" i="24"/>
  <c r="M246" i="24" s="1"/>
  <c r="K246" i="24"/>
  <c r="AK245" i="24"/>
  <c r="AL245" i="24" s="1"/>
  <c r="AJ245" i="24"/>
  <c r="AH245" i="24"/>
  <c r="AG245" i="24"/>
  <c r="AE245" i="24"/>
  <c r="AF245" i="24" s="1"/>
  <c r="AD245" i="24"/>
  <c r="R245" i="24"/>
  <c r="S245" i="24" s="1"/>
  <c r="Q245" i="24"/>
  <c r="P245" i="24"/>
  <c r="O245" i="24"/>
  <c r="N245" i="24"/>
  <c r="L245" i="24"/>
  <c r="M245" i="24" s="1"/>
  <c r="K245" i="24"/>
  <c r="AK244" i="24"/>
  <c r="AL244" i="24" s="1"/>
  <c r="AJ244" i="24"/>
  <c r="AH244" i="24"/>
  <c r="AI244" i="24" s="1"/>
  <c r="AG244" i="24"/>
  <c r="AF244" i="24"/>
  <c r="AE244" i="24"/>
  <c r="AD244" i="24"/>
  <c r="R244" i="24"/>
  <c r="Q244" i="24"/>
  <c r="O244" i="24"/>
  <c r="N244" i="24"/>
  <c r="P244" i="24" s="1"/>
  <c r="L244" i="24"/>
  <c r="M244" i="24" s="1"/>
  <c r="K244" i="24"/>
  <c r="AL243" i="24"/>
  <c r="AK243" i="24"/>
  <c r="AJ243" i="24"/>
  <c r="AH243" i="24"/>
  <c r="AG243" i="24"/>
  <c r="AE243" i="24"/>
  <c r="AF243" i="24" s="1"/>
  <c r="AD243" i="24"/>
  <c r="R243" i="24"/>
  <c r="Q243" i="24"/>
  <c r="O243" i="24"/>
  <c r="P243" i="24" s="1"/>
  <c r="N243" i="24"/>
  <c r="L243" i="24"/>
  <c r="K243" i="24"/>
  <c r="AK242" i="24"/>
  <c r="AL242" i="24" s="1"/>
  <c r="AJ242" i="24"/>
  <c r="AH242" i="24"/>
  <c r="AG242" i="24"/>
  <c r="AE242" i="24"/>
  <c r="AF242" i="24" s="1"/>
  <c r="AD242" i="24"/>
  <c r="R242" i="24"/>
  <c r="S242" i="24" s="1"/>
  <c r="Q242" i="24"/>
  <c r="O242" i="24"/>
  <c r="P242" i="24" s="1"/>
  <c r="N242" i="24"/>
  <c r="L242" i="24"/>
  <c r="M242" i="24" s="1"/>
  <c r="K242" i="24"/>
  <c r="AK241" i="24"/>
  <c r="AL241" i="24" s="1"/>
  <c r="AJ241" i="24"/>
  <c r="AH241" i="24"/>
  <c r="AG241" i="24"/>
  <c r="AF241" i="24"/>
  <c r="AE241" i="24"/>
  <c r="AD241" i="24"/>
  <c r="R241" i="24"/>
  <c r="S241" i="24" s="1"/>
  <c r="Q241" i="24"/>
  <c r="O241" i="24"/>
  <c r="N241" i="24"/>
  <c r="P241" i="24" s="1"/>
  <c r="L241" i="24"/>
  <c r="M241" i="24" s="1"/>
  <c r="K241" i="24"/>
  <c r="AK240" i="24"/>
  <c r="AJ240" i="24"/>
  <c r="AL240" i="24" s="1"/>
  <c r="AH240" i="24"/>
  <c r="AI240" i="24" s="1"/>
  <c r="AG240" i="24"/>
  <c r="AE240" i="24"/>
  <c r="AD240" i="24"/>
  <c r="AF240" i="24" s="1"/>
  <c r="R240" i="24"/>
  <c r="Q240" i="24"/>
  <c r="P240" i="24"/>
  <c r="O240" i="24"/>
  <c r="N240" i="24"/>
  <c r="L240" i="24"/>
  <c r="M240" i="24" s="1"/>
  <c r="K240" i="24"/>
  <c r="AL239" i="24"/>
  <c r="AK239" i="24"/>
  <c r="AJ239" i="24"/>
  <c r="AH239" i="24"/>
  <c r="AG239" i="24"/>
  <c r="AE239" i="24"/>
  <c r="AF239" i="24" s="1"/>
  <c r="AD239" i="24"/>
  <c r="R239" i="24"/>
  <c r="Q239" i="24"/>
  <c r="O239" i="24"/>
  <c r="P239" i="24" s="1"/>
  <c r="N239" i="24"/>
  <c r="L239" i="24"/>
  <c r="M239" i="24" s="1"/>
  <c r="K239" i="24"/>
  <c r="AK238" i="24"/>
  <c r="AJ238" i="24"/>
  <c r="AL238" i="24" s="1"/>
  <c r="AH238" i="24"/>
  <c r="AI238" i="24" s="1"/>
  <c r="AG238" i="24"/>
  <c r="AE238" i="24"/>
  <c r="AF238" i="24" s="1"/>
  <c r="AD238" i="24"/>
  <c r="S238" i="24"/>
  <c r="R238" i="24"/>
  <c r="Q238" i="24"/>
  <c r="O238" i="24"/>
  <c r="P238" i="24" s="1"/>
  <c r="N238" i="24"/>
  <c r="L238" i="24"/>
  <c r="K238" i="24"/>
  <c r="AK237" i="24"/>
  <c r="AJ237" i="24"/>
  <c r="AH237" i="24"/>
  <c r="AI237" i="24" s="1"/>
  <c r="AG237" i="24"/>
  <c r="AE237" i="24"/>
  <c r="AD237" i="24"/>
  <c r="AF237" i="24" s="1"/>
  <c r="R237" i="24"/>
  <c r="Q237" i="24"/>
  <c r="O237" i="24"/>
  <c r="P237" i="24" s="1"/>
  <c r="N237" i="24"/>
  <c r="M237" i="24"/>
  <c r="L237" i="24"/>
  <c r="K237" i="24"/>
  <c r="AK236" i="24"/>
  <c r="AJ236" i="24"/>
  <c r="AL236" i="24" s="1"/>
  <c r="AH236" i="24"/>
  <c r="AG236" i="24"/>
  <c r="AE236" i="24"/>
  <c r="AF236" i="24" s="1"/>
  <c r="AD236" i="24"/>
  <c r="S236" i="24"/>
  <c r="R236" i="24"/>
  <c r="Q236" i="24"/>
  <c r="O236" i="24"/>
  <c r="N236" i="24"/>
  <c r="P236" i="24" s="1"/>
  <c r="L236" i="24"/>
  <c r="M236" i="24" s="1"/>
  <c r="K236" i="24"/>
  <c r="AK235" i="24"/>
  <c r="AL235" i="24" s="1"/>
  <c r="AJ235" i="24"/>
  <c r="AH235" i="24"/>
  <c r="AI235" i="24" s="1"/>
  <c r="AG235" i="24"/>
  <c r="AE235" i="24"/>
  <c r="AD235" i="24"/>
  <c r="AF235" i="24" s="1"/>
  <c r="R235" i="24"/>
  <c r="Q235" i="24"/>
  <c r="O235" i="24"/>
  <c r="N235" i="24"/>
  <c r="L235" i="24"/>
  <c r="M235" i="24" s="1"/>
  <c r="K235" i="24"/>
  <c r="AK234" i="24"/>
  <c r="AJ234" i="24"/>
  <c r="AL234" i="24" s="1"/>
  <c r="AH234" i="24"/>
  <c r="AG234" i="24"/>
  <c r="AE234" i="24"/>
  <c r="AF234" i="24" s="1"/>
  <c r="AD234" i="24"/>
  <c r="S234" i="24"/>
  <c r="R234" i="24"/>
  <c r="Q234" i="24"/>
  <c r="O234" i="24"/>
  <c r="P234" i="24" s="1"/>
  <c r="N234" i="24"/>
  <c r="L234" i="24"/>
  <c r="K234" i="24"/>
  <c r="AK233" i="24"/>
  <c r="AL233" i="24" s="1"/>
  <c r="AJ233" i="24"/>
  <c r="AI233" i="24"/>
  <c r="AH233" i="24"/>
  <c r="AG233" i="24"/>
  <c r="AE233" i="24"/>
  <c r="AF233" i="24" s="1"/>
  <c r="AD233" i="24"/>
  <c r="R233" i="24"/>
  <c r="S233" i="24" s="1"/>
  <c r="Q233" i="24"/>
  <c r="O233" i="24"/>
  <c r="P233" i="24" s="1"/>
  <c r="N233" i="24"/>
  <c r="L233" i="24"/>
  <c r="M233" i="24" s="1"/>
  <c r="K233" i="24"/>
  <c r="AK232" i="24"/>
  <c r="AL232" i="24" s="1"/>
  <c r="AJ232" i="24"/>
  <c r="AH232" i="24"/>
  <c r="AG232" i="24"/>
  <c r="AE232" i="24"/>
  <c r="AD232" i="24"/>
  <c r="R232" i="24"/>
  <c r="S232" i="24" s="1"/>
  <c r="Q232" i="24"/>
  <c r="O232" i="24"/>
  <c r="P232" i="24" s="1"/>
  <c r="N232" i="24"/>
  <c r="L232" i="24"/>
  <c r="K232" i="24"/>
  <c r="AK231" i="24"/>
  <c r="AL231" i="24" s="1"/>
  <c r="AJ231" i="24"/>
  <c r="AI231" i="24"/>
  <c r="AH231" i="24"/>
  <c r="AG231" i="24"/>
  <c r="AE231" i="24"/>
  <c r="AF231" i="24" s="1"/>
  <c r="AD231" i="24"/>
  <c r="R231" i="24"/>
  <c r="Q231" i="24"/>
  <c r="O231" i="24"/>
  <c r="P231" i="24" s="1"/>
  <c r="N231" i="24"/>
  <c r="M231" i="24"/>
  <c r="L231" i="24"/>
  <c r="K231" i="24"/>
  <c r="AK230" i="24"/>
  <c r="AL230" i="24" s="1"/>
  <c r="AJ230" i="24"/>
  <c r="AH230" i="24"/>
  <c r="AI230" i="24" s="1"/>
  <c r="AG230" i="24"/>
  <c r="AE230" i="24"/>
  <c r="AF230" i="24" s="1"/>
  <c r="AD230" i="24"/>
  <c r="R230" i="24"/>
  <c r="S230" i="24" s="1"/>
  <c r="Q230" i="24"/>
  <c r="O230" i="24"/>
  <c r="P230" i="24" s="1"/>
  <c r="N230" i="24"/>
  <c r="L230" i="24"/>
  <c r="K230" i="24"/>
  <c r="AK229" i="24"/>
  <c r="AJ229" i="24"/>
  <c r="AH229" i="24"/>
  <c r="AI229" i="24" s="1"/>
  <c r="AG229" i="24"/>
  <c r="AE229" i="24"/>
  <c r="AF229" i="24" s="1"/>
  <c r="AD229" i="24"/>
  <c r="R229" i="24"/>
  <c r="Q229" i="24"/>
  <c r="O229" i="24"/>
  <c r="P229" i="24" s="1"/>
  <c r="N229" i="24"/>
  <c r="M229" i="24"/>
  <c r="L229" i="24"/>
  <c r="K229" i="24"/>
  <c r="AK228" i="24"/>
  <c r="AL228" i="24" s="1"/>
  <c r="AJ228" i="24"/>
  <c r="AH228" i="24"/>
  <c r="AG228" i="24"/>
  <c r="AE228" i="24"/>
  <c r="AF228" i="24" s="1"/>
  <c r="AD228" i="24"/>
  <c r="S228" i="24"/>
  <c r="R228" i="24"/>
  <c r="Q228" i="24"/>
  <c r="O228" i="24"/>
  <c r="P228" i="24" s="1"/>
  <c r="N228" i="24"/>
  <c r="L228" i="24"/>
  <c r="M228" i="24" s="1"/>
  <c r="K228" i="24"/>
  <c r="AK227" i="24"/>
  <c r="AL227" i="24" s="1"/>
  <c r="AJ227" i="24"/>
  <c r="AH227" i="24"/>
  <c r="AI227" i="24" s="1"/>
  <c r="AG227" i="24"/>
  <c r="AE227" i="24"/>
  <c r="AF227" i="24" s="1"/>
  <c r="AD227" i="24"/>
  <c r="R227" i="24"/>
  <c r="Q227" i="24"/>
  <c r="O227" i="24"/>
  <c r="N227" i="24"/>
  <c r="L227" i="24"/>
  <c r="M227" i="24" s="1"/>
  <c r="K227" i="24"/>
  <c r="AK226" i="24"/>
  <c r="AL226" i="24" s="1"/>
  <c r="AJ226" i="24"/>
  <c r="AH226" i="24"/>
  <c r="AG226" i="24"/>
  <c r="AE226" i="24"/>
  <c r="AF226" i="24" s="1"/>
  <c r="AD226" i="24"/>
  <c r="S226" i="24"/>
  <c r="R226" i="24"/>
  <c r="Q226" i="24"/>
  <c r="O226" i="24"/>
  <c r="P226" i="24" s="1"/>
  <c r="N226" i="24"/>
  <c r="L226" i="24"/>
  <c r="K226" i="24"/>
  <c r="AK225" i="24"/>
  <c r="AL225" i="24" s="1"/>
  <c r="AJ225" i="24"/>
  <c r="AI225" i="24"/>
  <c r="AH225" i="24"/>
  <c r="AG225" i="24"/>
  <c r="AE225" i="24"/>
  <c r="AF225" i="24" s="1"/>
  <c r="AD225" i="24"/>
  <c r="R225" i="24"/>
  <c r="S225" i="24" s="1"/>
  <c r="Q225" i="24"/>
  <c r="O225" i="24"/>
  <c r="P225" i="24" s="1"/>
  <c r="N225" i="24"/>
  <c r="L225" i="24"/>
  <c r="M225" i="24" s="1"/>
  <c r="K225" i="24"/>
  <c r="AK224" i="24"/>
  <c r="AL224" i="24" s="1"/>
  <c r="AJ224" i="24"/>
  <c r="AH224" i="24"/>
  <c r="AG224" i="24"/>
  <c r="AE224" i="24"/>
  <c r="AD224" i="24"/>
  <c r="R224" i="24"/>
  <c r="S224" i="24" s="1"/>
  <c r="Q224" i="24"/>
  <c r="O224" i="24"/>
  <c r="P224" i="24" s="1"/>
  <c r="N224" i="24"/>
  <c r="L224" i="24"/>
  <c r="K224" i="24"/>
  <c r="AK223" i="24"/>
  <c r="AL223" i="24" s="1"/>
  <c r="AJ223" i="24"/>
  <c r="AI223" i="24"/>
  <c r="AH223" i="24"/>
  <c r="AG223" i="24"/>
  <c r="AE223" i="24"/>
  <c r="AF223" i="24" s="1"/>
  <c r="AD223" i="24"/>
  <c r="R223" i="24"/>
  <c r="Q223" i="24"/>
  <c r="O223" i="24"/>
  <c r="P223" i="24" s="1"/>
  <c r="N223" i="24"/>
  <c r="M223" i="24"/>
  <c r="L223" i="24"/>
  <c r="K223" i="24"/>
  <c r="AK222" i="24"/>
  <c r="AL222" i="24" s="1"/>
  <c r="AJ222" i="24"/>
  <c r="AH222" i="24"/>
  <c r="AI222" i="24" s="1"/>
  <c r="AG222" i="24"/>
  <c r="AE222" i="24"/>
  <c r="AF222" i="24" s="1"/>
  <c r="AD222" i="24"/>
  <c r="R222" i="24"/>
  <c r="S222" i="24" s="1"/>
  <c r="Q222" i="24"/>
  <c r="O222" i="24"/>
  <c r="P222" i="24" s="1"/>
  <c r="N222" i="24"/>
  <c r="L222" i="24"/>
  <c r="K222" i="24"/>
  <c r="AK221" i="24"/>
  <c r="AJ221" i="24"/>
  <c r="AH221" i="24"/>
  <c r="AI221" i="24" s="1"/>
  <c r="AG221" i="24"/>
  <c r="AE221" i="24"/>
  <c r="AF221" i="24" s="1"/>
  <c r="AD221" i="24"/>
  <c r="R221" i="24"/>
  <c r="Q221" i="24"/>
  <c r="O221" i="24"/>
  <c r="P221" i="24" s="1"/>
  <c r="N221" i="24"/>
  <c r="M221" i="24"/>
  <c r="L221" i="24"/>
  <c r="K221" i="24"/>
  <c r="AK220" i="24"/>
  <c r="AL220" i="24" s="1"/>
  <c r="AJ220" i="24"/>
  <c r="AH220" i="24"/>
  <c r="AG220" i="24"/>
  <c r="AE220" i="24"/>
  <c r="AF220" i="24" s="1"/>
  <c r="AD220" i="24"/>
  <c r="S220" i="24"/>
  <c r="R220" i="24"/>
  <c r="Q220" i="24"/>
  <c r="O220" i="24"/>
  <c r="P220" i="24" s="1"/>
  <c r="N220" i="24"/>
  <c r="L220" i="24"/>
  <c r="M220" i="24" s="1"/>
  <c r="K220" i="24"/>
  <c r="AK219" i="24"/>
  <c r="AL219" i="24" s="1"/>
  <c r="AJ219" i="24"/>
  <c r="AH219" i="24"/>
  <c r="AI219" i="24" s="1"/>
  <c r="AG219" i="24"/>
  <c r="AE219" i="24"/>
  <c r="AF219" i="24" s="1"/>
  <c r="AD219" i="24"/>
  <c r="R219" i="24"/>
  <c r="Q219" i="24"/>
  <c r="O219" i="24"/>
  <c r="N219" i="24"/>
  <c r="L219" i="24"/>
  <c r="M219" i="24" s="1"/>
  <c r="K219" i="24"/>
  <c r="AK218" i="24"/>
  <c r="AL218" i="24" s="1"/>
  <c r="AJ218" i="24"/>
  <c r="AH218" i="24"/>
  <c r="AG218" i="24"/>
  <c r="AE218" i="24"/>
  <c r="AF218" i="24" s="1"/>
  <c r="AD218" i="24"/>
  <c r="S218" i="24"/>
  <c r="R218" i="24"/>
  <c r="Q218" i="24"/>
  <c r="O218" i="24"/>
  <c r="P218" i="24" s="1"/>
  <c r="N218" i="24"/>
  <c r="L218" i="24"/>
  <c r="K218" i="24"/>
  <c r="AK217" i="24"/>
  <c r="AL217" i="24" s="1"/>
  <c r="AJ217" i="24"/>
  <c r="AI217" i="24"/>
  <c r="AH217" i="24"/>
  <c r="AG217" i="24"/>
  <c r="AE217" i="24"/>
  <c r="AF217" i="24" s="1"/>
  <c r="AD217" i="24"/>
  <c r="R217" i="24"/>
  <c r="S217" i="24" s="1"/>
  <c r="Q217" i="24"/>
  <c r="O217" i="24"/>
  <c r="P217" i="24" s="1"/>
  <c r="N217" i="24"/>
  <c r="L217" i="24"/>
  <c r="M217" i="24" s="1"/>
  <c r="K217" i="24"/>
  <c r="AK216" i="24"/>
  <c r="AL216" i="24" s="1"/>
  <c r="AJ216" i="24"/>
  <c r="AH216" i="24"/>
  <c r="AG216" i="24"/>
  <c r="AE216" i="24"/>
  <c r="AD216" i="24"/>
  <c r="R216" i="24"/>
  <c r="S216" i="24" s="1"/>
  <c r="Q216" i="24"/>
  <c r="O216" i="24"/>
  <c r="N216" i="24"/>
  <c r="L216" i="24"/>
  <c r="K216" i="24"/>
  <c r="AK215" i="24"/>
  <c r="AL215" i="24" s="1"/>
  <c r="AJ215" i="24"/>
  <c r="AI215" i="24"/>
  <c r="AH215" i="24"/>
  <c r="AG215" i="24"/>
  <c r="AE215" i="24"/>
  <c r="AD215" i="24"/>
  <c r="R215" i="24"/>
  <c r="Q215" i="24"/>
  <c r="O215" i="24"/>
  <c r="P215" i="24" s="1"/>
  <c r="N215" i="24"/>
  <c r="M215" i="24"/>
  <c r="L215" i="24"/>
  <c r="K215" i="24"/>
  <c r="AK214" i="24"/>
  <c r="AL214" i="24" s="1"/>
  <c r="AJ214" i="24"/>
  <c r="AH214" i="24"/>
  <c r="AI214" i="24" s="1"/>
  <c r="AG214" i="24"/>
  <c r="AE214" i="24"/>
  <c r="AF214" i="24" s="1"/>
  <c r="AD214" i="24"/>
  <c r="R214" i="24"/>
  <c r="S214" i="24" s="1"/>
  <c r="Q214" i="24"/>
  <c r="O214" i="24"/>
  <c r="P214" i="24" s="1"/>
  <c r="N214" i="24"/>
  <c r="L214" i="24"/>
  <c r="K214" i="24"/>
  <c r="AK213" i="24"/>
  <c r="AJ213" i="24"/>
  <c r="AH213" i="24"/>
  <c r="AI213" i="24" s="1"/>
  <c r="AG213" i="24"/>
  <c r="AE213" i="24"/>
  <c r="AD213" i="24"/>
  <c r="R213" i="24"/>
  <c r="Q213" i="24"/>
  <c r="O213" i="24"/>
  <c r="P213" i="24" s="1"/>
  <c r="N213" i="24"/>
  <c r="M213" i="24"/>
  <c r="L213" i="24"/>
  <c r="K213" i="24"/>
  <c r="AK212" i="24"/>
  <c r="AJ212" i="24"/>
  <c r="AH212" i="24"/>
  <c r="AG212" i="24"/>
  <c r="AE212" i="24"/>
  <c r="AF212" i="24" s="1"/>
  <c r="AD212" i="24"/>
  <c r="S212" i="24"/>
  <c r="R212" i="24"/>
  <c r="Q212" i="24"/>
  <c r="O212" i="24"/>
  <c r="P212" i="24" s="1"/>
  <c r="N212" i="24"/>
  <c r="L212" i="24"/>
  <c r="M212" i="24" s="1"/>
  <c r="K212" i="24"/>
  <c r="AK211" i="24"/>
  <c r="AL211" i="24" s="1"/>
  <c r="AJ211" i="24"/>
  <c r="AH211" i="24"/>
  <c r="AI211" i="24" s="1"/>
  <c r="AG211" i="24"/>
  <c r="AE211" i="24"/>
  <c r="AF211" i="24" s="1"/>
  <c r="AD211" i="24"/>
  <c r="R211" i="24"/>
  <c r="Q211" i="24"/>
  <c r="O211" i="24"/>
  <c r="N211" i="24"/>
  <c r="L211" i="24"/>
  <c r="M211" i="24" s="1"/>
  <c r="K211" i="24"/>
  <c r="AK210" i="24"/>
  <c r="AJ210" i="24"/>
  <c r="AH210" i="24"/>
  <c r="AG210" i="24"/>
  <c r="AE210" i="24"/>
  <c r="AF210" i="24" s="1"/>
  <c r="AD210" i="24"/>
  <c r="S210" i="24"/>
  <c r="R210" i="24"/>
  <c r="Q210" i="24"/>
  <c r="O210" i="24"/>
  <c r="N210" i="24"/>
  <c r="L210" i="24"/>
  <c r="K210" i="24"/>
  <c r="AK209" i="24"/>
  <c r="AL209" i="24" s="1"/>
  <c r="AJ209" i="24"/>
  <c r="AI209" i="24"/>
  <c r="AH209" i="24"/>
  <c r="AG209" i="24"/>
  <c r="AE209" i="24"/>
  <c r="AF209" i="24" s="1"/>
  <c r="AD209" i="24"/>
  <c r="R209" i="24"/>
  <c r="S209" i="24" s="1"/>
  <c r="Q209" i="24"/>
  <c r="O209" i="24"/>
  <c r="P209" i="24" s="1"/>
  <c r="N209" i="24"/>
  <c r="L209" i="24"/>
  <c r="M209" i="24" s="1"/>
  <c r="K209" i="24"/>
  <c r="AK208" i="24"/>
  <c r="AL208" i="24" s="1"/>
  <c r="AJ208" i="24"/>
  <c r="AH208" i="24"/>
  <c r="AG208" i="24"/>
  <c r="AE208" i="24"/>
  <c r="AD208" i="24"/>
  <c r="R208" i="24"/>
  <c r="S208" i="24" s="1"/>
  <c r="Q208" i="24"/>
  <c r="O208" i="24"/>
  <c r="N208" i="24"/>
  <c r="L208" i="24"/>
  <c r="K208" i="24"/>
  <c r="AK207" i="24"/>
  <c r="AL207" i="24" s="1"/>
  <c r="AJ207" i="24"/>
  <c r="AI207" i="24"/>
  <c r="AH207" i="24"/>
  <c r="AG207" i="24"/>
  <c r="AE207" i="24"/>
  <c r="AD207" i="24"/>
  <c r="R207" i="24"/>
  <c r="Q207" i="24"/>
  <c r="O207" i="24"/>
  <c r="P207" i="24" s="1"/>
  <c r="N207" i="24"/>
  <c r="M207" i="24"/>
  <c r="L207" i="24"/>
  <c r="K207" i="24"/>
  <c r="AK206" i="24"/>
  <c r="AL206" i="24" s="1"/>
  <c r="AJ206" i="24"/>
  <c r="AH206" i="24"/>
  <c r="AI206" i="24" s="1"/>
  <c r="AG206" i="24"/>
  <c r="AE206" i="24"/>
  <c r="AF206" i="24" s="1"/>
  <c r="AD206" i="24"/>
  <c r="R206" i="24"/>
  <c r="S206" i="24" s="1"/>
  <c r="Q206" i="24"/>
  <c r="O206" i="24"/>
  <c r="P206" i="24" s="1"/>
  <c r="N206" i="24"/>
  <c r="L206" i="24"/>
  <c r="K206" i="24"/>
  <c r="AK205" i="24"/>
  <c r="AJ205" i="24"/>
  <c r="AH205" i="24"/>
  <c r="AI205" i="24" s="1"/>
  <c r="AG205" i="24"/>
  <c r="AE205" i="24"/>
  <c r="AD205" i="24"/>
  <c r="R205" i="24"/>
  <c r="Q205" i="24"/>
  <c r="O205" i="24"/>
  <c r="P205" i="24" s="1"/>
  <c r="N205" i="24"/>
  <c r="M205" i="24"/>
  <c r="L205" i="24"/>
  <c r="K205" i="24"/>
  <c r="AK204" i="24"/>
  <c r="AJ204" i="24"/>
  <c r="AH204" i="24"/>
  <c r="AG204" i="24"/>
  <c r="AE204" i="24"/>
  <c r="AF204" i="24" s="1"/>
  <c r="AD204" i="24"/>
  <c r="S204" i="24"/>
  <c r="R204" i="24"/>
  <c r="Q204" i="24"/>
  <c r="O204" i="24"/>
  <c r="P204" i="24" s="1"/>
  <c r="N204" i="24"/>
  <c r="L204" i="24"/>
  <c r="M204" i="24" s="1"/>
  <c r="K204" i="24"/>
  <c r="AK203" i="24"/>
  <c r="AL203" i="24" s="1"/>
  <c r="AJ203" i="24"/>
  <c r="AH203" i="24"/>
  <c r="AI203" i="24" s="1"/>
  <c r="AG203" i="24"/>
  <c r="AE203" i="24"/>
  <c r="AF203" i="24" s="1"/>
  <c r="AD203" i="24"/>
  <c r="R203" i="24"/>
  <c r="Q203" i="24"/>
  <c r="O203" i="24"/>
  <c r="N203" i="24"/>
  <c r="L203" i="24"/>
  <c r="M203" i="24" s="1"/>
  <c r="K203" i="24"/>
  <c r="AK202" i="24"/>
  <c r="AJ202" i="24"/>
  <c r="AH202" i="24"/>
  <c r="AG202" i="24"/>
  <c r="AE202" i="24"/>
  <c r="AF202" i="24" s="1"/>
  <c r="AD202" i="24"/>
  <c r="S202" i="24"/>
  <c r="R202" i="24"/>
  <c r="Q202" i="24"/>
  <c r="O202" i="24"/>
  <c r="N202" i="24"/>
  <c r="L202" i="24"/>
  <c r="K202" i="24"/>
  <c r="AK201" i="24"/>
  <c r="AJ201" i="24"/>
  <c r="AL201" i="24" s="1"/>
  <c r="AI201" i="24"/>
  <c r="AH201" i="24"/>
  <c r="AG201" i="24"/>
  <c r="AE201" i="24"/>
  <c r="AD201" i="24"/>
  <c r="R201" i="24"/>
  <c r="Q201" i="24"/>
  <c r="O201" i="24"/>
  <c r="P201" i="24" s="1"/>
  <c r="N201" i="24"/>
  <c r="L201" i="24"/>
  <c r="M201" i="24" s="1"/>
  <c r="K201" i="24"/>
  <c r="AK200" i="24"/>
  <c r="AJ200" i="24"/>
  <c r="AH200" i="24"/>
  <c r="AG200" i="24"/>
  <c r="AE200" i="24"/>
  <c r="AF200" i="24" s="1"/>
  <c r="AD200" i="24"/>
  <c r="R200" i="24"/>
  <c r="S200" i="24" s="1"/>
  <c r="Q200" i="24"/>
  <c r="O200" i="24"/>
  <c r="P200" i="24" s="1"/>
  <c r="N200" i="24"/>
  <c r="L200" i="24"/>
  <c r="K200" i="24"/>
  <c r="AK199" i="24"/>
  <c r="AL199" i="24" s="1"/>
  <c r="AJ199" i="24"/>
  <c r="AI199" i="24"/>
  <c r="AH199" i="24"/>
  <c r="AG199" i="24"/>
  <c r="AE199" i="24"/>
  <c r="AF199" i="24" s="1"/>
  <c r="AD199" i="24"/>
  <c r="R199" i="24"/>
  <c r="S199" i="24" s="1"/>
  <c r="Q199" i="24"/>
  <c r="O199" i="24"/>
  <c r="P199" i="24" s="1"/>
  <c r="N199" i="24"/>
  <c r="L199" i="24"/>
  <c r="K199" i="24"/>
  <c r="M199" i="24" s="1"/>
  <c r="AK198" i="24"/>
  <c r="AJ198" i="24"/>
  <c r="AH198" i="24"/>
  <c r="AI198" i="24" s="1"/>
  <c r="AG198" i="24"/>
  <c r="AF198" i="24"/>
  <c r="AE198" i="24"/>
  <c r="AD198" i="24"/>
  <c r="S198" i="24"/>
  <c r="R198" i="24"/>
  <c r="Q198" i="24"/>
  <c r="O198" i="24"/>
  <c r="N198" i="24"/>
  <c r="L198" i="24"/>
  <c r="K198" i="24"/>
  <c r="AK197" i="24"/>
  <c r="AJ197" i="24"/>
  <c r="AL197" i="24" s="1"/>
  <c r="AI197" i="24"/>
  <c r="AH197" i="24"/>
  <c r="AG197" i="24"/>
  <c r="AE197" i="24"/>
  <c r="AD197" i="24"/>
  <c r="R197" i="24"/>
  <c r="Q197" i="24"/>
  <c r="O197" i="24"/>
  <c r="P197" i="24" s="1"/>
  <c r="N197" i="24"/>
  <c r="L197" i="24"/>
  <c r="M197" i="24" s="1"/>
  <c r="K197" i="24"/>
  <c r="AK196" i="24"/>
  <c r="AJ196" i="24"/>
  <c r="AH196" i="24"/>
  <c r="AG196" i="24"/>
  <c r="AE196" i="24"/>
  <c r="AF196" i="24" s="1"/>
  <c r="AD196" i="24"/>
  <c r="R196" i="24"/>
  <c r="S196" i="24" s="1"/>
  <c r="Q196" i="24"/>
  <c r="O196" i="24"/>
  <c r="P196" i="24" s="1"/>
  <c r="N196" i="24"/>
  <c r="L196" i="24"/>
  <c r="M196" i="24" s="1"/>
  <c r="K196" i="24"/>
  <c r="AK195" i="24"/>
  <c r="AJ195" i="24"/>
  <c r="AL195" i="24" s="1"/>
  <c r="AH195" i="24"/>
  <c r="AG195" i="24"/>
  <c r="AE195" i="24"/>
  <c r="AD195" i="24"/>
  <c r="S195" i="24"/>
  <c r="R195" i="24"/>
  <c r="Q195" i="24"/>
  <c r="O195" i="24"/>
  <c r="P195" i="24" s="1"/>
  <c r="N195" i="24"/>
  <c r="M195" i="24"/>
  <c r="L195" i="24"/>
  <c r="K195" i="24"/>
  <c r="AK194" i="24"/>
  <c r="AL194" i="24" s="1"/>
  <c r="AJ194" i="24"/>
  <c r="AI194" i="24"/>
  <c r="AH194" i="24"/>
  <c r="AG194" i="24"/>
  <c r="AF194" i="24"/>
  <c r="AE194" i="24"/>
  <c r="AD194" i="24"/>
  <c r="R194" i="24"/>
  <c r="S194" i="24" s="1"/>
  <c r="Q194" i="24"/>
  <c r="O194" i="24"/>
  <c r="P194" i="24" s="1"/>
  <c r="N194" i="24"/>
  <c r="M194" i="24"/>
  <c r="L194" i="24"/>
  <c r="K194" i="24"/>
  <c r="AL193" i="24"/>
  <c r="AK193" i="24"/>
  <c r="AJ193" i="24"/>
  <c r="AH193" i="24"/>
  <c r="AI193" i="24" s="1"/>
  <c r="AG193" i="24"/>
  <c r="AE193" i="24"/>
  <c r="AF193" i="24" s="1"/>
  <c r="AD193" i="24"/>
  <c r="S193" i="24"/>
  <c r="R193" i="24"/>
  <c r="Q193" i="24"/>
  <c r="P193" i="24"/>
  <c r="O193" i="24"/>
  <c r="N193" i="24"/>
  <c r="L193" i="24"/>
  <c r="M193" i="24" s="1"/>
  <c r="K193" i="24"/>
  <c r="AK192" i="24"/>
  <c r="AL192" i="24" s="1"/>
  <c r="AJ192" i="24"/>
  <c r="AI192" i="24"/>
  <c r="AH192" i="24"/>
  <c r="AG192" i="24"/>
  <c r="AF192" i="24"/>
  <c r="AE192" i="24"/>
  <c r="AD192" i="24"/>
  <c r="R192" i="24"/>
  <c r="S192" i="24" s="1"/>
  <c r="Q192" i="24"/>
  <c r="O192" i="24"/>
  <c r="P192" i="24" s="1"/>
  <c r="N192" i="24"/>
  <c r="M192" i="24"/>
  <c r="L192" i="24"/>
  <c r="K192" i="24"/>
  <c r="AL191" i="24"/>
  <c r="AK191" i="24"/>
  <c r="AJ191" i="24"/>
  <c r="AH191" i="24"/>
  <c r="AI191" i="24" s="1"/>
  <c r="AG191" i="24"/>
  <c r="AE191" i="24"/>
  <c r="AF191" i="24" s="1"/>
  <c r="AD191" i="24"/>
  <c r="S191" i="24"/>
  <c r="R191" i="24"/>
  <c r="Q191" i="24"/>
  <c r="P191" i="24"/>
  <c r="O191" i="24"/>
  <c r="N191" i="24"/>
  <c r="L191" i="24"/>
  <c r="M191" i="24" s="1"/>
  <c r="K191" i="24"/>
  <c r="AK190" i="24"/>
  <c r="AL190" i="24" s="1"/>
  <c r="AJ190" i="24"/>
  <c r="AI190" i="24"/>
  <c r="AH190" i="24"/>
  <c r="AG190" i="24"/>
  <c r="AF190" i="24"/>
  <c r="AE190" i="24"/>
  <c r="AD190" i="24"/>
  <c r="R190" i="24"/>
  <c r="S190" i="24" s="1"/>
  <c r="Q190" i="24"/>
  <c r="O190" i="24"/>
  <c r="P190" i="24" s="1"/>
  <c r="N190" i="24"/>
  <c r="M190" i="24"/>
  <c r="L190" i="24"/>
  <c r="K190" i="24"/>
  <c r="AL189" i="24"/>
  <c r="AK189" i="24"/>
  <c r="AJ189" i="24"/>
  <c r="AH189" i="24"/>
  <c r="AI189" i="24" s="1"/>
  <c r="AG189" i="24"/>
  <c r="AE189" i="24"/>
  <c r="AF189" i="24" s="1"/>
  <c r="AD189" i="24"/>
  <c r="S189" i="24"/>
  <c r="R189" i="24"/>
  <c r="Q189" i="24"/>
  <c r="P189" i="24"/>
  <c r="O189" i="24"/>
  <c r="N189" i="24"/>
  <c r="L189" i="24"/>
  <c r="M189" i="24" s="1"/>
  <c r="K189" i="24"/>
  <c r="AK188" i="24"/>
  <c r="AL188" i="24" s="1"/>
  <c r="AJ188" i="24"/>
  <c r="AI188" i="24"/>
  <c r="AH188" i="24"/>
  <c r="AG188" i="24"/>
  <c r="AF188" i="24"/>
  <c r="AE188" i="24"/>
  <c r="AD188" i="24"/>
  <c r="R188" i="24"/>
  <c r="S188" i="24" s="1"/>
  <c r="Q188" i="24"/>
  <c r="O188" i="24"/>
  <c r="P188" i="24" s="1"/>
  <c r="N188" i="24"/>
  <c r="M188" i="24"/>
  <c r="L188" i="24"/>
  <c r="K188" i="24"/>
  <c r="AL187" i="24"/>
  <c r="AK187" i="24"/>
  <c r="AJ187" i="24"/>
  <c r="AH187" i="24"/>
  <c r="AI187" i="24" s="1"/>
  <c r="AG187" i="24"/>
  <c r="AE187" i="24"/>
  <c r="AF187" i="24" s="1"/>
  <c r="AD187" i="24"/>
  <c r="S187" i="24"/>
  <c r="R187" i="24"/>
  <c r="Q187" i="24"/>
  <c r="P187" i="24"/>
  <c r="O187" i="24"/>
  <c r="N187" i="24"/>
  <c r="L187" i="24"/>
  <c r="M187" i="24" s="1"/>
  <c r="K187" i="24"/>
  <c r="AK186" i="24"/>
  <c r="AL186" i="24" s="1"/>
  <c r="AJ186" i="24"/>
  <c r="AI186" i="24"/>
  <c r="AH186" i="24"/>
  <c r="AG186" i="24"/>
  <c r="AF186" i="24"/>
  <c r="AE186" i="24"/>
  <c r="AD186" i="24"/>
  <c r="R186" i="24"/>
  <c r="S186" i="24" s="1"/>
  <c r="Q186" i="24"/>
  <c r="O186" i="24"/>
  <c r="P186" i="24" s="1"/>
  <c r="N186" i="24"/>
  <c r="M186" i="24"/>
  <c r="L186" i="24"/>
  <c r="K186" i="24"/>
  <c r="AL185" i="24"/>
  <c r="AK185" i="24"/>
  <c r="AJ185" i="24"/>
  <c r="AH185" i="24"/>
  <c r="AI185" i="24" s="1"/>
  <c r="AG185" i="24"/>
  <c r="AE185" i="24"/>
  <c r="AF185" i="24" s="1"/>
  <c r="AD185" i="24"/>
  <c r="S185" i="24"/>
  <c r="R185" i="24"/>
  <c r="Q185" i="24"/>
  <c r="P185" i="24"/>
  <c r="O185" i="24"/>
  <c r="N185" i="24"/>
  <c r="L185" i="24"/>
  <c r="M185" i="24" s="1"/>
  <c r="K185" i="24"/>
  <c r="AK184" i="24"/>
  <c r="AL184" i="24" s="1"/>
  <c r="AJ184" i="24"/>
  <c r="AI184" i="24"/>
  <c r="AH184" i="24"/>
  <c r="AG184" i="24"/>
  <c r="AF184" i="24"/>
  <c r="AE184" i="24"/>
  <c r="AD184" i="24"/>
  <c r="R184" i="24"/>
  <c r="S184" i="24" s="1"/>
  <c r="Q184" i="24"/>
  <c r="O184" i="24"/>
  <c r="P184" i="24" s="1"/>
  <c r="N184" i="24"/>
  <c r="M184" i="24"/>
  <c r="L184" i="24"/>
  <c r="K184" i="24"/>
  <c r="AL183" i="24"/>
  <c r="AK183" i="24"/>
  <c r="AJ183" i="24"/>
  <c r="AH183" i="24"/>
  <c r="AI183" i="24" s="1"/>
  <c r="AG183" i="24"/>
  <c r="AE183" i="24"/>
  <c r="AF183" i="24" s="1"/>
  <c r="AD183" i="24"/>
  <c r="R183" i="24"/>
  <c r="S183" i="24" s="1"/>
  <c r="Q183" i="24"/>
  <c r="P183" i="24"/>
  <c r="O183" i="24"/>
  <c r="N183" i="24"/>
  <c r="L183" i="24"/>
  <c r="M183" i="24" s="1"/>
  <c r="K183" i="24"/>
  <c r="AK182" i="24"/>
  <c r="AL182" i="24" s="1"/>
  <c r="AJ182" i="24"/>
  <c r="AH182" i="24"/>
  <c r="AI182" i="24" s="1"/>
  <c r="AG182" i="24"/>
  <c r="AF182" i="24"/>
  <c r="AE182" i="24"/>
  <c r="AD182" i="24"/>
  <c r="R182" i="24"/>
  <c r="S182" i="24" s="1"/>
  <c r="Q182" i="24"/>
  <c r="O182" i="24"/>
  <c r="P182" i="24" s="1"/>
  <c r="N182" i="24"/>
  <c r="L182" i="24"/>
  <c r="M182" i="24" s="1"/>
  <c r="K182" i="24"/>
  <c r="AL181" i="24"/>
  <c r="AK181" i="24"/>
  <c r="AJ181" i="24"/>
  <c r="AH181" i="24"/>
  <c r="AI181" i="24" s="1"/>
  <c r="AG181" i="24"/>
  <c r="AE181" i="24"/>
  <c r="AF181" i="24" s="1"/>
  <c r="AD181" i="24"/>
  <c r="S181" i="24"/>
  <c r="R181" i="24"/>
  <c r="Q181" i="24"/>
  <c r="P181" i="24"/>
  <c r="O181" i="24"/>
  <c r="N181" i="24"/>
  <c r="L181" i="24"/>
  <c r="M181" i="24" s="1"/>
  <c r="K181" i="24"/>
  <c r="AK180" i="24"/>
  <c r="AL180" i="24" s="1"/>
  <c r="AJ180" i="24"/>
  <c r="AI180" i="24"/>
  <c r="AH180" i="24"/>
  <c r="AG180" i="24"/>
  <c r="AF180" i="24"/>
  <c r="AE180" i="24"/>
  <c r="AD180" i="24"/>
  <c r="R180" i="24"/>
  <c r="S180" i="24" s="1"/>
  <c r="Q180" i="24"/>
  <c r="O180" i="24"/>
  <c r="P180" i="24" s="1"/>
  <c r="N180" i="24"/>
  <c r="M180" i="24"/>
  <c r="L180" i="24"/>
  <c r="K180" i="24"/>
  <c r="AL179" i="24"/>
  <c r="AK179" i="24"/>
  <c r="AJ179" i="24"/>
  <c r="AH179" i="24"/>
  <c r="AI179" i="24" s="1"/>
  <c r="AG179" i="24"/>
  <c r="AE179" i="24"/>
  <c r="AF179" i="24" s="1"/>
  <c r="AD179" i="24"/>
  <c r="R179" i="24"/>
  <c r="S179" i="24" s="1"/>
  <c r="Q179" i="24"/>
  <c r="P179" i="24"/>
  <c r="O179" i="24"/>
  <c r="N179" i="24"/>
  <c r="L179" i="24"/>
  <c r="M179" i="24" s="1"/>
  <c r="K179" i="24"/>
  <c r="AK178" i="24"/>
  <c r="AL178" i="24" s="1"/>
  <c r="AJ178" i="24"/>
  <c r="AH178" i="24"/>
  <c r="AI178" i="24" s="1"/>
  <c r="AG178" i="24"/>
  <c r="AF178" i="24"/>
  <c r="AE178" i="24"/>
  <c r="AD178" i="24"/>
  <c r="R178" i="24"/>
  <c r="S178" i="24" s="1"/>
  <c r="Q178" i="24"/>
  <c r="O178" i="24"/>
  <c r="P178" i="24" s="1"/>
  <c r="N178" i="24"/>
  <c r="L178" i="24"/>
  <c r="M178" i="24" s="1"/>
  <c r="K178" i="24"/>
  <c r="AL177" i="24"/>
  <c r="AK177" i="24"/>
  <c r="AJ177" i="24"/>
  <c r="AH177" i="24"/>
  <c r="AI177" i="24" s="1"/>
  <c r="AG177" i="24"/>
  <c r="AE177" i="24"/>
  <c r="AF177" i="24" s="1"/>
  <c r="AD177" i="24"/>
  <c r="S177" i="24"/>
  <c r="R177" i="24"/>
  <c r="Q177" i="24"/>
  <c r="P177" i="24"/>
  <c r="O177" i="24"/>
  <c r="N177" i="24"/>
  <c r="L177" i="24"/>
  <c r="M177" i="24" s="1"/>
  <c r="K177" i="24"/>
  <c r="AK176" i="24"/>
  <c r="AL176" i="24" s="1"/>
  <c r="AJ176" i="24"/>
  <c r="AI176" i="24"/>
  <c r="AH176" i="24"/>
  <c r="AG176" i="24"/>
  <c r="AF176" i="24"/>
  <c r="AE176" i="24"/>
  <c r="AD176" i="24"/>
  <c r="R176" i="24"/>
  <c r="S176" i="24" s="1"/>
  <c r="Q176" i="24"/>
  <c r="O176" i="24"/>
  <c r="N176" i="24"/>
  <c r="M176" i="24"/>
  <c r="L176" i="24"/>
  <c r="K176" i="24"/>
  <c r="AL175" i="24"/>
  <c r="AK175" i="24"/>
  <c r="AJ175" i="24"/>
  <c r="AH175" i="24"/>
  <c r="AI175" i="24" s="1"/>
  <c r="AG175" i="24"/>
  <c r="AE175" i="24"/>
  <c r="AD175" i="24"/>
  <c r="R175" i="24"/>
  <c r="S175" i="24" s="1"/>
  <c r="Q175" i="24"/>
  <c r="P175" i="24"/>
  <c r="O175" i="24"/>
  <c r="N175" i="24"/>
  <c r="L175" i="24"/>
  <c r="M175" i="24" s="1"/>
  <c r="K175" i="24"/>
  <c r="AK174" i="24"/>
  <c r="AL174" i="24" s="1"/>
  <c r="AJ174" i="24"/>
  <c r="AH174" i="24"/>
  <c r="AI174" i="24" s="1"/>
  <c r="AG174" i="24"/>
  <c r="AF174" i="24"/>
  <c r="AE174" i="24"/>
  <c r="AD174" i="24"/>
  <c r="R174" i="24"/>
  <c r="S174" i="24" s="1"/>
  <c r="Q174" i="24"/>
  <c r="O174" i="24"/>
  <c r="P174" i="24" s="1"/>
  <c r="N174" i="24"/>
  <c r="M174" i="24"/>
  <c r="L174" i="24"/>
  <c r="K174" i="24"/>
  <c r="AL173" i="24"/>
  <c r="AK173" i="24"/>
  <c r="AJ173" i="24"/>
  <c r="AH173" i="24"/>
  <c r="AI173" i="24" s="1"/>
  <c r="AG173" i="24"/>
  <c r="AE173" i="24"/>
  <c r="AF173" i="24" s="1"/>
  <c r="AD173" i="24"/>
  <c r="S173" i="24"/>
  <c r="R173" i="24"/>
  <c r="Q173" i="24"/>
  <c r="P173" i="24"/>
  <c r="O173" i="24"/>
  <c r="N173" i="24"/>
  <c r="L173" i="24"/>
  <c r="M173" i="24" s="1"/>
  <c r="K173" i="24"/>
  <c r="AK172" i="24"/>
  <c r="AL172" i="24" s="1"/>
  <c r="AJ172" i="24"/>
  <c r="AI172" i="24"/>
  <c r="AH172" i="24"/>
  <c r="AG172" i="24"/>
  <c r="AF172" i="24"/>
  <c r="AE172" i="24"/>
  <c r="AD172" i="24"/>
  <c r="R172" i="24"/>
  <c r="S172" i="24" s="1"/>
  <c r="Q172" i="24"/>
  <c r="O172" i="24"/>
  <c r="N172" i="24"/>
  <c r="M172" i="24"/>
  <c r="L172" i="24"/>
  <c r="K172" i="24"/>
  <c r="AL171" i="24"/>
  <c r="AK171" i="24"/>
  <c r="AJ171" i="24"/>
  <c r="AH171" i="24"/>
  <c r="AI171" i="24" s="1"/>
  <c r="AG171" i="24"/>
  <c r="AE171" i="24"/>
  <c r="AD171" i="24"/>
  <c r="R171" i="24"/>
  <c r="S171" i="24" s="1"/>
  <c r="Q171" i="24"/>
  <c r="P171" i="24"/>
  <c r="O171" i="24"/>
  <c r="N171" i="24"/>
  <c r="L171" i="24"/>
  <c r="M171" i="24" s="1"/>
  <c r="K171" i="24"/>
  <c r="AK170" i="24"/>
  <c r="AJ170" i="24"/>
  <c r="AH170" i="24"/>
  <c r="AI170" i="24" s="1"/>
  <c r="AG170" i="24"/>
  <c r="AF170" i="24"/>
  <c r="AE170" i="24"/>
  <c r="AD170" i="24"/>
  <c r="R170" i="24"/>
  <c r="S170" i="24" s="1"/>
  <c r="Q170" i="24"/>
  <c r="O170" i="24"/>
  <c r="P170" i="24" s="1"/>
  <c r="N170" i="24"/>
  <c r="M170" i="24"/>
  <c r="L170" i="24"/>
  <c r="K170" i="24"/>
  <c r="AL169" i="24"/>
  <c r="AK169" i="24"/>
  <c r="AJ169" i="24"/>
  <c r="AH169" i="24"/>
  <c r="AI169" i="24" s="1"/>
  <c r="AG169" i="24"/>
  <c r="AE169" i="24"/>
  <c r="AF169" i="24" s="1"/>
  <c r="AD169" i="24"/>
  <c r="S169" i="24"/>
  <c r="R169" i="24"/>
  <c r="Q169" i="24"/>
  <c r="P169" i="24"/>
  <c r="O169" i="24"/>
  <c r="N169" i="24"/>
  <c r="L169" i="24"/>
  <c r="M169" i="24" s="1"/>
  <c r="K169" i="24"/>
  <c r="AK168" i="24"/>
  <c r="AL168" i="24" s="1"/>
  <c r="AJ168" i="24"/>
  <c r="AI168" i="24"/>
  <c r="AH168" i="24"/>
  <c r="AG168" i="24"/>
  <c r="AF168" i="24"/>
  <c r="AE168" i="24"/>
  <c r="AD168" i="24"/>
  <c r="R168" i="24"/>
  <c r="S168" i="24" s="1"/>
  <c r="Q168" i="24"/>
  <c r="O168" i="24"/>
  <c r="N168" i="24"/>
  <c r="M168" i="24"/>
  <c r="L168" i="24"/>
  <c r="K168" i="24"/>
  <c r="AL167" i="24"/>
  <c r="AK167" i="24"/>
  <c r="AJ167" i="24"/>
  <c r="AH167" i="24"/>
  <c r="AI167" i="24" s="1"/>
  <c r="AG167" i="24"/>
  <c r="AE167" i="24"/>
  <c r="AD167" i="24"/>
  <c r="R167" i="24"/>
  <c r="S167" i="24" s="1"/>
  <c r="Q167" i="24"/>
  <c r="P167" i="24"/>
  <c r="O167" i="24"/>
  <c r="N167" i="24"/>
  <c r="L167" i="24"/>
  <c r="M167" i="24" s="1"/>
  <c r="K167" i="24"/>
  <c r="AK166" i="24"/>
  <c r="AL166" i="24" s="1"/>
  <c r="AJ166" i="24"/>
  <c r="AH166" i="24"/>
  <c r="AI166" i="24" s="1"/>
  <c r="AG166" i="24"/>
  <c r="AF166" i="24"/>
  <c r="AE166" i="24"/>
  <c r="AD166" i="24"/>
  <c r="R166" i="24"/>
  <c r="S166" i="24" s="1"/>
  <c r="Q166" i="24"/>
  <c r="O166" i="24"/>
  <c r="P166" i="24" s="1"/>
  <c r="N166" i="24"/>
  <c r="L166" i="24"/>
  <c r="M166" i="24" s="1"/>
  <c r="K166" i="24"/>
  <c r="AL165" i="24"/>
  <c r="AK165" i="24"/>
  <c r="AJ165" i="24"/>
  <c r="AH165" i="24"/>
  <c r="AI165" i="24" s="1"/>
  <c r="AG165" i="24"/>
  <c r="AE165" i="24"/>
  <c r="AF165" i="24" s="1"/>
  <c r="AD165" i="24"/>
  <c r="S165" i="24"/>
  <c r="R165" i="24"/>
  <c r="Q165" i="24"/>
  <c r="P165" i="24"/>
  <c r="O165" i="24"/>
  <c r="N165" i="24"/>
  <c r="L165" i="24"/>
  <c r="M165" i="24" s="1"/>
  <c r="K165" i="24"/>
  <c r="AK164" i="24"/>
  <c r="AL164" i="24" s="1"/>
  <c r="AJ164" i="24"/>
  <c r="AI164" i="24"/>
  <c r="AH164" i="24"/>
  <c r="AG164" i="24"/>
  <c r="AF164" i="24"/>
  <c r="AE164" i="24"/>
  <c r="AD164" i="24"/>
  <c r="R164" i="24"/>
  <c r="S164" i="24" s="1"/>
  <c r="Q164" i="24"/>
  <c r="O164" i="24"/>
  <c r="P164" i="24" s="1"/>
  <c r="N164" i="24"/>
  <c r="M164" i="24"/>
  <c r="L164" i="24"/>
  <c r="K164" i="24"/>
  <c r="AL163" i="24"/>
  <c r="AK163" i="24"/>
  <c r="AJ163" i="24"/>
  <c r="AH163" i="24"/>
  <c r="AI163" i="24" s="1"/>
  <c r="AG163" i="24"/>
  <c r="AE163" i="24"/>
  <c r="AD163" i="24"/>
  <c r="S163" i="24"/>
  <c r="R163" i="24"/>
  <c r="Q163" i="24"/>
  <c r="P163" i="24"/>
  <c r="O163" i="24"/>
  <c r="N163" i="24"/>
  <c r="L163" i="24"/>
  <c r="M163" i="24" s="1"/>
  <c r="K163" i="24"/>
  <c r="AK162" i="24"/>
  <c r="AJ162" i="24"/>
  <c r="AH162" i="24"/>
  <c r="AI162" i="24" s="1"/>
  <c r="AG162" i="24"/>
  <c r="AF162" i="24"/>
  <c r="AE162" i="24"/>
  <c r="AD162" i="24"/>
  <c r="R162" i="24"/>
  <c r="S162" i="24" s="1"/>
  <c r="Q162" i="24"/>
  <c r="O162" i="24"/>
  <c r="P162" i="24" s="1"/>
  <c r="N162" i="24"/>
  <c r="M162" i="24"/>
  <c r="L162" i="24"/>
  <c r="K162" i="24"/>
  <c r="AL161" i="24"/>
  <c r="AK161" i="24"/>
  <c r="AJ161" i="24"/>
  <c r="AH161" i="24"/>
  <c r="AI161" i="24" s="1"/>
  <c r="AG161" i="24"/>
  <c r="AE161" i="24"/>
  <c r="AF161" i="24" s="1"/>
  <c r="AD161" i="24"/>
  <c r="S161" i="24"/>
  <c r="R161" i="24"/>
  <c r="Q161" i="24"/>
  <c r="P161" i="24"/>
  <c r="O161" i="24"/>
  <c r="N161" i="24"/>
  <c r="L161" i="24"/>
  <c r="M161" i="24" s="1"/>
  <c r="K161" i="24"/>
  <c r="AK160" i="24"/>
  <c r="AL160" i="24" s="1"/>
  <c r="AJ160" i="24"/>
  <c r="AI160" i="24"/>
  <c r="AH160" i="24"/>
  <c r="AG160" i="24"/>
  <c r="AE160" i="24"/>
  <c r="AF160" i="24" s="1"/>
  <c r="AD160" i="24"/>
  <c r="R160" i="24"/>
  <c r="S160" i="24" s="1"/>
  <c r="Q160" i="24"/>
  <c r="O160" i="24"/>
  <c r="P160" i="24" s="1"/>
  <c r="N160" i="24"/>
  <c r="M160" i="24"/>
  <c r="L160" i="24"/>
  <c r="K160" i="24"/>
  <c r="AK159" i="24"/>
  <c r="AL159" i="24" s="1"/>
  <c r="AJ159" i="24"/>
  <c r="AH159" i="24"/>
  <c r="AI159" i="24" s="1"/>
  <c r="AG159" i="24"/>
  <c r="AE159" i="24"/>
  <c r="AF159" i="24" s="1"/>
  <c r="AD159" i="24"/>
  <c r="S159" i="24"/>
  <c r="R159" i="24"/>
  <c r="Q159" i="24"/>
  <c r="O159" i="24"/>
  <c r="P159" i="24" s="1"/>
  <c r="N159" i="24"/>
  <c r="L159" i="24"/>
  <c r="M159" i="24" s="1"/>
  <c r="K159" i="24"/>
  <c r="AK158" i="24"/>
  <c r="AJ158" i="24"/>
  <c r="AI158" i="24"/>
  <c r="AH158" i="24"/>
  <c r="AG158" i="24"/>
  <c r="AE158" i="24"/>
  <c r="AF158" i="24" s="1"/>
  <c r="AD158" i="24"/>
  <c r="R158" i="24"/>
  <c r="S158" i="24" s="1"/>
  <c r="Q158" i="24"/>
  <c r="O158" i="24"/>
  <c r="P158" i="24" s="1"/>
  <c r="N158" i="24"/>
  <c r="L158" i="24"/>
  <c r="M158" i="24" s="1"/>
  <c r="K158" i="24"/>
  <c r="AK157" i="24"/>
  <c r="AL157" i="24" s="1"/>
  <c r="AJ157" i="24"/>
  <c r="AH157" i="24"/>
  <c r="AI157" i="24" s="1"/>
  <c r="AG157" i="24"/>
  <c r="AE157" i="24"/>
  <c r="AF157" i="24" s="1"/>
  <c r="AD157" i="24"/>
  <c r="S157" i="24"/>
  <c r="R157" i="24"/>
  <c r="Q157" i="24"/>
  <c r="P157" i="24"/>
  <c r="O157" i="24"/>
  <c r="N157" i="24"/>
  <c r="L157" i="24"/>
  <c r="M157" i="24" s="1"/>
  <c r="K157" i="24"/>
  <c r="AK156" i="24"/>
  <c r="AL156" i="24" s="1"/>
  <c r="AJ156" i="24"/>
  <c r="AI156" i="24"/>
  <c r="AH156" i="24"/>
  <c r="AG156" i="24"/>
  <c r="AE156" i="24"/>
  <c r="AF156" i="24" s="1"/>
  <c r="AD156" i="24"/>
  <c r="R156" i="24"/>
  <c r="S156" i="24" s="1"/>
  <c r="Q156" i="24"/>
  <c r="O156" i="24"/>
  <c r="P156" i="24" s="1"/>
  <c r="N156" i="24"/>
  <c r="M156" i="24"/>
  <c r="L156" i="24"/>
  <c r="K156" i="24"/>
  <c r="AK155" i="24"/>
  <c r="AL155" i="24" s="1"/>
  <c r="AJ155" i="24"/>
  <c r="AH155" i="24"/>
  <c r="AI155" i="24" s="1"/>
  <c r="AG155" i="24"/>
  <c r="AE155" i="24"/>
  <c r="AF155" i="24" s="1"/>
  <c r="AD155" i="24"/>
  <c r="S155" i="24"/>
  <c r="R155" i="24"/>
  <c r="Q155" i="24"/>
  <c r="O155" i="24"/>
  <c r="P155" i="24" s="1"/>
  <c r="N155" i="24"/>
  <c r="L155" i="24"/>
  <c r="M155" i="24" s="1"/>
  <c r="K155" i="24"/>
  <c r="AK154" i="24"/>
  <c r="AJ154" i="24"/>
  <c r="AI154" i="24"/>
  <c r="AH154" i="24"/>
  <c r="AG154" i="24"/>
  <c r="AE154" i="24"/>
  <c r="AF154" i="24" s="1"/>
  <c r="AD154" i="24"/>
  <c r="R154" i="24"/>
  <c r="S154" i="24" s="1"/>
  <c r="Q154" i="24"/>
  <c r="O154" i="24"/>
  <c r="P154" i="24" s="1"/>
  <c r="N154" i="24"/>
  <c r="M154" i="24"/>
  <c r="L154" i="24"/>
  <c r="K154" i="24"/>
  <c r="AK153" i="24"/>
  <c r="AL153" i="24" s="1"/>
  <c r="AJ153" i="24"/>
  <c r="AH153" i="24"/>
  <c r="AI153" i="24" s="1"/>
  <c r="AG153" i="24"/>
  <c r="AE153" i="24"/>
  <c r="AF153" i="24" s="1"/>
  <c r="AD153" i="24"/>
  <c r="S153" i="24"/>
  <c r="R153" i="24"/>
  <c r="Q153" i="24"/>
  <c r="P153" i="24"/>
  <c r="O153" i="24"/>
  <c r="N153" i="24"/>
  <c r="L153" i="24"/>
  <c r="M153" i="24" s="1"/>
  <c r="K153" i="24"/>
  <c r="AK152" i="24"/>
  <c r="AL152" i="24" s="1"/>
  <c r="AJ152" i="24"/>
  <c r="AI152" i="24"/>
  <c r="AH152" i="24"/>
  <c r="AG152" i="24"/>
  <c r="AE152" i="24"/>
  <c r="AF152" i="24" s="1"/>
  <c r="AD152" i="24"/>
  <c r="R152" i="24"/>
  <c r="S152" i="24" s="1"/>
  <c r="Q152" i="24"/>
  <c r="O152" i="24"/>
  <c r="P152" i="24" s="1"/>
  <c r="N152" i="24"/>
  <c r="M152" i="24"/>
  <c r="L152" i="24"/>
  <c r="K152" i="24"/>
  <c r="AK151" i="24"/>
  <c r="AL151" i="24" s="1"/>
  <c r="AJ151" i="24"/>
  <c r="AH151" i="24"/>
  <c r="AI151" i="24" s="1"/>
  <c r="AG151" i="24"/>
  <c r="AE151" i="24"/>
  <c r="AF151" i="24" s="1"/>
  <c r="AD151" i="24"/>
  <c r="S151" i="24"/>
  <c r="R151" i="24"/>
  <c r="Q151" i="24"/>
  <c r="O151" i="24"/>
  <c r="P151" i="24" s="1"/>
  <c r="N151" i="24"/>
  <c r="L151" i="24"/>
  <c r="M151" i="24" s="1"/>
  <c r="K151" i="24"/>
  <c r="AK150" i="24"/>
  <c r="AJ150" i="24"/>
  <c r="AI150" i="24"/>
  <c r="AH150" i="24"/>
  <c r="AG150" i="24"/>
  <c r="AE150" i="24"/>
  <c r="AF150" i="24" s="1"/>
  <c r="AD150" i="24"/>
  <c r="R150" i="24"/>
  <c r="S150" i="24" s="1"/>
  <c r="Q150" i="24"/>
  <c r="O150" i="24"/>
  <c r="P150" i="24" s="1"/>
  <c r="N150" i="24"/>
  <c r="L150" i="24"/>
  <c r="M150" i="24" s="1"/>
  <c r="K150" i="24"/>
  <c r="AK149" i="24"/>
  <c r="AL149" i="24" s="1"/>
  <c r="AJ149" i="24"/>
  <c r="AH149" i="24"/>
  <c r="AI149" i="24" s="1"/>
  <c r="AG149" i="24"/>
  <c r="AE149" i="24"/>
  <c r="AF149" i="24" s="1"/>
  <c r="AD149" i="24"/>
  <c r="S149" i="24"/>
  <c r="R149" i="24"/>
  <c r="Q149" i="24"/>
  <c r="P149" i="24"/>
  <c r="O149" i="24"/>
  <c r="N149" i="24"/>
  <c r="L149" i="24"/>
  <c r="M149" i="24" s="1"/>
  <c r="K149" i="24"/>
  <c r="AK148" i="24"/>
  <c r="AL148" i="24" s="1"/>
  <c r="AJ148" i="24"/>
  <c r="AI148" i="24"/>
  <c r="AH148" i="24"/>
  <c r="AG148" i="24"/>
  <c r="AE148" i="24"/>
  <c r="AF148" i="24" s="1"/>
  <c r="AD148" i="24"/>
  <c r="R148" i="24"/>
  <c r="S148" i="24" s="1"/>
  <c r="Q148" i="24"/>
  <c r="O148" i="24"/>
  <c r="P148" i="24" s="1"/>
  <c r="N148" i="24"/>
  <c r="M148" i="24"/>
  <c r="L148" i="24"/>
  <c r="K148" i="24"/>
  <c r="AK147" i="24"/>
  <c r="AL147" i="24" s="1"/>
  <c r="AJ147" i="24"/>
  <c r="AH147" i="24"/>
  <c r="AI147" i="24" s="1"/>
  <c r="AG147" i="24"/>
  <c r="AE147" i="24"/>
  <c r="AF147" i="24" s="1"/>
  <c r="AD147" i="24"/>
  <c r="S147" i="24"/>
  <c r="R147" i="24"/>
  <c r="Q147" i="24"/>
  <c r="O147" i="24"/>
  <c r="P147" i="24" s="1"/>
  <c r="N147" i="24"/>
  <c r="L147" i="24"/>
  <c r="M147" i="24" s="1"/>
  <c r="K147" i="24"/>
  <c r="AK146" i="24"/>
  <c r="AL146" i="24" s="1"/>
  <c r="AJ146" i="24"/>
  <c r="AI146" i="24"/>
  <c r="AH146" i="24"/>
  <c r="AG146" i="24"/>
  <c r="AE146" i="24"/>
  <c r="AF146" i="24" s="1"/>
  <c r="AD146" i="24"/>
  <c r="R146" i="24"/>
  <c r="S146" i="24" s="1"/>
  <c r="Q146" i="24"/>
  <c r="O146" i="24"/>
  <c r="P146" i="24" s="1"/>
  <c r="N146" i="24"/>
  <c r="M146" i="24"/>
  <c r="L146" i="24"/>
  <c r="K146" i="24"/>
  <c r="AK145" i="24"/>
  <c r="AL145" i="24" s="1"/>
  <c r="AJ145" i="24"/>
  <c r="AH145" i="24"/>
  <c r="AI145" i="24" s="1"/>
  <c r="AG145" i="24"/>
  <c r="AE145" i="24"/>
  <c r="AF145" i="24" s="1"/>
  <c r="AD145" i="24"/>
  <c r="S145" i="24"/>
  <c r="R145" i="24"/>
  <c r="Q145" i="24"/>
  <c r="P145" i="24"/>
  <c r="O145" i="24"/>
  <c r="N145" i="24"/>
  <c r="L145" i="24"/>
  <c r="M145" i="24" s="1"/>
  <c r="K145" i="24"/>
  <c r="AK144" i="24"/>
  <c r="AL144" i="24" s="1"/>
  <c r="AJ144" i="24"/>
  <c r="AI144" i="24"/>
  <c r="AH144" i="24"/>
  <c r="AG144" i="24"/>
  <c r="AE144" i="24"/>
  <c r="AF144" i="24" s="1"/>
  <c r="AD144" i="24"/>
  <c r="R144" i="24"/>
  <c r="S144" i="24" s="1"/>
  <c r="Q144" i="24"/>
  <c r="O144" i="24"/>
  <c r="P144" i="24" s="1"/>
  <c r="N144" i="24"/>
  <c r="M144" i="24"/>
  <c r="L144" i="24"/>
  <c r="K144" i="24"/>
  <c r="AK143" i="24"/>
  <c r="AL143" i="24" s="1"/>
  <c r="AJ143" i="24"/>
  <c r="AH143" i="24"/>
  <c r="AI143" i="24" s="1"/>
  <c r="AG143" i="24"/>
  <c r="AE143" i="24"/>
  <c r="AF143" i="24" s="1"/>
  <c r="AD143" i="24"/>
  <c r="S143" i="24"/>
  <c r="R143" i="24"/>
  <c r="Q143" i="24"/>
  <c r="O143" i="24"/>
  <c r="P143" i="24" s="1"/>
  <c r="N143" i="24"/>
  <c r="L143" i="24"/>
  <c r="M143" i="24" s="1"/>
  <c r="K143" i="24"/>
  <c r="AK142" i="24"/>
  <c r="AJ142" i="24"/>
  <c r="AI142" i="24"/>
  <c r="AH142" i="24"/>
  <c r="AG142" i="24"/>
  <c r="AE142" i="24"/>
  <c r="AF142" i="24" s="1"/>
  <c r="AD142" i="24"/>
  <c r="R142" i="24"/>
  <c r="S142" i="24" s="1"/>
  <c r="Q142" i="24"/>
  <c r="O142" i="24"/>
  <c r="P142" i="24" s="1"/>
  <c r="N142" i="24"/>
  <c r="M142" i="24"/>
  <c r="L142" i="24"/>
  <c r="K142" i="24"/>
  <c r="AK141" i="24"/>
  <c r="AL141" i="24" s="1"/>
  <c r="AJ141" i="24"/>
  <c r="AH141" i="24"/>
  <c r="AI141" i="24" s="1"/>
  <c r="AG141" i="24"/>
  <c r="AE141" i="24"/>
  <c r="AF141" i="24" s="1"/>
  <c r="AD141" i="24"/>
  <c r="S141" i="24"/>
  <c r="R141" i="24"/>
  <c r="Q141" i="24"/>
  <c r="P141" i="24"/>
  <c r="O141" i="24"/>
  <c r="N141" i="24"/>
  <c r="L141" i="24"/>
  <c r="M141" i="24" s="1"/>
  <c r="K141" i="24"/>
  <c r="AK140" i="24"/>
  <c r="AL140" i="24" s="1"/>
  <c r="AJ140" i="24"/>
  <c r="AI140" i="24"/>
  <c r="AH140" i="24"/>
  <c r="AG140" i="24"/>
  <c r="AE140" i="24"/>
  <c r="AD140" i="24"/>
  <c r="R140" i="24"/>
  <c r="S140" i="24" s="1"/>
  <c r="Q140" i="24"/>
  <c r="O140" i="24"/>
  <c r="P140" i="24" s="1"/>
  <c r="N140" i="24"/>
  <c r="M140" i="24"/>
  <c r="L140" i="24"/>
  <c r="K140" i="24"/>
  <c r="AK139" i="24"/>
  <c r="AL139" i="24" s="1"/>
  <c r="AJ139" i="24"/>
  <c r="AH139" i="24"/>
  <c r="AI139" i="24" s="1"/>
  <c r="AG139" i="24"/>
  <c r="AE139" i="24"/>
  <c r="AF139" i="24" s="1"/>
  <c r="AD139" i="24"/>
  <c r="S139" i="24"/>
  <c r="R139" i="24"/>
  <c r="Q139" i="24"/>
  <c r="O139" i="24"/>
  <c r="P139" i="24" s="1"/>
  <c r="N139" i="24"/>
  <c r="L139" i="24"/>
  <c r="M139" i="24" s="1"/>
  <c r="K139" i="24"/>
  <c r="AK138" i="24"/>
  <c r="AJ138" i="24"/>
  <c r="AI138" i="24"/>
  <c r="AH138" i="24"/>
  <c r="AG138" i="24"/>
  <c r="AE138" i="24"/>
  <c r="AF138" i="24" s="1"/>
  <c r="AD138" i="24"/>
  <c r="R138" i="24"/>
  <c r="S138" i="24" s="1"/>
  <c r="Q138" i="24"/>
  <c r="O138" i="24"/>
  <c r="P138" i="24" s="1"/>
  <c r="N138" i="24"/>
  <c r="M138" i="24"/>
  <c r="L138" i="24"/>
  <c r="K138" i="24"/>
  <c r="AK137" i="24"/>
  <c r="AL137" i="24" s="1"/>
  <c r="AJ137" i="24"/>
  <c r="AH137" i="24"/>
  <c r="AI137" i="24" s="1"/>
  <c r="AG137" i="24"/>
  <c r="AE137" i="24"/>
  <c r="AF137" i="24" s="1"/>
  <c r="AD137" i="24"/>
  <c r="S137" i="24"/>
  <c r="R137" i="24"/>
  <c r="Q137" i="24"/>
  <c r="P137" i="24"/>
  <c r="O137" i="24"/>
  <c r="N137" i="24"/>
  <c r="L137" i="24"/>
  <c r="M137" i="24" s="1"/>
  <c r="K137" i="24"/>
  <c r="AK136" i="24"/>
  <c r="AL136" i="24" s="1"/>
  <c r="AJ136" i="24"/>
  <c r="AI136" i="24"/>
  <c r="AH136" i="24"/>
  <c r="AG136" i="24"/>
  <c r="AE136" i="24"/>
  <c r="AF136" i="24" s="1"/>
  <c r="AD136" i="24"/>
  <c r="R136" i="24"/>
  <c r="S136" i="24" s="1"/>
  <c r="Q136" i="24"/>
  <c r="O136" i="24"/>
  <c r="P136" i="24" s="1"/>
  <c r="N136" i="24"/>
  <c r="M136" i="24"/>
  <c r="L136" i="24"/>
  <c r="K136" i="24"/>
  <c r="AK135" i="24"/>
  <c r="AL135" i="24" s="1"/>
  <c r="AJ135" i="24"/>
  <c r="AH135" i="24"/>
  <c r="AI135" i="24" s="1"/>
  <c r="AG135" i="24"/>
  <c r="AE135" i="24"/>
  <c r="AF135" i="24" s="1"/>
  <c r="AD135" i="24"/>
  <c r="S135" i="24"/>
  <c r="R135" i="24"/>
  <c r="Q135" i="24"/>
  <c r="O135" i="24"/>
  <c r="P135" i="24" s="1"/>
  <c r="N135" i="24"/>
  <c r="L135" i="24"/>
  <c r="M135" i="24" s="1"/>
  <c r="K135" i="24"/>
  <c r="AK134" i="24"/>
  <c r="AL134" i="24" s="1"/>
  <c r="AJ134" i="24"/>
  <c r="AI134" i="24"/>
  <c r="AH134" i="24"/>
  <c r="AG134" i="24"/>
  <c r="AE134" i="24"/>
  <c r="AF134" i="24" s="1"/>
  <c r="AD134" i="24"/>
  <c r="R134" i="24"/>
  <c r="S134" i="24" s="1"/>
  <c r="Q134" i="24"/>
  <c r="O134" i="24"/>
  <c r="P134" i="24" s="1"/>
  <c r="N134" i="24"/>
  <c r="M134" i="24"/>
  <c r="L134" i="24"/>
  <c r="K134" i="24"/>
  <c r="AK133" i="24"/>
  <c r="AL133" i="24" s="1"/>
  <c r="AJ133" i="24"/>
  <c r="AH133" i="24"/>
  <c r="AI133" i="24" s="1"/>
  <c r="AG133" i="24"/>
  <c r="AE133" i="24"/>
  <c r="AF133" i="24" s="1"/>
  <c r="AD133" i="24"/>
  <c r="S133" i="24"/>
  <c r="R133" i="24"/>
  <c r="Q133" i="24"/>
  <c r="P133" i="24"/>
  <c r="O133" i="24"/>
  <c r="N133" i="24"/>
  <c r="L133" i="24"/>
  <c r="M133" i="24" s="1"/>
  <c r="K133" i="24"/>
  <c r="AK132" i="24"/>
  <c r="AL132" i="24" s="1"/>
  <c r="AJ132" i="24"/>
  <c r="AI132" i="24"/>
  <c r="AH132" i="24"/>
  <c r="AG132" i="24"/>
  <c r="AE132" i="24"/>
  <c r="AF132" i="24" s="1"/>
  <c r="AD132" i="24"/>
  <c r="R132" i="24"/>
  <c r="S132" i="24" s="1"/>
  <c r="Q132" i="24"/>
  <c r="O132" i="24"/>
  <c r="P132" i="24" s="1"/>
  <c r="N132" i="24"/>
  <c r="M132" i="24"/>
  <c r="L132" i="24"/>
  <c r="K132" i="24"/>
  <c r="AK131" i="24"/>
  <c r="AL131" i="24" s="1"/>
  <c r="AJ131" i="24"/>
  <c r="AH131" i="24"/>
  <c r="AI131" i="24" s="1"/>
  <c r="AG131" i="24"/>
  <c r="AE131" i="24"/>
  <c r="AF131" i="24" s="1"/>
  <c r="AD131" i="24"/>
  <c r="S131" i="24"/>
  <c r="R131" i="24"/>
  <c r="Q131" i="24"/>
  <c r="O131" i="24"/>
  <c r="P131" i="24" s="1"/>
  <c r="N131" i="24"/>
  <c r="L131" i="24"/>
  <c r="M131" i="24" s="1"/>
  <c r="K131" i="24"/>
  <c r="AK130" i="24"/>
  <c r="AJ130" i="24"/>
  <c r="AI130" i="24"/>
  <c r="AH130" i="24"/>
  <c r="AG130" i="24"/>
  <c r="AE130" i="24"/>
  <c r="AF130" i="24" s="1"/>
  <c r="AD130" i="24"/>
  <c r="R130" i="24"/>
  <c r="S130" i="24" s="1"/>
  <c r="Q130" i="24"/>
  <c r="O130" i="24"/>
  <c r="P130" i="24" s="1"/>
  <c r="N130" i="24"/>
  <c r="L130" i="24"/>
  <c r="M130" i="24" s="1"/>
  <c r="K130" i="24"/>
  <c r="AK129" i="24"/>
  <c r="AL129" i="24" s="1"/>
  <c r="AJ129" i="24"/>
  <c r="AH129" i="24"/>
  <c r="AI129" i="24" s="1"/>
  <c r="AG129" i="24"/>
  <c r="AE129" i="24"/>
  <c r="AF129" i="24" s="1"/>
  <c r="AD129" i="24"/>
  <c r="S129" i="24"/>
  <c r="R129" i="24"/>
  <c r="Q129" i="24"/>
  <c r="P129" i="24"/>
  <c r="O129" i="24"/>
  <c r="N129" i="24"/>
  <c r="L129" i="24"/>
  <c r="M129" i="24" s="1"/>
  <c r="K129" i="24"/>
  <c r="AK128" i="24"/>
  <c r="AL128" i="24" s="1"/>
  <c r="AJ128" i="24"/>
  <c r="AI128" i="24"/>
  <c r="AH128" i="24"/>
  <c r="AG128" i="24"/>
  <c r="AE128" i="24"/>
  <c r="AF128" i="24" s="1"/>
  <c r="AD128" i="24"/>
  <c r="R128" i="24"/>
  <c r="S128" i="24" s="1"/>
  <c r="Q128" i="24"/>
  <c r="O128" i="24"/>
  <c r="P128" i="24" s="1"/>
  <c r="N128" i="24"/>
  <c r="M128" i="24"/>
  <c r="L128" i="24"/>
  <c r="K128" i="24"/>
  <c r="AK127" i="24"/>
  <c r="AL127" i="24" s="1"/>
  <c r="AJ127" i="24"/>
  <c r="AH127" i="24"/>
  <c r="AI127" i="24" s="1"/>
  <c r="AG127" i="24"/>
  <c r="AE127" i="24"/>
  <c r="AF127" i="24" s="1"/>
  <c r="AD127" i="24"/>
  <c r="S127" i="24"/>
  <c r="R127" i="24"/>
  <c r="Q127" i="24"/>
  <c r="O127" i="24"/>
  <c r="P127" i="24" s="1"/>
  <c r="N127" i="24"/>
  <c r="L127" i="24"/>
  <c r="M127" i="24" s="1"/>
  <c r="K127" i="24"/>
  <c r="AK126" i="24"/>
  <c r="AL126" i="24" s="1"/>
  <c r="AJ126" i="24"/>
  <c r="AI126" i="24"/>
  <c r="AH126" i="24"/>
  <c r="AG126" i="24"/>
  <c r="AE126" i="24"/>
  <c r="AF126" i="24" s="1"/>
  <c r="AD126" i="24"/>
  <c r="R126" i="24"/>
  <c r="S126" i="24" s="1"/>
  <c r="Q126" i="24"/>
  <c r="O126" i="24"/>
  <c r="P126" i="24" s="1"/>
  <c r="N126" i="24"/>
  <c r="L126" i="24"/>
  <c r="M126" i="24" s="1"/>
  <c r="K126" i="24"/>
  <c r="AK125" i="24"/>
  <c r="AL125" i="24" s="1"/>
  <c r="AJ125" i="24"/>
  <c r="AH125" i="24"/>
  <c r="AI125" i="24" s="1"/>
  <c r="AG125" i="24"/>
  <c r="AE125" i="24"/>
  <c r="AF125" i="24" s="1"/>
  <c r="AD125" i="24"/>
  <c r="S125" i="24"/>
  <c r="R125" i="24"/>
  <c r="Q125" i="24"/>
  <c r="P125" i="24"/>
  <c r="O125" i="24"/>
  <c r="N125" i="24"/>
  <c r="L125" i="24"/>
  <c r="M125" i="24" s="1"/>
  <c r="K125" i="24"/>
  <c r="AK124" i="24"/>
  <c r="AL124" i="24" s="1"/>
  <c r="AJ124" i="24"/>
  <c r="AI124" i="24"/>
  <c r="AH124" i="24"/>
  <c r="AG124" i="24"/>
  <c r="AE124" i="24"/>
  <c r="AF124" i="24" s="1"/>
  <c r="AD124" i="24"/>
  <c r="R124" i="24"/>
  <c r="S124" i="24" s="1"/>
  <c r="Q124" i="24"/>
  <c r="O124" i="24"/>
  <c r="P124" i="24" s="1"/>
  <c r="N124" i="24"/>
  <c r="M124" i="24"/>
  <c r="L124" i="24"/>
  <c r="K124" i="24"/>
  <c r="AK123" i="24"/>
  <c r="AL123" i="24" s="1"/>
  <c r="AJ123" i="24"/>
  <c r="AH123" i="24"/>
  <c r="AG123" i="24"/>
  <c r="AE123" i="24"/>
  <c r="AF123" i="24" s="1"/>
  <c r="AD123" i="24"/>
  <c r="S123" i="24"/>
  <c r="R123" i="24"/>
  <c r="Q123" i="24"/>
  <c r="O123" i="24"/>
  <c r="P123" i="24" s="1"/>
  <c r="N123" i="24"/>
  <c r="L123" i="24"/>
  <c r="M123" i="24" s="1"/>
  <c r="K123" i="24"/>
  <c r="AK122" i="24"/>
  <c r="AL122" i="24" s="1"/>
  <c r="AJ122" i="24"/>
  <c r="AI122" i="24"/>
  <c r="AH122" i="24"/>
  <c r="AG122" i="24"/>
  <c r="AE122" i="24"/>
  <c r="AF122" i="24" s="1"/>
  <c r="AD122" i="24"/>
  <c r="R122" i="24"/>
  <c r="S122" i="24" s="1"/>
  <c r="Q122" i="24"/>
  <c r="O122" i="24"/>
  <c r="P122" i="24" s="1"/>
  <c r="N122" i="24"/>
  <c r="L122" i="24"/>
  <c r="M122" i="24" s="1"/>
  <c r="K122" i="24"/>
  <c r="AK121" i="24"/>
  <c r="AL121" i="24" s="1"/>
  <c r="AJ121" i="24"/>
  <c r="AH121" i="24"/>
  <c r="AI121" i="24" s="1"/>
  <c r="AG121" i="24"/>
  <c r="AE121" i="24"/>
  <c r="AF121" i="24" s="1"/>
  <c r="AD121" i="24"/>
  <c r="S121" i="24"/>
  <c r="R121" i="24"/>
  <c r="Q121" i="24"/>
  <c r="P121" i="24"/>
  <c r="O121" i="24"/>
  <c r="N121" i="24"/>
  <c r="L121" i="24"/>
  <c r="M121" i="24" s="1"/>
  <c r="K121" i="24"/>
  <c r="AK120" i="24"/>
  <c r="AL120" i="24" s="1"/>
  <c r="AJ120" i="24"/>
  <c r="AI120" i="24"/>
  <c r="AH120" i="24"/>
  <c r="AG120" i="24"/>
  <c r="AE120" i="24"/>
  <c r="AD120" i="24"/>
  <c r="R120" i="24"/>
  <c r="S120" i="24" s="1"/>
  <c r="Q120" i="24"/>
  <c r="O120" i="24"/>
  <c r="P120" i="24" s="1"/>
  <c r="N120" i="24"/>
  <c r="M120" i="24"/>
  <c r="L120" i="24"/>
  <c r="K120" i="24"/>
  <c r="AK119" i="24"/>
  <c r="AL119" i="24" s="1"/>
  <c r="AJ119" i="24"/>
  <c r="AH119" i="24"/>
  <c r="AG119" i="24"/>
  <c r="AE119" i="24"/>
  <c r="AF119" i="24" s="1"/>
  <c r="AD119" i="24"/>
  <c r="S119" i="24"/>
  <c r="R119" i="24"/>
  <c r="Q119" i="24"/>
  <c r="O119" i="24"/>
  <c r="P119" i="24" s="1"/>
  <c r="N119" i="24"/>
  <c r="L119" i="24"/>
  <c r="M119" i="24" s="1"/>
  <c r="K119" i="24"/>
  <c r="AK118" i="24"/>
  <c r="AL118" i="24" s="1"/>
  <c r="AJ118" i="24"/>
  <c r="AI118" i="24"/>
  <c r="AH118" i="24"/>
  <c r="AG118" i="24"/>
  <c r="AE118" i="24"/>
  <c r="AF118" i="24" s="1"/>
  <c r="AD118" i="24"/>
  <c r="R118" i="24"/>
  <c r="S118" i="24" s="1"/>
  <c r="Q118" i="24"/>
  <c r="O118" i="24"/>
  <c r="P118" i="24" s="1"/>
  <c r="N118" i="24"/>
  <c r="M118" i="24"/>
  <c r="L118" i="24"/>
  <c r="K118" i="24"/>
  <c r="AK117" i="24"/>
  <c r="AL117" i="24" s="1"/>
  <c r="AJ117" i="24"/>
  <c r="AH117" i="24"/>
  <c r="AI117" i="24" s="1"/>
  <c r="AG117" i="24"/>
  <c r="AE117" i="24"/>
  <c r="AF117" i="24" s="1"/>
  <c r="AD117" i="24"/>
  <c r="S117" i="24"/>
  <c r="R117" i="24"/>
  <c r="Q117" i="24"/>
  <c r="P117" i="24"/>
  <c r="O117" i="24"/>
  <c r="N117" i="24"/>
  <c r="L117" i="24"/>
  <c r="M117" i="24" s="1"/>
  <c r="K117" i="24"/>
  <c r="AK116" i="24"/>
  <c r="AL116" i="24" s="1"/>
  <c r="AJ116" i="24"/>
  <c r="AI116" i="24"/>
  <c r="AH116" i="24"/>
  <c r="AG116" i="24"/>
  <c r="AE116" i="24"/>
  <c r="AD116" i="24"/>
  <c r="R116" i="24"/>
  <c r="S116" i="24" s="1"/>
  <c r="Q116" i="24"/>
  <c r="O116" i="24"/>
  <c r="P116" i="24" s="1"/>
  <c r="N116" i="24"/>
  <c r="M116" i="24"/>
  <c r="L116" i="24"/>
  <c r="K116" i="24"/>
  <c r="AK115" i="24"/>
  <c r="AL115" i="24" s="1"/>
  <c r="AJ115" i="24"/>
  <c r="AH115" i="24"/>
  <c r="AI115" i="24" s="1"/>
  <c r="AG115" i="24"/>
  <c r="AE115" i="24"/>
  <c r="AF115" i="24" s="1"/>
  <c r="AD115" i="24"/>
  <c r="R115" i="24"/>
  <c r="Q115" i="24"/>
  <c r="S115" i="24" s="1"/>
  <c r="O115" i="24"/>
  <c r="P115" i="24" s="1"/>
  <c r="N115" i="24"/>
  <c r="L115" i="24"/>
  <c r="M115" i="24" s="1"/>
  <c r="K115" i="24"/>
  <c r="AK114" i="24"/>
  <c r="AJ114" i="24"/>
  <c r="AH114" i="24"/>
  <c r="AG114" i="24"/>
  <c r="AI114" i="24" s="1"/>
  <c r="AE114" i="24"/>
  <c r="AF114" i="24" s="1"/>
  <c r="AD114" i="24"/>
  <c r="R114" i="24"/>
  <c r="S114" i="24" s="1"/>
  <c r="Q114" i="24"/>
  <c r="O114" i="24"/>
  <c r="P114" i="24" s="1"/>
  <c r="N114" i="24"/>
  <c r="L114" i="24"/>
  <c r="M114" i="24" s="1"/>
  <c r="K114" i="24"/>
  <c r="AK113" i="24"/>
  <c r="AL113" i="24" s="1"/>
  <c r="AJ113" i="24"/>
  <c r="AH113" i="24"/>
  <c r="AI113" i="24" s="1"/>
  <c r="AG113" i="24"/>
  <c r="AE113" i="24"/>
  <c r="AF113" i="24" s="1"/>
  <c r="AD113" i="24"/>
  <c r="R113" i="24"/>
  <c r="Q113" i="24"/>
  <c r="S113" i="24" s="1"/>
  <c r="P113" i="24"/>
  <c r="O113" i="24"/>
  <c r="N113" i="24"/>
  <c r="L113" i="24"/>
  <c r="M113" i="24" s="1"/>
  <c r="K113" i="24"/>
  <c r="AK112" i="24"/>
  <c r="AL112" i="24" s="1"/>
  <c r="AJ112" i="24"/>
  <c r="AI112" i="24"/>
  <c r="AH112" i="24"/>
  <c r="AG112" i="24"/>
  <c r="AE112" i="24"/>
  <c r="AD112" i="24"/>
  <c r="R112" i="24"/>
  <c r="S112" i="24" s="1"/>
  <c r="Q112" i="24"/>
  <c r="O112" i="24"/>
  <c r="P112" i="24" s="1"/>
  <c r="N112" i="24"/>
  <c r="L112" i="24"/>
  <c r="K112" i="24"/>
  <c r="M112" i="24" s="1"/>
  <c r="AK111" i="24"/>
  <c r="AL111" i="24" s="1"/>
  <c r="AJ111" i="24"/>
  <c r="AH111" i="24"/>
  <c r="AG111" i="24"/>
  <c r="AE111" i="24"/>
  <c r="AF111" i="24" s="1"/>
  <c r="AD111" i="24"/>
  <c r="R111" i="24"/>
  <c r="Q111" i="24"/>
  <c r="S111" i="24" s="1"/>
  <c r="O111" i="24"/>
  <c r="P111" i="24" s="1"/>
  <c r="N111" i="24"/>
  <c r="L111" i="24"/>
  <c r="M111" i="24" s="1"/>
  <c r="K111" i="24"/>
  <c r="AK110" i="24"/>
  <c r="AL110" i="24" s="1"/>
  <c r="AJ110" i="24"/>
  <c r="AH110" i="24"/>
  <c r="AG110" i="24"/>
  <c r="AI110" i="24" s="1"/>
  <c r="AE110" i="24"/>
  <c r="AF110" i="24" s="1"/>
  <c r="AD110" i="24"/>
  <c r="R110" i="24"/>
  <c r="S110" i="24" s="1"/>
  <c r="Q110" i="24"/>
  <c r="O110" i="24"/>
  <c r="P110" i="24" s="1"/>
  <c r="N110" i="24"/>
  <c r="L110" i="24"/>
  <c r="M110" i="24" s="1"/>
  <c r="K110" i="24"/>
  <c r="AK109" i="24"/>
  <c r="AL109" i="24" s="1"/>
  <c r="AJ109" i="24"/>
  <c r="AH109" i="24"/>
  <c r="AI109" i="24" s="1"/>
  <c r="AG109" i="24"/>
  <c r="AE109" i="24"/>
  <c r="AF109" i="24" s="1"/>
  <c r="AD109" i="24"/>
  <c r="S109" i="24"/>
  <c r="R109" i="24"/>
  <c r="Q109" i="24"/>
  <c r="P109" i="24"/>
  <c r="O109" i="24"/>
  <c r="N109" i="24"/>
  <c r="L109" i="24"/>
  <c r="M109" i="24" s="1"/>
  <c r="K109" i="24"/>
  <c r="AK108" i="24"/>
  <c r="AL108" i="24" s="1"/>
  <c r="AJ108" i="24"/>
  <c r="AH108" i="24"/>
  <c r="AG108" i="24"/>
  <c r="AI108" i="24" s="1"/>
  <c r="AE108" i="24"/>
  <c r="AF108" i="24" s="1"/>
  <c r="AD108" i="24"/>
  <c r="R108" i="24"/>
  <c r="S108" i="24" s="1"/>
  <c r="Q108" i="24"/>
  <c r="O108" i="24"/>
  <c r="P108" i="24" s="1"/>
  <c r="N108" i="24"/>
  <c r="L108" i="24"/>
  <c r="K108" i="24"/>
  <c r="M108" i="24" s="1"/>
  <c r="AK107" i="24"/>
  <c r="AL107" i="24" s="1"/>
  <c r="AJ107" i="24"/>
  <c r="AH107" i="24"/>
  <c r="AG107" i="24"/>
  <c r="AE107" i="24"/>
  <c r="AF107" i="24" s="1"/>
  <c r="AD107" i="24"/>
  <c r="R107" i="24"/>
  <c r="Q107" i="24"/>
  <c r="S107" i="24" s="1"/>
  <c r="O107" i="24"/>
  <c r="P107" i="24" s="1"/>
  <c r="N107" i="24"/>
  <c r="L107" i="24"/>
  <c r="M107" i="24" s="1"/>
  <c r="K107" i="24"/>
  <c r="AK106" i="24"/>
  <c r="AJ106" i="24"/>
  <c r="AH106" i="24"/>
  <c r="AG106" i="24"/>
  <c r="AI106" i="24" s="1"/>
  <c r="AE106" i="24"/>
  <c r="AF106" i="24" s="1"/>
  <c r="AD106" i="24"/>
  <c r="R106" i="24"/>
  <c r="S106" i="24" s="1"/>
  <c r="Q106" i="24"/>
  <c r="O106" i="24"/>
  <c r="P106" i="24" s="1"/>
  <c r="N106" i="24"/>
  <c r="L106" i="24"/>
  <c r="M106" i="24" s="1"/>
  <c r="K106" i="24"/>
  <c r="AK105" i="24"/>
  <c r="AL105" i="24" s="1"/>
  <c r="AJ105" i="24"/>
  <c r="AH105" i="24"/>
  <c r="AI105" i="24" s="1"/>
  <c r="AG105" i="24"/>
  <c r="AE105" i="24"/>
  <c r="AF105" i="24" s="1"/>
  <c r="AD105" i="24"/>
  <c r="S105" i="24"/>
  <c r="R105" i="24"/>
  <c r="Q105" i="24"/>
  <c r="P105" i="24"/>
  <c r="O105" i="24"/>
  <c r="N105" i="24"/>
  <c r="L105" i="24"/>
  <c r="M105" i="24" s="1"/>
  <c r="K105" i="24"/>
  <c r="AK104" i="24"/>
  <c r="AL104" i="24" s="1"/>
  <c r="AJ104" i="24"/>
  <c r="AH104" i="24"/>
  <c r="AG104" i="24"/>
  <c r="AI104" i="24" s="1"/>
  <c r="AE104" i="24"/>
  <c r="AF104" i="24" s="1"/>
  <c r="AD104" i="24"/>
  <c r="R104" i="24"/>
  <c r="S104" i="24" s="1"/>
  <c r="Q104" i="24"/>
  <c r="O104" i="24"/>
  <c r="P104" i="24" s="1"/>
  <c r="N104" i="24"/>
  <c r="M104" i="24"/>
  <c r="L104" i="24"/>
  <c r="K104" i="24"/>
  <c r="AK103" i="24"/>
  <c r="AL103" i="24" s="1"/>
  <c r="AJ103" i="24"/>
  <c r="AH103" i="24"/>
  <c r="AI103" i="24" s="1"/>
  <c r="AG103" i="24"/>
  <c r="AE103" i="24"/>
  <c r="AF103" i="24" s="1"/>
  <c r="AD103" i="24"/>
  <c r="R103" i="24"/>
  <c r="Q103" i="24"/>
  <c r="S103" i="24" s="1"/>
  <c r="O103" i="24"/>
  <c r="P103" i="24" s="1"/>
  <c r="N103" i="24"/>
  <c r="L103" i="24"/>
  <c r="M103" i="24" s="1"/>
  <c r="K103" i="24"/>
  <c r="AK102" i="24"/>
  <c r="AJ102" i="24"/>
  <c r="AH102" i="24"/>
  <c r="AG102" i="24"/>
  <c r="AI102" i="24" s="1"/>
  <c r="AE102" i="24"/>
  <c r="AF102" i="24" s="1"/>
  <c r="AD102" i="24"/>
  <c r="R102" i="24"/>
  <c r="S102" i="24" s="1"/>
  <c r="Q102" i="24"/>
  <c r="O102" i="24"/>
  <c r="P102" i="24" s="1"/>
  <c r="N102" i="24"/>
  <c r="M102" i="24"/>
  <c r="L102" i="24"/>
  <c r="K102" i="24"/>
  <c r="AK101" i="24"/>
  <c r="AL101" i="24" s="1"/>
  <c r="AJ101" i="24"/>
  <c r="AH101" i="24"/>
  <c r="AI101" i="24" s="1"/>
  <c r="AG101" i="24"/>
  <c r="AE101" i="24"/>
  <c r="AF101" i="24" s="1"/>
  <c r="AD101" i="24"/>
  <c r="R101" i="24"/>
  <c r="Q101" i="24"/>
  <c r="S101" i="24" s="1"/>
  <c r="P101" i="24"/>
  <c r="O101" i="24"/>
  <c r="N101" i="24"/>
  <c r="L101" i="24"/>
  <c r="M101" i="24" s="1"/>
  <c r="K101" i="24"/>
  <c r="AK100" i="24"/>
  <c r="AL100" i="24" s="1"/>
  <c r="AJ100" i="24"/>
  <c r="AH100" i="24"/>
  <c r="AI100" i="24" s="1"/>
  <c r="AG100" i="24"/>
  <c r="AE100" i="24"/>
  <c r="AF100" i="24" s="1"/>
  <c r="AD100" i="24"/>
  <c r="R100" i="24"/>
  <c r="Q100" i="24"/>
  <c r="S100" i="24" s="1"/>
  <c r="O100" i="24"/>
  <c r="N100" i="24"/>
  <c r="L100" i="24"/>
  <c r="M100" i="24" s="1"/>
  <c r="K100" i="24"/>
  <c r="AK99" i="24"/>
  <c r="AJ99" i="24"/>
  <c r="AL99" i="24" s="1"/>
  <c r="AI99" i="24"/>
  <c r="AH99" i="24"/>
  <c r="AG99" i="24"/>
  <c r="AE99" i="24"/>
  <c r="AF99" i="24" s="1"/>
  <c r="AD99" i="24"/>
  <c r="R99" i="24"/>
  <c r="Q99" i="24"/>
  <c r="S99" i="24" s="1"/>
  <c r="P99" i="24"/>
  <c r="O99" i="24"/>
  <c r="N99" i="24"/>
  <c r="L99" i="24"/>
  <c r="M99" i="24" s="1"/>
  <c r="K99" i="24"/>
  <c r="AK98" i="24"/>
  <c r="AL98" i="24" s="1"/>
  <c r="AJ98" i="24"/>
  <c r="AH98" i="24"/>
  <c r="AG98" i="24"/>
  <c r="AI98" i="24" s="1"/>
  <c r="AF98" i="24"/>
  <c r="AE98" i="24"/>
  <c r="AD98" i="24"/>
  <c r="R98" i="24"/>
  <c r="S98" i="24" s="1"/>
  <c r="Q98" i="24"/>
  <c r="O98" i="24"/>
  <c r="P98" i="24" s="1"/>
  <c r="N98" i="24"/>
  <c r="M98" i="24"/>
  <c r="L98" i="24"/>
  <c r="K98" i="24"/>
  <c r="AL97" i="24"/>
  <c r="AK97" i="24"/>
  <c r="AJ97" i="24"/>
  <c r="AH97" i="24"/>
  <c r="AI97" i="24" s="1"/>
  <c r="AG97" i="24"/>
  <c r="AE97" i="24"/>
  <c r="AF97" i="24" s="1"/>
  <c r="AD97" i="24"/>
  <c r="S97" i="24"/>
  <c r="R97" i="24"/>
  <c r="Q97" i="24"/>
  <c r="O97" i="24"/>
  <c r="P97" i="24" s="1"/>
  <c r="N97" i="24"/>
  <c r="M97" i="24"/>
  <c r="L97" i="24"/>
  <c r="K97" i="24"/>
  <c r="AK96" i="24"/>
  <c r="AL96" i="24" s="1"/>
  <c r="AJ96" i="24"/>
  <c r="AI96" i="24"/>
  <c r="AH96" i="24"/>
  <c r="AG96" i="24"/>
  <c r="AE96" i="24"/>
  <c r="AF96" i="24" s="1"/>
  <c r="AD96" i="24"/>
  <c r="S96" i="24"/>
  <c r="R96" i="24"/>
  <c r="Q96" i="24"/>
  <c r="O96" i="24"/>
  <c r="P96" i="24" s="1"/>
  <c r="N96" i="24"/>
  <c r="L96" i="24"/>
  <c r="K96" i="24"/>
  <c r="M96" i="24" s="1"/>
  <c r="AL95" i="24"/>
  <c r="AK95" i="24"/>
  <c r="AJ95" i="24"/>
  <c r="AI95" i="24"/>
  <c r="AH95" i="24"/>
  <c r="AG95" i="24"/>
  <c r="AE95" i="24"/>
  <c r="AF95" i="24" s="1"/>
  <c r="AD95" i="24"/>
  <c r="R95" i="24"/>
  <c r="Q95" i="24"/>
  <c r="S95" i="24" s="1"/>
  <c r="O95" i="24"/>
  <c r="P95" i="24" s="1"/>
  <c r="N95" i="24"/>
  <c r="L95" i="24"/>
  <c r="M95" i="24" s="1"/>
  <c r="K95" i="24"/>
  <c r="AK94" i="24"/>
  <c r="AL94" i="24" s="1"/>
  <c r="AJ94" i="24"/>
  <c r="AH94" i="24"/>
  <c r="AG94" i="24"/>
  <c r="AI94" i="24" s="1"/>
  <c r="AF94" i="24"/>
  <c r="AE94" i="24"/>
  <c r="AD94" i="24"/>
  <c r="R94" i="24"/>
  <c r="S94" i="24" s="1"/>
  <c r="Q94" i="24"/>
  <c r="O94" i="24"/>
  <c r="P94" i="24" s="1"/>
  <c r="N94" i="24"/>
  <c r="L94" i="24"/>
  <c r="K94" i="24"/>
  <c r="M94" i="24" s="1"/>
  <c r="AK93" i="24"/>
  <c r="AL93" i="24" s="1"/>
  <c r="AJ93" i="24"/>
  <c r="AI93" i="24"/>
  <c r="AH93" i="24"/>
  <c r="AG93" i="24"/>
  <c r="AE93" i="24"/>
  <c r="AF93" i="24" s="1"/>
  <c r="AD93" i="24"/>
  <c r="R93" i="24"/>
  <c r="Q93" i="24"/>
  <c r="S93" i="24" s="1"/>
  <c r="O93" i="24"/>
  <c r="P93" i="24" s="1"/>
  <c r="N93" i="24"/>
  <c r="L93" i="24"/>
  <c r="M93" i="24" s="1"/>
  <c r="K93" i="24"/>
  <c r="AK92" i="24"/>
  <c r="AL92" i="24" s="1"/>
  <c r="AJ92" i="24"/>
  <c r="AI92" i="24"/>
  <c r="AH92" i="24"/>
  <c r="AG92" i="24"/>
  <c r="AE92" i="24"/>
  <c r="AF92" i="24" s="1"/>
  <c r="AD92" i="24"/>
  <c r="R92" i="24"/>
  <c r="Q92" i="24"/>
  <c r="S92" i="24" s="1"/>
  <c r="O92" i="24"/>
  <c r="P92" i="24" s="1"/>
  <c r="N92" i="24"/>
  <c r="M92" i="24"/>
  <c r="L92" i="24"/>
  <c r="K92" i="24"/>
  <c r="AK91" i="24"/>
  <c r="AL91" i="24" s="1"/>
  <c r="AJ91" i="24"/>
  <c r="AH91" i="24"/>
  <c r="AI91" i="24" s="1"/>
  <c r="AG91" i="24"/>
  <c r="AE91" i="24"/>
  <c r="AF91" i="24" s="1"/>
  <c r="AD91" i="24"/>
  <c r="R91" i="24"/>
  <c r="Q91" i="24"/>
  <c r="S91" i="24" s="1"/>
  <c r="P91" i="24"/>
  <c r="O91" i="24"/>
  <c r="N91" i="24"/>
  <c r="L91" i="24"/>
  <c r="K91" i="24"/>
  <c r="AK90" i="24"/>
  <c r="AL90" i="24" s="1"/>
  <c r="AJ90" i="24"/>
  <c r="AH90" i="24"/>
  <c r="AG90" i="24"/>
  <c r="AI90" i="24" s="1"/>
  <c r="AF90" i="24"/>
  <c r="AE90" i="24"/>
  <c r="AD90" i="24"/>
  <c r="R90" i="24"/>
  <c r="S90" i="24" s="1"/>
  <c r="Q90" i="24"/>
  <c r="O90" i="24"/>
  <c r="P90" i="24" s="1"/>
  <c r="N90" i="24"/>
  <c r="M90" i="24"/>
  <c r="L90" i="24"/>
  <c r="K90" i="24"/>
  <c r="AL89" i="24"/>
  <c r="AK89" i="24"/>
  <c r="AJ89" i="24"/>
  <c r="AH89" i="24"/>
  <c r="AI89" i="24" s="1"/>
  <c r="AG89" i="24"/>
  <c r="AE89" i="24"/>
  <c r="AF89" i="24" s="1"/>
  <c r="AD89" i="24"/>
  <c r="S89" i="24"/>
  <c r="R89" i="24"/>
  <c r="Q89" i="24"/>
  <c r="O89" i="24"/>
  <c r="P89" i="24" s="1"/>
  <c r="N89" i="24"/>
  <c r="L89" i="24"/>
  <c r="K89" i="24"/>
  <c r="M89" i="24" s="1"/>
  <c r="AK88" i="24"/>
  <c r="AL88" i="24" s="1"/>
  <c r="AJ88" i="24"/>
  <c r="AH88" i="24"/>
  <c r="AG88" i="24"/>
  <c r="AI88" i="24" s="1"/>
  <c r="AE88" i="24"/>
  <c r="AF88" i="24" s="1"/>
  <c r="AD88" i="24"/>
  <c r="S88" i="24"/>
  <c r="R88" i="24"/>
  <c r="Q88" i="24"/>
  <c r="O88" i="24"/>
  <c r="P88" i="24" s="1"/>
  <c r="N88" i="24"/>
  <c r="L88" i="24"/>
  <c r="K88" i="24"/>
  <c r="M88" i="24" s="1"/>
  <c r="AL87" i="24"/>
  <c r="AK87" i="24"/>
  <c r="AJ87" i="24"/>
  <c r="AI87" i="24"/>
  <c r="AH87" i="24"/>
  <c r="AG87" i="24"/>
  <c r="AE87" i="24"/>
  <c r="AF87" i="24" s="1"/>
  <c r="AD87" i="24"/>
  <c r="R87" i="24"/>
  <c r="Q87" i="24"/>
  <c r="S87" i="24" s="1"/>
  <c r="O87" i="24"/>
  <c r="P87" i="24" s="1"/>
  <c r="N87" i="24"/>
  <c r="L87" i="24"/>
  <c r="M87" i="24" s="1"/>
  <c r="K87" i="24"/>
  <c r="AK86" i="24"/>
  <c r="AL86" i="24" s="1"/>
  <c r="AJ86" i="24"/>
  <c r="AH86" i="24"/>
  <c r="AG86" i="24"/>
  <c r="AI86" i="24" s="1"/>
  <c r="AF86" i="24"/>
  <c r="AE86" i="24"/>
  <c r="AD86" i="24"/>
  <c r="R86" i="24"/>
  <c r="S86" i="24" s="1"/>
  <c r="Q86" i="24"/>
  <c r="O86" i="24"/>
  <c r="P86" i="24" s="1"/>
  <c r="N86" i="24"/>
  <c r="L86" i="24"/>
  <c r="K86" i="24"/>
  <c r="M86" i="24" s="1"/>
  <c r="AK85" i="24"/>
  <c r="AL85" i="24" s="1"/>
  <c r="AJ85" i="24"/>
  <c r="AI85" i="24"/>
  <c r="AH85" i="24"/>
  <c r="AG85" i="24"/>
  <c r="AE85" i="24"/>
  <c r="AF85" i="24" s="1"/>
  <c r="AD85" i="24"/>
  <c r="R85" i="24"/>
  <c r="Q85" i="24"/>
  <c r="S85" i="24" s="1"/>
  <c r="O85" i="24"/>
  <c r="P85" i="24" s="1"/>
  <c r="N85" i="24"/>
  <c r="L85" i="24"/>
  <c r="M85" i="24" s="1"/>
  <c r="K85" i="24"/>
  <c r="AK84" i="24"/>
  <c r="AL84" i="24" s="1"/>
  <c r="AJ84" i="24"/>
  <c r="AI84" i="24"/>
  <c r="AH84" i="24"/>
  <c r="AG84" i="24"/>
  <c r="AE84" i="24"/>
  <c r="AF84" i="24" s="1"/>
  <c r="AD84" i="24"/>
  <c r="R84" i="24"/>
  <c r="Q84" i="24"/>
  <c r="S84" i="24" s="1"/>
  <c r="O84" i="24"/>
  <c r="P84" i="24" s="1"/>
  <c r="N84" i="24"/>
  <c r="M84" i="24"/>
  <c r="L84" i="24"/>
  <c r="K84" i="24"/>
  <c r="AK83" i="24"/>
  <c r="AL83" i="24" s="1"/>
  <c r="AJ83" i="24"/>
  <c r="AH83" i="24"/>
  <c r="AI83" i="24" s="1"/>
  <c r="AG83" i="24"/>
  <c r="AE83" i="24"/>
  <c r="AF83" i="24" s="1"/>
  <c r="AD83" i="24"/>
  <c r="R83" i="24"/>
  <c r="Q83" i="24"/>
  <c r="S83" i="24" s="1"/>
  <c r="P83" i="24"/>
  <c r="O83" i="24"/>
  <c r="N83" i="24"/>
  <c r="L83" i="24"/>
  <c r="K83" i="24"/>
  <c r="AK82" i="24"/>
  <c r="AL82" i="24" s="1"/>
  <c r="AJ82" i="24"/>
  <c r="AH82" i="24"/>
  <c r="AG82" i="24"/>
  <c r="AI82" i="24" s="1"/>
  <c r="AF82" i="24"/>
  <c r="AE82" i="24"/>
  <c r="AD82" i="24"/>
  <c r="R82" i="24"/>
  <c r="S82" i="24" s="1"/>
  <c r="Q82" i="24"/>
  <c r="O82" i="24"/>
  <c r="P82" i="24" s="1"/>
  <c r="N82" i="24"/>
  <c r="M82" i="24"/>
  <c r="L82" i="24"/>
  <c r="K82" i="24"/>
  <c r="AL81" i="24"/>
  <c r="AK81" i="24"/>
  <c r="AJ81" i="24"/>
  <c r="AH81" i="24"/>
  <c r="AI81" i="24" s="1"/>
  <c r="AG81" i="24"/>
  <c r="AE81" i="24"/>
  <c r="AF81" i="24" s="1"/>
  <c r="AD81" i="24"/>
  <c r="S81" i="24"/>
  <c r="R81" i="24"/>
  <c r="Q81" i="24"/>
  <c r="O81" i="24"/>
  <c r="P81" i="24" s="1"/>
  <c r="N81" i="24"/>
  <c r="L81" i="24"/>
  <c r="K81" i="24"/>
  <c r="M81" i="24" s="1"/>
  <c r="AK80" i="24"/>
  <c r="AL80" i="24" s="1"/>
  <c r="AJ80" i="24"/>
  <c r="AI80" i="24"/>
  <c r="AH80" i="24"/>
  <c r="AG80" i="24"/>
  <c r="AE80" i="24"/>
  <c r="AF80" i="24" s="1"/>
  <c r="AD80" i="24"/>
  <c r="S80" i="24"/>
  <c r="R80" i="24"/>
  <c r="Q80" i="24"/>
  <c r="O80" i="24"/>
  <c r="P80" i="24" s="1"/>
  <c r="N80" i="24"/>
  <c r="L80" i="24"/>
  <c r="M80" i="24" s="1"/>
  <c r="K80" i="24"/>
  <c r="AL79" i="24"/>
  <c r="AK79" i="24"/>
  <c r="AJ79" i="24"/>
  <c r="AI79" i="24"/>
  <c r="AH79" i="24"/>
  <c r="AG79" i="24"/>
  <c r="AE79" i="24"/>
  <c r="AF79" i="24" s="1"/>
  <c r="AD79" i="24"/>
  <c r="R79" i="24"/>
  <c r="Q79" i="24"/>
  <c r="O79" i="24"/>
  <c r="P79" i="24" s="1"/>
  <c r="N79" i="24"/>
  <c r="L79" i="24"/>
  <c r="M79" i="24" s="1"/>
  <c r="K79" i="24"/>
  <c r="AK78" i="24"/>
  <c r="AL78" i="24" s="1"/>
  <c r="AJ78" i="24"/>
  <c r="AH78" i="24"/>
  <c r="AI78" i="24" s="1"/>
  <c r="AG78" i="24"/>
  <c r="AF78" i="24"/>
  <c r="AE78" i="24"/>
  <c r="AD78" i="24"/>
  <c r="R78" i="24"/>
  <c r="S78" i="24" s="1"/>
  <c r="Q78" i="24"/>
  <c r="O78" i="24"/>
  <c r="P78" i="24" s="1"/>
  <c r="N78" i="24"/>
  <c r="L78" i="24"/>
  <c r="M78" i="24" s="1"/>
  <c r="K78" i="24"/>
  <c r="AK77" i="24"/>
  <c r="AL77" i="24" s="1"/>
  <c r="AJ77" i="24"/>
  <c r="AI77" i="24"/>
  <c r="AH77" i="24"/>
  <c r="AG77" i="24"/>
  <c r="AE77" i="24"/>
  <c r="AF77" i="24" s="1"/>
  <c r="AD77" i="24"/>
  <c r="R77" i="24"/>
  <c r="Q77" i="24"/>
  <c r="S77" i="24" s="1"/>
  <c r="O77" i="24"/>
  <c r="P77" i="24" s="1"/>
  <c r="N77" i="24"/>
  <c r="L77" i="24"/>
  <c r="M77" i="24" s="1"/>
  <c r="K77" i="24"/>
  <c r="AK76" i="24"/>
  <c r="AL76" i="24" s="1"/>
  <c r="AJ76" i="24"/>
  <c r="AI76" i="24"/>
  <c r="AH76" i="24"/>
  <c r="AG76" i="24"/>
  <c r="AE76" i="24"/>
  <c r="AF76" i="24" s="1"/>
  <c r="AD76" i="24"/>
  <c r="S76" i="24"/>
  <c r="R76" i="24"/>
  <c r="Q76" i="24"/>
  <c r="O76" i="24"/>
  <c r="P76" i="24" s="1"/>
  <c r="N76" i="24"/>
  <c r="M76" i="24"/>
  <c r="L76" i="24"/>
  <c r="K76" i="24"/>
  <c r="AK75" i="24"/>
  <c r="AL75" i="24" s="1"/>
  <c r="AJ75" i="24"/>
  <c r="AH75" i="24"/>
  <c r="AI75" i="24" s="1"/>
  <c r="AG75" i="24"/>
  <c r="AE75" i="24"/>
  <c r="AF75" i="24" s="1"/>
  <c r="AD75" i="24"/>
  <c r="R75" i="24"/>
  <c r="S75" i="24" s="1"/>
  <c r="Q75" i="24"/>
  <c r="P75" i="24"/>
  <c r="O75" i="24"/>
  <c r="N75" i="24"/>
  <c r="L75" i="24"/>
  <c r="K75" i="24"/>
  <c r="AK74" i="24"/>
  <c r="AJ74" i="24"/>
  <c r="AH74" i="24"/>
  <c r="AI74" i="24" s="1"/>
  <c r="AG74" i="24"/>
  <c r="AF74" i="24"/>
  <c r="AE74" i="24"/>
  <c r="AD74" i="24"/>
  <c r="R74" i="24"/>
  <c r="S74" i="24" s="1"/>
  <c r="Q74" i="24"/>
  <c r="O74" i="24"/>
  <c r="P74" i="24" s="1"/>
  <c r="N74" i="24"/>
  <c r="M74" i="24"/>
  <c r="L74" i="24"/>
  <c r="K74" i="24"/>
  <c r="AL73" i="24"/>
  <c r="AK73" i="24"/>
  <c r="AJ73" i="24"/>
  <c r="AH73" i="24"/>
  <c r="AI73" i="24" s="1"/>
  <c r="AG73" i="24"/>
  <c r="AE73" i="24"/>
  <c r="AD73" i="24"/>
  <c r="R73" i="24"/>
  <c r="S73" i="24" s="1"/>
  <c r="Q73" i="24"/>
  <c r="O73" i="24"/>
  <c r="P73" i="24" s="1"/>
  <c r="N73" i="24"/>
  <c r="L73" i="24"/>
  <c r="K73" i="24"/>
  <c r="M73" i="24" s="1"/>
  <c r="AK72" i="24"/>
  <c r="AJ72" i="24"/>
  <c r="AH72" i="24"/>
  <c r="AG72" i="24"/>
  <c r="AI72" i="24" s="1"/>
  <c r="AE72" i="24"/>
  <c r="AF72" i="24" s="1"/>
  <c r="AD72" i="24"/>
  <c r="S72" i="24"/>
  <c r="R72" i="24"/>
  <c r="Q72" i="24"/>
  <c r="O72" i="24"/>
  <c r="N72" i="24"/>
  <c r="L72" i="24"/>
  <c r="M72" i="24" s="1"/>
  <c r="K72" i="24"/>
  <c r="AL71" i="24"/>
  <c r="AK71" i="24"/>
  <c r="AJ71" i="24"/>
  <c r="AI71" i="24"/>
  <c r="AH71" i="24"/>
  <c r="AG71" i="24"/>
  <c r="AE71" i="24"/>
  <c r="AD71" i="24"/>
  <c r="R71" i="24"/>
  <c r="S71" i="24" s="1"/>
  <c r="Q71" i="24"/>
  <c r="O71" i="24"/>
  <c r="P71" i="24" s="1"/>
  <c r="N71" i="24"/>
  <c r="L71" i="24"/>
  <c r="M71" i="24" s="1"/>
  <c r="K71" i="24"/>
  <c r="AK70" i="24"/>
  <c r="AL70" i="24" s="1"/>
  <c r="AJ70" i="24"/>
  <c r="AH70" i="24"/>
  <c r="AI70" i="24" s="1"/>
  <c r="AG70" i="24"/>
  <c r="AE70" i="24"/>
  <c r="AF70" i="24" s="1"/>
  <c r="AD70" i="24"/>
  <c r="R70" i="24"/>
  <c r="S70" i="24" s="1"/>
  <c r="Q70" i="24"/>
  <c r="O70" i="24"/>
  <c r="P70" i="24" s="1"/>
  <c r="N70" i="24"/>
  <c r="L70" i="24"/>
  <c r="M70" i="24" s="1"/>
  <c r="K70" i="24"/>
  <c r="AK69" i="24"/>
  <c r="AL69" i="24" s="1"/>
  <c r="AJ69" i="24"/>
  <c r="AI69" i="24"/>
  <c r="AH69" i="24"/>
  <c r="AG69" i="24"/>
  <c r="AE69" i="24"/>
  <c r="AF69" i="24" s="1"/>
  <c r="AD69" i="24"/>
  <c r="R69" i="24"/>
  <c r="Q69" i="24"/>
  <c r="S69" i="24" s="1"/>
  <c r="O69" i="24"/>
  <c r="P69" i="24" s="1"/>
  <c r="N69" i="24"/>
  <c r="L69" i="24"/>
  <c r="M69" i="24" s="1"/>
  <c r="K69" i="24"/>
  <c r="AK68" i="24"/>
  <c r="AJ68" i="24"/>
  <c r="AI68" i="24"/>
  <c r="AH68" i="24"/>
  <c r="AG68" i="24"/>
  <c r="AE68" i="24"/>
  <c r="AF68" i="24" s="1"/>
  <c r="AD68" i="24"/>
  <c r="R68" i="24"/>
  <c r="Q68" i="24"/>
  <c r="S68" i="24" s="1"/>
  <c r="O68" i="24"/>
  <c r="N68" i="24"/>
  <c r="M68" i="24"/>
  <c r="L68" i="24"/>
  <c r="K68" i="24"/>
  <c r="AK67" i="24"/>
  <c r="AL67" i="24" s="1"/>
  <c r="AJ67" i="24"/>
  <c r="AH67" i="24"/>
  <c r="AI67" i="24" s="1"/>
  <c r="AG67" i="24"/>
  <c r="AE67" i="24"/>
  <c r="AF67" i="24" s="1"/>
  <c r="AD67" i="24"/>
  <c r="R67" i="24"/>
  <c r="S67" i="24" s="1"/>
  <c r="Q67" i="24"/>
  <c r="O67" i="24"/>
  <c r="N67" i="24"/>
  <c r="P67" i="24" s="1"/>
  <c r="L67" i="24"/>
  <c r="K67" i="24"/>
  <c r="AK66" i="24"/>
  <c r="AL66" i="24" s="1"/>
  <c r="AJ66" i="24"/>
  <c r="AH66" i="24"/>
  <c r="AI66" i="24" s="1"/>
  <c r="AG66" i="24"/>
  <c r="AF66" i="24"/>
  <c r="AE66" i="24"/>
  <c r="AD66" i="24"/>
  <c r="R66" i="24"/>
  <c r="Q66" i="24"/>
  <c r="O66" i="24"/>
  <c r="N66" i="24"/>
  <c r="M66" i="24"/>
  <c r="L66" i="24"/>
  <c r="K66" i="24"/>
  <c r="AL65" i="24"/>
  <c r="AK65" i="24"/>
  <c r="AJ65" i="24"/>
  <c r="AH65" i="24"/>
  <c r="AI65" i="24" s="1"/>
  <c r="AG65" i="24"/>
  <c r="AE65" i="24"/>
  <c r="AD65" i="24"/>
  <c r="R65" i="24"/>
  <c r="S65" i="24" s="1"/>
  <c r="Q65" i="24"/>
  <c r="O65" i="24"/>
  <c r="P65" i="24" s="1"/>
  <c r="N65" i="24"/>
  <c r="L65" i="24"/>
  <c r="K65" i="24"/>
  <c r="M65" i="24" s="1"/>
  <c r="AK64" i="24"/>
  <c r="AJ64" i="24"/>
  <c r="AH64" i="24"/>
  <c r="AI64" i="24" s="1"/>
  <c r="AG64" i="24"/>
  <c r="AE64" i="24"/>
  <c r="AF64" i="24" s="1"/>
  <c r="AD64" i="24"/>
  <c r="S64" i="24"/>
  <c r="R64" i="24"/>
  <c r="Q64" i="24"/>
  <c r="O64" i="24"/>
  <c r="N64" i="24"/>
  <c r="L64" i="24"/>
  <c r="K64" i="24"/>
  <c r="M64" i="24" s="1"/>
  <c r="AL63" i="24"/>
  <c r="AK63" i="24"/>
  <c r="AJ63" i="24"/>
  <c r="AI63" i="24"/>
  <c r="AH63" i="24"/>
  <c r="AG63" i="24"/>
  <c r="AE63" i="24"/>
  <c r="AD63" i="24"/>
  <c r="R63" i="24"/>
  <c r="S63" i="24" s="1"/>
  <c r="Q63" i="24"/>
  <c r="O63" i="24"/>
  <c r="P63" i="24" s="1"/>
  <c r="N63" i="24"/>
  <c r="L63" i="24"/>
  <c r="M63" i="24" s="1"/>
  <c r="K63" i="24"/>
  <c r="AK62" i="24"/>
  <c r="AL62" i="24" s="1"/>
  <c r="AJ62" i="24"/>
  <c r="AH62" i="24"/>
  <c r="AI62" i="24" s="1"/>
  <c r="AG62" i="24"/>
  <c r="AF62" i="24"/>
  <c r="AE62" i="24"/>
  <c r="AD62" i="24"/>
  <c r="R62" i="24"/>
  <c r="S62" i="24" s="1"/>
  <c r="Q62" i="24"/>
  <c r="O62" i="24"/>
  <c r="P62" i="24" s="1"/>
  <c r="N62" i="24"/>
  <c r="L62" i="24"/>
  <c r="M62" i="24" s="1"/>
  <c r="K62" i="24"/>
  <c r="AK61" i="24"/>
  <c r="AL61" i="24" s="1"/>
  <c r="AJ61" i="24"/>
  <c r="AI61" i="24"/>
  <c r="AH61" i="24"/>
  <c r="AG61" i="24"/>
  <c r="AE61" i="24"/>
  <c r="AF61" i="24" s="1"/>
  <c r="AD61" i="24"/>
  <c r="R61" i="24"/>
  <c r="Q61" i="24"/>
  <c r="S61" i="24" s="1"/>
  <c r="O61" i="24"/>
  <c r="N61" i="24"/>
  <c r="L61" i="24"/>
  <c r="M61" i="24" s="1"/>
  <c r="K61" i="24"/>
  <c r="AK60" i="24"/>
  <c r="AJ60" i="24"/>
  <c r="AI60" i="24"/>
  <c r="AH60" i="24"/>
  <c r="AG60" i="24"/>
  <c r="AE60" i="24"/>
  <c r="AD60" i="24"/>
  <c r="R60" i="24"/>
  <c r="S60" i="24" s="1"/>
  <c r="Q60" i="24"/>
  <c r="O60" i="24"/>
  <c r="N60" i="24"/>
  <c r="M60" i="24"/>
  <c r="L60" i="24"/>
  <c r="K60" i="24"/>
  <c r="AK59" i="24"/>
  <c r="AL59" i="24" s="1"/>
  <c r="AJ59" i="24"/>
  <c r="AH59" i="24"/>
  <c r="AI59" i="24" s="1"/>
  <c r="AG59" i="24"/>
  <c r="AE59" i="24"/>
  <c r="AF59" i="24" s="1"/>
  <c r="AD59" i="24"/>
  <c r="R59" i="24"/>
  <c r="S59" i="24" s="1"/>
  <c r="Q59" i="24"/>
  <c r="O59" i="24"/>
  <c r="N59" i="24"/>
  <c r="P59" i="24" s="1"/>
  <c r="L59" i="24"/>
  <c r="M59" i="24" s="1"/>
  <c r="K59" i="24"/>
  <c r="AK58" i="24"/>
  <c r="AJ58" i="24"/>
  <c r="AH58" i="24"/>
  <c r="AI58" i="24" s="1"/>
  <c r="AG58" i="24"/>
  <c r="AF58" i="24"/>
  <c r="AE58" i="24"/>
  <c r="AD58" i="24"/>
  <c r="R58" i="24"/>
  <c r="Q58" i="24"/>
  <c r="O58" i="24"/>
  <c r="P58" i="24" s="1"/>
  <c r="N58" i="24"/>
  <c r="M58" i="24"/>
  <c r="L58" i="24"/>
  <c r="K58" i="24"/>
  <c r="AL57" i="24"/>
  <c r="AK57" i="24"/>
  <c r="AJ57" i="24"/>
  <c r="AH57" i="24"/>
  <c r="AI57" i="24" s="1"/>
  <c r="AG57" i="24"/>
  <c r="AE57" i="24"/>
  <c r="AD57" i="24"/>
  <c r="S57" i="24"/>
  <c r="R57" i="24"/>
  <c r="Q57" i="24"/>
  <c r="O57" i="24"/>
  <c r="P57" i="24" s="1"/>
  <c r="N57" i="24"/>
  <c r="L57" i="24"/>
  <c r="K57" i="24"/>
  <c r="M57" i="24" s="1"/>
  <c r="AK56" i="24"/>
  <c r="AJ56" i="24"/>
  <c r="AH56" i="24"/>
  <c r="AG56" i="24"/>
  <c r="AI56" i="24" s="1"/>
  <c r="AE56" i="24"/>
  <c r="AF56" i="24" s="1"/>
  <c r="AD56" i="24"/>
  <c r="S56" i="24"/>
  <c r="R56" i="24"/>
  <c r="Q56" i="24"/>
  <c r="O56" i="24"/>
  <c r="N56" i="24"/>
  <c r="L56" i="24"/>
  <c r="M56" i="24" s="1"/>
  <c r="K56" i="24"/>
  <c r="AL55" i="24"/>
  <c r="AK55" i="24"/>
  <c r="AJ55" i="24"/>
  <c r="AI55" i="24"/>
  <c r="AH55" i="24"/>
  <c r="AG55" i="24"/>
  <c r="AE55" i="24"/>
  <c r="AD55" i="24"/>
  <c r="R55" i="24"/>
  <c r="Q55" i="24"/>
  <c r="O55" i="24"/>
  <c r="P55" i="24" s="1"/>
  <c r="N55" i="24"/>
  <c r="L55" i="24"/>
  <c r="M55" i="24" s="1"/>
  <c r="K55" i="24"/>
  <c r="AK54" i="24"/>
  <c r="AL54" i="24" s="1"/>
  <c r="AJ54" i="24"/>
  <c r="AH54" i="24"/>
  <c r="AG54" i="24"/>
  <c r="AF54" i="24"/>
  <c r="AE54" i="24"/>
  <c r="AD54" i="24"/>
  <c r="R54" i="24"/>
  <c r="S54" i="24" s="1"/>
  <c r="Q54" i="24"/>
  <c r="O54" i="24"/>
  <c r="P54" i="24" s="1"/>
  <c r="N54" i="24"/>
  <c r="L54" i="24"/>
  <c r="M54" i="24" s="1"/>
  <c r="K54" i="24"/>
  <c r="AK53" i="24"/>
  <c r="AL53" i="24" s="1"/>
  <c r="AJ53" i="24"/>
  <c r="AI53" i="24"/>
  <c r="AH53" i="24"/>
  <c r="AG53" i="24"/>
  <c r="AE53" i="24"/>
  <c r="AF53" i="24" s="1"/>
  <c r="AD53" i="24"/>
  <c r="R53" i="24"/>
  <c r="Q53" i="24"/>
  <c r="S53" i="24" s="1"/>
  <c r="O53" i="24"/>
  <c r="P53" i="24" s="1"/>
  <c r="N53" i="24"/>
  <c r="L53" i="24"/>
  <c r="M53" i="24" s="1"/>
  <c r="K53" i="24"/>
  <c r="AK52" i="24"/>
  <c r="AL52" i="24" s="1"/>
  <c r="AJ52" i="24"/>
  <c r="AH52" i="24"/>
  <c r="AG52" i="24"/>
  <c r="AI52" i="24" s="1"/>
  <c r="AE52" i="24"/>
  <c r="AF52" i="24" s="1"/>
  <c r="AD52" i="24"/>
  <c r="S52" i="24"/>
  <c r="R52" i="24"/>
  <c r="Q52" i="24"/>
  <c r="O52" i="24"/>
  <c r="P52" i="24" s="1"/>
  <c r="N52" i="24"/>
  <c r="L52" i="24"/>
  <c r="K52" i="24"/>
  <c r="M52" i="24" s="1"/>
  <c r="AK51" i="24"/>
  <c r="AJ51" i="24"/>
  <c r="AH51" i="24"/>
  <c r="AI51" i="24" s="1"/>
  <c r="AG51" i="24"/>
  <c r="AE51" i="24"/>
  <c r="AF51" i="24" s="1"/>
  <c r="AD51" i="24"/>
  <c r="R51" i="24"/>
  <c r="Q51" i="24"/>
  <c r="S51" i="24" s="1"/>
  <c r="O51" i="24"/>
  <c r="N51" i="24"/>
  <c r="M51" i="24"/>
  <c r="L51" i="24"/>
  <c r="K51" i="24"/>
  <c r="AK50" i="24"/>
  <c r="AL50" i="24" s="1"/>
  <c r="AJ50" i="24"/>
  <c r="AH50" i="24"/>
  <c r="AG50" i="24"/>
  <c r="AI50" i="24" s="1"/>
  <c r="AF50" i="24"/>
  <c r="AE50" i="24"/>
  <c r="AD50" i="24"/>
  <c r="R50" i="24"/>
  <c r="S50" i="24" s="1"/>
  <c r="Q50" i="24"/>
  <c r="O50" i="24"/>
  <c r="P50" i="24" s="1"/>
  <c r="N50" i="24"/>
  <c r="L50" i="24"/>
  <c r="M50" i="24" s="1"/>
  <c r="K50" i="24"/>
  <c r="AK49" i="24"/>
  <c r="AL49" i="24" s="1"/>
  <c r="AJ49" i="24"/>
  <c r="AI49" i="24"/>
  <c r="AH49" i="24"/>
  <c r="AG49" i="24"/>
  <c r="AE49" i="24"/>
  <c r="AF49" i="24" s="1"/>
  <c r="AD49" i="24"/>
  <c r="R49" i="24"/>
  <c r="S49" i="24" s="1"/>
  <c r="Q49" i="24"/>
  <c r="O49" i="24"/>
  <c r="P49" i="24" s="1"/>
  <c r="N49" i="24"/>
  <c r="M49" i="24"/>
  <c r="L49" i="24"/>
  <c r="K49" i="24"/>
  <c r="AK48" i="24"/>
  <c r="AL48" i="24" s="1"/>
  <c r="AJ48" i="24"/>
  <c r="AH48" i="24"/>
  <c r="AI48" i="24" s="1"/>
  <c r="AG48" i="24"/>
  <c r="AE48" i="24"/>
  <c r="AF48" i="24" s="1"/>
  <c r="AD48" i="24"/>
  <c r="S48" i="24"/>
  <c r="R48" i="24"/>
  <c r="Q48" i="24"/>
  <c r="O48" i="24"/>
  <c r="P48" i="24" s="1"/>
  <c r="N48" i="24"/>
  <c r="L48" i="24"/>
  <c r="M48" i="24" s="1"/>
  <c r="K48" i="24"/>
  <c r="AK47" i="24"/>
  <c r="AL47" i="24" s="1"/>
  <c r="AJ47" i="24"/>
  <c r="AH47" i="24"/>
  <c r="AI47" i="24" s="1"/>
  <c r="AG47" i="24"/>
  <c r="AE47" i="24"/>
  <c r="AD47" i="24"/>
  <c r="R47" i="24"/>
  <c r="S47" i="24" s="1"/>
  <c r="Q47" i="24"/>
  <c r="O47" i="24"/>
  <c r="P47" i="24" s="1"/>
  <c r="N47" i="24"/>
  <c r="M47" i="24"/>
  <c r="L47" i="24"/>
  <c r="K47" i="24"/>
  <c r="AK46" i="24"/>
  <c r="AJ46" i="24"/>
  <c r="AH46" i="24"/>
  <c r="AI46" i="24" s="1"/>
  <c r="AG46" i="24"/>
  <c r="AF46" i="24"/>
  <c r="AE46" i="24"/>
  <c r="AD46" i="24"/>
  <c r="R46" i="24"/>
  <c r="S46" i="24" s="1"/>
  <c r="Q46" i="24"/>
  <c r="O46" i="24"/>
  <c r="N46" i="24"/>
  <c r="L46" i="24"/>
  <c r="M46" i="24" s="1"/>
  <c r="K46" i="24"/>
  <c r="AK45" i="24"/>
  <c r="AL45" i="24" s="1"/>
  <c r="AJ45" i="24"/>
  <c r="AI45" i="24"/>
  <c r="AH45" i="24"/>
  <c r="AG45" i="24"/>
  <c r="AE45" i="24"/>
  <c r="AD45" i="24"/>
  <c r="R45" i="24"/>
  <c r="S45" i="24" s="1"/>
  <c r="Q45" i="24"/>
  <c r="O45" i="24"/>
  <c r="P45" i="24" s="1"/>
  <c r="N45" i="24"/>
  <c r="M45" i="24"/>
  <c r="L45" i="24"/>
  <c r="K45" i="24"/>
  <c r="AK44" i="24"/>
  <c r="AJ44" i="24"/>
  <c r="AH44" i="24"/>
  <c r="AI44" i="24" s="1"/>
  <c r="AG44" i="24"/>
  <c r="AE44" i="24"/>
  <c r="AF44" i="24" s="1"/>
  <c r="AD44" i="24"/>
  <c r="S44" i="24"/>
  <c r="R44" i="24"/>
  <c r="Q44" i="24"/>
  <c r="O44" i="24"/>
  <c r="P44" i="24" s="1"/>
  <c r="N44" i="24"/>
  <c r="L44" i="24"/>
  <c r="M44" i="24" s="1"/>
  <c r="K44" i="24"/>
  <c r="AK43" i="24"/>
  <c r="AL43" i="24" s="1"/>
  <c r="AJ43" i="24"/>
  <c r="AH43" i="24"/>
  <c r="AI43" i="24" s="1"/>
  <c r="AG43" i="24"/>
  <c r="AE43" i="24"/>
  <c r="AD43" i="24"/>
  <c r="R43" i="24"/>
  <c r="S43" i="24" s="1"/>
  <c r="Q43" i="24"/>
  <c r="O43" i="24"/>
  <c r="P43" i="24" s="1"/>
  <c r="N43" i="24"/>
  <c r="M43" i="24"/>
  <c r="L43" i="24"/>
  <c r="K43" i="24"/>
  <c r="AK42" i="24"/>
  <c r="AJ42" i="24"/>
  <c r="AH42" i="24"/>
  <c r="AG42" i="24"/>
  <c r="AF42" i="24"/>
  <c r="AE42" i="24"/>
  <c r="AD42" i="24"/>
  <c r="R42" i="24"/>
  <c r="S42" i="24" s="1"/>
  <c r="Q42" i="24"/>
  <c r="O42" i="24"/>
  <c r="N42" i="24"/>
  <c r="L42" i="24"/>
  <c r="K42" i="24"/>
  <c r="AK41" i="24"/>
  <c r="AL41" i="24" s="1"/>
  <c r="AJ41" i="24"/>
  <c r="AI41" i="24"/>
  <c r="AH41" i="24"/>
  <c r="AG41" i="24"/>
  <c r="AE41" i="24"/>
  <c r="AD41" i="24"/>
  <c r="R41" i="24"/>
  <c r="Q41" i="24"/>
  <c r="O41" i="24"/>
  <c r="P41" i="24" s="1"/>
  <c r="N41" i="24"/>
  <c r="M41" i="24"/>
  <c r="L41" i="24"/>
  <c r="K41" i="24"/>
  <c r="AK40" i="24"/>
  <c r="AJ40" i="24"/>
  <c r="AH40" i="24"/>
  <c r="AG40" i="24"/>
  <c r="AE40" i="24"/>
  <c r="AF40" i="24" s="1"/>
  <c r="AD40" i="24"/>
  <c r="S40" i="24"/>
  <c r="R40" i="24"/>
  <c r="Q40" i="24"/>
  <c r="O40" i="24"/>
  <c r="P40" i="24" s="1"/>
  <c r="N40" i="24"/>
  <c r="L40" i="24"/>
  <c r="M40" i="24" s="1"/>
  <c r="K40" i="24"/>
  <c r="AK39" i="24"/>
  <c r="AL39" i="24" s="1"/>
  <c r="AJ39" i="24"/>
  <c r="AH39" i="24"/>
  <c r="AI39" i="24" s="1"/>
  <c r="AG39" i="24"/>
  <c r="AE39" i="24"/>
  <c r="AD39" i="24"/>
  <c r="R39" i="24"/>
  <c r="S39" i="24" s="1"/>
  <c r="Q39" i="24"/>
  <c r="O39" i="24"/>
  <c r="N39" i="24"/>
  <c r="P39" i="24" s="1"/>
  <c r="M39" i="24"/>
  <c r="L39" i="24"/>
  <c r="K39" i="24"/>
  <c r="AK38" i="24"/>
  <c r="AJ38" i="24"/>
  <c r="AH38" i="24"/>
  <c r="AG38" i="24"/>
  <c r="AF38" i="24"/>
  <c r="AE38" i="24"/>
  <c r="AD38" i="24"/>
  <c r="R38" i="24"/>
  <c r="S38" i="24" s="1"/>
  <c r="Q38" i="24"/>
  <c r="O38" i="24"/>
  <c r="N38" i="24"/>
  <c r="L38" i="24"/>
  <c r="K38" i="24"/>
  <c r="AK37" i="24"/>
  <c r="AL37" i="24" s="1"/>
  <c r="AJ37" i="24"/>
  <c r="AH37" i="24"/>
  <c r="AI37" i="24" s="1"/>
  <c r="AG37" i="24"/>
  <c r="AE37" i="24"/>
  <c r="AD37" i="24"/>
  <c r="R37" i="24"/>
  <c r="Q37" i="24"/>
  <c r="O37" i="24"/>
  <c r="P37" i="24" s="1"/>
  <c r="N37" i="24"/>
  <c r="M37" i="24"/>
  <c r="L37" i="24"/>
  <c r="K37" i="24"/>
  <c r="AK36" i="24"/>
  <c r="AL36" i="24" s="1"/>
  <c r="AJ36" i="24"/>
  <c r="AH36" i="24"/>
  <c r="AG36" i="24"/>
  <c r="AE36" i="24"/>
  <c r="AF36" i="24" s="1"/>
  <c r="AD36" i="24"/>
  <c r="S36" i="24"/>
  <c r="R36" i="24"/>
  <c r="Q36" i="24"/>
  <c r="O36" i="24"/>
  <c r="P36" i="24" s="1"/>
  <c r="N36" i="24"/>
  <c r="L36" i="24"/>
  <c r="M36" i="24" s="1"/>
  <c r="K36" i="24"/>
  <c r="AK35" i="24"/>
  <c r="AL35" i="24" s="1"/>
  <c r="AJ35" i="24"/>
  <c r="AH35" i="24"/>
  <c r="AI35" i="24" s="1"/>
  <c r="AG35" i="24"/>
  <c r="AE35" i="24"/>
  <c r="AD35" i="24"/>
  <c r="R35" i="24"/>
  <c r="S35" i="24" s="1"/>
  <c r="Q35" i="24"/>
  <c r="O35" i="24"/>
  <c r="N35" i="24"/>
  <c r="P35" i="24" s="1"/>
  <c r="M35" i="24"/>
  <c r="L35" i="24"/>
  <c r="K35" i="24"/>
  <c r="AK34" i="24"/>
  <c r="AJ34" i="24"/>
  <c r="AH34" i="24"/>
  <c r="AG34" i="24"/>
  <c r="AF34" i="24"/>
  <c r="AE34" i="24"/>
  <c r="AD34" i="24"/>
  <c r="R34" i="24"/>
  <c r="S34" i="24" s="1"/>
  <c r="Q34" i="24"/>
  <c r="O34" i="24"/>
  <c r="N34" i="24"/>
  <c r="L34" i="24"/>
  <c r="K34" i="24"/>
  <c r="AK33" i="24"/>
  <c r="AL33" i="24" s="1"/>
  <c r="AJ33" i="24"/>
  <c r="AH33" i="24"/>
  <c r="AI33" i="24" s="1"/>
  <c r="AG33" i="24"/>
  <c r="AE33" i="24"/>
  <c r="AD33" i="24"/>
  <c r="R33" i="24"/>
  <c r="Q33" i="24"/>
  <c r="O33" i="24"/>
  <c r="P33" i="24" s="1"/>
  <c r="N33" i="24"/>
  <c r="M33" i="24"/>
  <c r="L33" i="24"/>
  <c r="K33" i="24"/>
  <c r="AK32" i="24"/>
  <c r="AL32" i="24" s="1"/>
  <c r="AJ32" i="24"/>
  <c r="AH32" i="24"/>
  <c r="AG32" i="24"/>
  <c r="AE32" i="24"/>
  <c r="AF32" i="24" s="1"/>
  <c r="AD32" i="24"/>
  <c r="S32" i="24"/>
  <c r="R32" i="24"/>
  <c r="Q32" i="24"/>
  <c r="O32" i="24"/>
  <c r="P32" i="24" s="1"/>
  <c r="N32" i="24"/>
  <c r="L32" i="24"/>
  <c r="M32" i="24" s="1"/>
  <c r="K32" i="24"/>
  <c r="AK31" i="24"/>
  <c r="AL31" i="24" s="1"/>
  <c r="AJ31" i="24"/>
  <c r="AH31" i="24"/>
  <c r="AI31" i="24" s="1"/>
  <c r="AG31" i="24"/>
  <c r="AE31" i="24"/>
  <c r="AD31" i="24"/>
  <c r="R31" i="24"/>
  <c r="S31" i="24" s="1"/>
  <c r="Q31" i="24"/>
  <c r="O31" i="24"/>
  <c r="N31" i="24"/>
  <c r="P31" i="24" s="1"/>
  <c r="M31" i="24"/>
  <c r="L31" i="24"/>
  <c r="K31" i="24"/>
  <c r="AK30" i="24"/>
  <c r="AJ30" i="24"/>
  <c r="AH30" i="24"/>
  <c r="AG30" i="24"/>
  <c r="AF30" i="24"/>
  <c r="AE30" i="24"/>
  <c r="AD30" i="24"/>
  <c r="R30" i="24"/>
  <c r="S30" i="24" s="1"/>
  <c r="Q30" i="24"/>
  <c r="O30" i="24"/>
  <c r="P30" i="24" s="1"/>
  <c r="N30" i="24"/>
  <c r="L30" i="24"/>
  <c r="K30" i="24"/>
  <c r="AK29" i="24"/>
  <c r="AL29" i="24" s="1"/>
  <c r="AJ29" i="24"/>
  <c r="AH29" i="24"/>
  <c r="AI29" i="24" s="1"/>
  <c r="AG29" i="24"/>
  <c r="AE29" i="24"/>
  <c r="AD29" i="24"/>
  <c r="R29" i="24"/>
  <c r="S29" i="24" s="1"/>
  <c r="Q29" i="24"/>
  <c r="O29" i="24"/>
  <c r="P29" i="24" s="1"/>
  <c r="N29" i="24"/>
  <c r="M29" i="24"/>
  <c r="L29" i="24"/>
  <c r="K29" i="24"/>
  <c r="AK28" i="24"/>
  <c r="AL28" i="24" s="1"/>
  <c r="AJ28" i="24"/>
  <c r="AH28" i="24"/>
  <c r="AG28" i="24"/>
  <c r="AE28" i="24"/>
  <c r="AD28" i="24"/>
  <c r="AF28" i="24" s="1"/>
  <c r="S28" i="24"/>
  <c r="R28" i="24"/>
  <c r="Q28" i="24"/>
  <c r="O28" i="24"/>
  <c r="P28" i="24" s="1"/>
  <c r="N28" i="24"/>
  <c r="L28" i="24"/>
  <c r="M28" i="24" s="1"/>
  <c r="K28" i="24"/>
  <c r="AK27" i="24"/>
  <c r="AL27" i="24" s="1"/>
  <c r="AJ27" i="24"/>
  <c r="AH27" i="24"/>
  <c r="AI27" i="24" s="1"/>
  <c r="AG27" i="24"/>
  <c r="AE27" i="24"/>
  <c r="AD27" i="24"/>
  <c r="R27" i="24"/>
  <c r="S27" i="24" s="1"/>
  <c r="Q27" i="24"/>
  <c r="O27" i="24"/>
  <c r="N27" i="24"/>
  <c r="P27" i="24" s="1"/>
  <c r="M27" i="24"/>
  <c r="L27" i="24"/>
  <c r="K27" i="24"/>
  <c r="AK26" i="24"/>
  <c r="AJ26" i="24"/>
  <c r="AH26" i="24"/>
  <c r="AG26" i="24"/>
  <c r="AF26" i="24"/>
  <c r="AE26" i="24"/>
  <c r="AD26" i="24"/>
  <c r="R26" i="24"/>
  <c r="S26" i="24" s="1"/>
  <c r="Q26" i="24"/>
  <c r="O26" i="24"/>
  <c r="P26" i="24" s="1"/>
  <c r="N26" i="24"/>
  <c r="L26" i="24"/>
  <c r="K26" i="24"/>
  <c r="AK25" i="24"/>
  <c r="AL25" i="24" s="1"/>
  <c r="AJ25" i="24"/>
  <c r="AH25" i="24"/>
  <c r="AI25" i="24" s="1"/>
  <c r="AG25" i="24"/>
  <c r="AE25" i="24"/>
  <c r="AD25" i="24"/>
  <c r="R25" i="24"/>
  <c r="S25" i="24" s="1"/>
  <c r="Q25" i="24"/>
  <c r="O25" i="24"/>
  <c r="P25" i="24" s="1"/>
  <c r="N25" i="24"/>
  <c r="M25" i="24"/>
  <c r="L25" i="24"/>
  <c r="K25" i="24"/>
  <c r="AK24" i="24"/>
  <c r="AL24" i="24" s="1"/>
  <c r="AJ24" i="24"/>
  <c r="AH24" i="24"/>
  <c r="AG24" i="24"/>
  <c r="AE24" i="24"/>
  <c r="AD24" i="24"/>
  <c r="AF24" i="24" s="1"/>
  <c r="S24" i="24"/>
  <c r="R24" i="24"/>
  <c r="Q24" i="24"/>
  <c r="O24" i="24"/>
  <c r="P24" i="24" s="1"/>
  <c r="N24" i="24"/>
  <c r="L24" i="24"/>
  <c r="M24" i="24" s="1"/>
  <c r="K24" i="24"/>
  <c r="AK23" i="24"/>
  <c r="AL23" i="24" s="1"/>
  <c r="AJ23" i="24"/>
  <c r="AH23" i="24"/>
  <c r="AI23" i="24" s="1"/>
  <c r="AG23" i="24"/>
  <c r="AE23" i="24"/>
  <c r="AD23" i="24"/>
  <c r="R23" i="24"/>
  <c r="S23" i="24" s="1"/>
  <c r="Q23" i="24"/>
  <c r="O23" i="24"/>
  <c r="N23" i="24"/>
  <c r="P23" i="24" s="1"/>
  <c r="M23" i="24"/>
  <c r="L23" i="24"/>
  <c r="K23" i="24"/>
  <c r="AK22" i="24"/>
  <c r="AJ22" i="24"/>
  <c r="AH22" i="24"/>
  <c r="AI22" i="24" s="1"/>
  <c r="AG22" i="24"/>
  <c r="AE22" i="24"/>
  <c r="AF22" i="24" s="1"/>
  <c r="AD22" i="24"/>
  <c r="R22" i="24"/>
  <c r="S22" i="24" s="1"/>
  <c r="Q22" i="24"/>
  <c r="O22" i="24"/>
  <c r="N22" i="24"/>
  <c r="M22" i="24"/>
  <c r="L22" i="24"/>
  <c r="K22" i="24"/>
  <c r="AL21" i="24"/>
  <c r="AK21" i="24"/>
  <c r="AJ21" i="24"/>
  <c r="AH21" i="24"/>
  <c r="AI21" i="24" s="1"/>
  <c r="AG21" i="24"/>
  <c r="AE21" i="24"/>
  <c r="AF21" i="24" s="1"/>
  <c r="AD21" i="24"/>
  <c r="R21" i="24"/>
  <c r="S21" i="24" s="1"/>
  <c r="Q21" i="24"/>
  <c r="P21" i="24"/>
  <c r="O21" i="24"/>
  <c r="N21" i="24"/>
  <c r="L21" i="24"/>
  <c r="K21" i="24"/>
  <c r="M21" i="24" s="1"/>
  <c r="AK20" i="24"/>
  <c r="AL20" i="24" s="1"/>
  <c r="AJ20" i="24"/>
  <c r="AH20" i="24"/>
  <c r="AI20" i="24" s="1"/>
  <c r="AG20" i="24"/>
  <c r="AE20" i="24"/>
  <c r="AF20" i="24" s="1"/>
  <c r="AD20" i="24"/>
  <c r="R20" i="24"/>
  <c r="S20" i="24" s="1"/>
  <c r="Q20" i="24"/>
  <c r="O20" i="24"/>
  <c r="N20" i="24"/>
  <c r="L20" i="24"/>
  <c r="K20" i="24"/>
  <c r="M20" i="24" s="1"/>
  <c r="AK19" i="24"/>
  <c r="AJ19" i="24"/>
  <c r="AL19" i="24" s="1"/>
  <c r="AI19" i="24"/>
  <c r="AH19" i="24"/>
  <c r="AG19" i="24"/>
  <c r="AE19" i="24"/>
  <c r="AD19" i="24"/>
  <c r="S19" i="24"/>
  <c r="R19" i="24"/>
  <c r="Q19" i="24"/>
  <c r="O19" i="24"/>
  <c r="P19" i="24" s="1"/>
  <c r="N19" i="24"/>
  <c r="M19" i="24"/>
  <c r="L19" i="24"/>
  <c r="K19" i="24"/>
  <c r="AK18" i="24"/>
  <c r="AL18" i="24" s="1"/>
  <c r="AJ18" i="24"/>
  <c r="AH18" i="24"/>
  <c r="AI18" i="24" s="1"/>
  <c r="AG18" i="24"/>
  <c r="AE18" i="24"/>
  <c r="AF18" i="24" s="1"/>
  <c r="AD18" i="24"/>
  <c r="R18" i="24"/>
  <c r="S18" i="24" s="1"/>
  <c r="Q18" i="24"/>
  <c r="O18" i="24"/>
  <c r="N18" i="24"/>
  <c r="L18" i="24"/>
  <c r="M18" i="24" s="1"/>
  <c r="K18" i="24"/>
  <c r="AK17" i="24"/>
  <c r="AJ17" i="24"/>
  <c r="AL17" i="24" s="1"/>
  <c r="AH17" i="24"/>
  <c r="AG17" i="24"/>
  <c r="AI17" i="24" s="1"/>
  <c r="AE17" i="24"/>
  <c r="AF17" i="24" s="1"/>
  <c r="AD17" i="24"/>
  <c r="R17" i="24"/>
  <c r="Q17" i="24"/>
  <c r="S17" i="24" s="1"/>
  <c r="P17" i="24"/>
  <c r="O17" i="24"/>
  <c r="N17" i="24"/>
  <c r="L17" i="24"/>
  <c r="M17" i="24" s="1"/>
  <c r="K17" i="24"/>
  <c r="AK16" i="24"/>
  <c r="AL16" i="24" s="1"/>
  <c r="AJ16" i="24"/>
  <c r="AH16" i="24"/>
  <c r="AI16" i="24" s="1"/>
  <c r="AG16" i="24"/>
  <c r="AE16" i="24"/>
  <c r="AF16" i="24" s="1"/>
  <c r="AD16" i="24"/>
  <c r="R16" i="24"/>
  <c r="S16" i="24" s="1"/>
  <c r="Q16" i="24"/>
  <c r="O16" i="24"/>
  <c r="N16" i="24"/>
  <c r="M16" i="24"/>
  <c r="L16" i="24"/>
  <c r="K16" i="24"/>
  <c r="AK15" i="24"/>
  <c r="AL15" i="24" s="1"/>
  <c r="AJ15" i="24"/>
  <c r="AH15" i="24"/>
  <c r="AG15" i="24"/>
  <c r="AI15" i="24" s="1"/>
  <c r="AE15" i="24"/>
  <c r="AF15" i="24" s="1"/>
  <c r="AD15" i="24"/>
  <c r="S15" i="24"/>
  <c r="R15" i="24"/>
  <c r="Q15" i="24"/>
  <c r="O15" i="24"/>
  <c r="N15" i="24"/>
  <c r="P15" i="24" s="1"/>
  <c r="M15" i="24"/>
  <c r="L15" i="24"/>
  <c r="K15" i="24"/>
  <c r="AK14" i="24"/>
  <c r="AJ14" i="24"/>
  <c r="AH14" i="24"/>
  <c r="AI14" i="24" s="1"/>
  <c r="AG14" i="24"/>
  <c r="AE14" i="24"/>
  <c r="AF14" i="24" s="1"/>
  <c r="AD14" i="24"/>
  <c r="R14" i="24"/>
  <c r="S14" i="24" s="1"/>
  <c r="Q14" i="24"/>
  <c r="O14" i="24"/>
  <c r="P14" i="24" s="1"/>
  <c r="N14" i="24"/>
  <c r="L14" i="24"/>
  <c r="M14" i="24" s="1"/>
  <c r="K14" i="24"/>
  <c r="AK13" i="24"/>
  <c r="AL13" i="24" s="1"/>
  <c r="AJ13" i="24"/>
  <c r="AH13" i="24"/>
  <c r="AI13" i="24" s="1"/>
  <c r="AG13" i="24"/>
  <c r="AE13" i="24"/>
  <c r="AF13" i="24" s="1"/>
  <c r="AD13" i="24"/>
  <c r="R13" i="24"/>
  <c r="S13" i="24" s="1"/>
  <c r="Q13" i="24"/>
  <c r="O13" i="24"/>
  <c r="P13" i="24" s="1"/>
  <c r="N13" i="24"/>
  <c r="L13" i="24"/>
  <c r="M13" i="24" s="1"/>
  <c r="K13" i="24"/>
  <c r="AK12" i="24"/>
  <c r="AL12" i="24" s="1"/>
  <c r="AJ12" i="24"/>
  <c r="AH12" i="24"/>
  <c r="AI12" i="24" s="1"/>
  <c r="AG12" i="24"/>
  <c r="AE12" i="24"/>
  <c r="AF12" i="24" s="1"/>
  <c r="AD12" i="24"/>
  <c r="R12" i="24"/>
  <c r="S12" i="24" s="1"/>
  <c r="Q12" i="24"/>
  <c r="O12" i="24"/>
  <c r="P12" i="24" s="1"/>
  <c r="N12" i="24"/>
  <c r="L12" i="24"/>
  <c r="M12" i="24" s="1"/>
  <c r="K12" i="24"/>
  <c r="AK11" i="24"/>
  <c r="AL11" i="24" s="1"/>
  <c r="AJ11" i="24"/>
  <c r="AH11" i="24"/>
  <c r="AI11" i="24" s="1"/>
  <c r="AG11" i="24"/>
  <c r="AE11" i="24"/>
  <c r="AF11" i="24" s="1"/>
  <c r="AD11" i="24"/>
  <c r="R11" i="24"/>
  <c r="S11" i="24" s="1"/>
  <c r="Q11" i="24"/>
  <c r="O11" i="24"/>
  <c r="P11" i="24" s="1"/>
  <c r="N11" i="24"/>
  <c r="L11" i="24"/>
  <c r="M11" i="24" s="1"/>
  <c r="K11" i="24"/>
  <c r="AK10" i="24"/>
  <c r="AL10" i="24" s="1"/>
  <c r="AJ10" i="24"/>
  <c r="AH10" i="24"/>
  <c r="AI10" i="24" s="1"/>
  <c r="AG10" i="24"/>
  <c r="AE10" i="24"/>
  <c r="AF10" i="24" s="1"/>
  <c r="AD10" i="24"/>
  <c r="R10" i="24"/>
  <c r="S10" i="24" s="1"/>
  <c r="Q10" i="24"/>
  <c r="O10" i="24"/>
  <c r="P10" i="24" s="1"/>
  <c r="N10" i="24"/>
  <c r="L10" i="24"/>
  <c r="M10" i="24" s="1"/>
  <c r="K10" i="24"/>
  <c r="AK9" i="24"/>
  <c r="AL9" i="24" s="1"/>
  <c r="AJ9" i="24"/>
  <c r="AH9" i="24"/>
  <c r="AI9" i="24" s="1"/>
  <c r="AG9" i="24"/>
  <c r="AE9" i="24"/>
  <c r="AF9" i="24" s="1"/>
  <c r="AD9" i="24"/>
  <c r="R9" i="24"/>
  <c r="S9" i="24" s="1"/>
  <c r="Q9" i="24"/>
  <c r="O9" i="24"/>
  <c r="P9" i="24" s="1"/>
  <c r="N9" i="24"/>
  <c r="L9" i="24"/>
  <c r="M9" i="24" s="1"/>
  <c r="K9" i="24"/>
  <c r="AK8" i="24"/>
  <c r="AL8" i="24" s="1"/>
  <c r="AJ8" i="24"/>
  <c r="AH8" i="24"/>
  <c r="AI8" i="24" s="1"/>
  <c r="AG8" i="24"/>
  <c r="AE8" i="24"/>
  <c r="AF8" i="24" s="1"/>
  <c r="AD8" i="24"/>
  <c r="R8" i="24"/>
  <c r="S8" i="24" s="1"/>
  <c r="Q8" i="24"/>
  <c r="O8" i="24"/>
  <c r="P8" i="24" s="1"/>
  <c r="N8" i="24"/>
  <c r="L8" i="24"/>
  <c r="M8" i="24" s="1"/>
  <c r="K8" i="24"/>
  <c r="AK7" i="24"/>
  <c r="AL7" i="24" s="1"/>
  <c r="AJ7" i="24"/>
  <c r="AH7" i="24"/>
  <c r="AI7" i="24" s="1"/>
  <c r="AG7" i="24"/>
  <c r="AE7" i="24"/>
  <c r="AF7" i="24" s="1"/>
  <c r="AD7" i="24"/>
  <c r="R7" i="24"/>
  <c r="S7" i="24" s="1"/>
  <c r="Q7" i="24"/>
  <c r="O7" i="24"/>
  <c r="P7" i="24" s="1"/>
  <c r="N7" i="24"/>
  <c r="L7" i="24"/>
  <c r="M7" i="24" s="1"/>
  <c r="K7" i="24"/>
  <c r="AK6" i="24"/>
  <c r="AL6" i="24" s="1"/>
  <c r="AJ6" i="24"/>
  <c r="AH6" i="24"/>
  <c r="AI6" i="24" s="1"/>
  <c r="AG6" i="24"/>
  <c r="AE6" i="24"/>
  <c r="AF6" i="24" s="1"/>
  <c r="AD6" i="24"/>
  <c r="R6" i="24"/>
  <c r="S6" i="24" s="1"/>
  <c r="Q6" i="24"/>
  <c r="O6" i="24"/>
  <c r="P6" i="24" s="1"/>
  <c r="N6" i="24"/>
  <c r="L6" i="24"/>
  <c r="M6" i="24" s="1"/>
  <c r="K6" i="24"/>
  <c r="AK5" i="24"/>
  <c r="AL5" i="24" s="1"/>
  <c r="AJ5" i="24"/>
  <c r="AH5" i="24"/>
  <c r="AI5" i="24" s="1"/>
  <c r="AG5" i="24"/>
  <c r="AE5" i="24"/>
  <c r="AF5" i="24" s="1"/>
  <c r="AD5" i="24"/>
  <c r="R5" i="24"/>
  <c r="S5" i="24" s="1"/>
  <c r="Q5" i="24"/>
  <c r="O5" i="24"/>
  <c r="P5" i="24" s="1"/>
  <c r="N5" i="24"/>
  <c r="L5" i="24"/>
  <c r="K5" i="24"/>
  <c r="BK475" i="23"/>
  <c r="BJ475" i="23"/>
  <c r="BI475" i="23"/>
  <c r="BH475" i="23"/>
  <c r="BG475" i="23"/>
  <c r="BF475" i="23"/>
  <c r="BE475" i="23"/>
  <c r="BD475" i="23"/>
  <c r="BC475" i="23"/>
  <c r="BK474" i="23"/>
  <c r="BJ474" i="23"/>
  <c r="BI474" i="23"/>
  <c r="BH474" i="23"/>
  <c r="BG474" i="23"/>
  <c r="BF474" i="23"/>
  <c r="BE474" i="23"/>
  <c r="BD474" i="23"/>
  <c r="BC474" i="23"/>
  <c r="BK473" i="23"/>
  <c r="BJ473" i="23"/>
  <c r="BI473" i="23"/>
  <c r="BH473" i="23"/>
  <c r="BG473" i="23"/>
  <c r="BF473" i="23"/>
  <c r="BE473" i="23"/>
  <c r="BD473" i="23"/>
  <c r="BC473" i="23"/>
  <c r="BK472" i="23"/>
  <c r="BJ472" i="23"/>
  <c r="BI472" i="23"/>
  <c r="BH472" i="23"/>
  <c r="BG472" i="23"/>
  <c r="BF472" i="23"/>
  <c r="BE472" i="23"/>
  <c r="BD472" i="23"/>
  <c r="BC472" i="23"/>
  <c r="BK471" i="23"/>
  <c r="BJ471" i="23"/>
  <c r="BI471" i="23"/>
  <c r="BH471" i="23"/>
  <c r="BG471" i="23"/>
  <c r="BF471" i="23"/>
  <c r="BE471" i="23"/>
  <c r="BD471" i="23"/>
  <c r="BC471" i="23"/>
  <c r="BK470" i="23"/>
  <c r="BJ470" i="23"/>
  <c r="BI470" i="23"/>
  <c r="BH470" i="23"/>
  <c r="BG470" i="23"/>
  <c r="BF470" i="23"/>
  <c r="BE470" i="23"/>
  <c r="BD470" i="23"/>
  <c r="BC470" i="23"/>
  <c r="BK469" i="23"/>
  <c r="BJ469" i="23"/>
  <c r="BI469" i="23"/>
  <c r="BH469" i="23"/>
  <c r="BG469" i="23"/>
  <c r="BF469" i="23"/>
  <c r="BE469" i="23"/>
  <c r="BD469" i="23"/>
  <c r="BC469" i="23"/>
  <c r="BK468" i="23"/>
  <c r="BJ468" i="23"/>
  <c r="BI468" i="23"/>
  <c r="BH468" i="23"/>
  <c r="BG468" i="23"/>
  <c r="BF468" i="23"/>
  <c r="BE468" i="23"/>
  <c r="BD468" i="23"/>
  <c r="BC468" i="23"/>
  <c r="BK467" i="23"/>
  <c r="BJ467" i="23"/>
  <c r="BI467" i="23"/>
  <c r="BH467" i="23"/>
  <c r="BG467" i="23"/>
  <c r="BF467" i="23"/>
  <c r="BE467" i="23"/>
  <c r="BD467" i="23"/>
  <c r="BC467" i="23"/>
  <c r="BK466" i="23"/>
  <c r="BJ466" i="23"/>
  <c r="BI466" i="23"/>
  <c r="BH466" i="23"/>
  <c r="BG466" i="23"/>
  <c r="BF466" i="23"/>
  <c r="BE466" i="23"/>
  <c r="BD466" i="23"/>
  <c r="BC466" i="23"/>
  <c r="BK465" i="23"/>
  <c r="BJ465" i="23"/>
  <c r="BI465" i="23"/>
  <c r="BH465" i="23"/>
  <c r="BG465" i="23"/>
  <c r="BF465" i="23"/>
  <c r="BE465" i="23"/>
  <c r="BD465" i="23"/>
  <c r="BC465" i="23"/>
  <c r="BK464" i="23"/>
  <c r="BJ464" i="23"/>
  <c r="BI464" i="23"/>
  <c r="BH464" i="23"/>
  <c r="BG464" i="23"/>
  <c r="BF464" i="23"/>
  <c r="BE464" i="23"/>
  <c r="BD464" i="23"/>
  <c r="BC464" i="23"/>
  <c r="BK463" i="23"/>
  <c r="BJ463" i="23"/>
  <c r="BI463" i="23"/>
  <c r="BH463" i="23"/>
  <c r="BG463" i="23"/>
  <c r="BF463" i="23"/>
  <c r="BE463" i="23"/>
  <c r="BD463" i="23"/>
  <c r="BC463" i="23"/>
  <c r="BK462" i="23"/>
  <c r="BJ462" i="23"/>
  <c r="BI462" i="23"/>
  <c r="BH462" i="23"/>
  <c r="BG462" i="23"/>
  <c r="BF462" i="23"/>
  <c r="BE462" i="23"/>
  <c r="BD462" i="23"/>
  <c r="BC462" i="23"/>
  <c r="BK461" i="23"/>
  <c r="BJ461" i="23"/>
  <c r="BI461" i="23"/>
  <c r="BH461" i="23"/>
  <c r="BG461" i="23"/>
  <c r="BF461" i="23"/>
  <c r="BE461" i="23"/>
  <c r="BD461" i="23"/>
  <c r="BC461" i="23"/>
  <c r="BK460" i="23"/>
  <c r="BJ460" i="23"/>
  <c r="BI460" i="23"/>
  <c r="BH460" i="23"/>
  <c r="BG460" i="23"/>
  <c r="BF460" i="23"/>
  <c r="BE460" i="23"/>
  <c r="BD460" i="23"/>
  <c r="BC460" i="23"/>
  <c r="BK459" i="23"/>
  <c r="BJ459" i="23"/>
  <c r="BI459" i="23"/>
  <c r="BH459" i="23"/>
  <c r="BG459" i="23"/>
  <c r="BF459" i="23"/>
  <c r="BE459" i="23"/>
  <c r="BD459" i="23"/>
  <c r="BC459" i="23"/>
  <c r="BK458" i="23"/>
  <c r="BJ458" i="23"/>
  <c r="BI458" i="23"/>
  <c r="BH458" i="23"/>
  <c r="BG458" i="23"/>
  <c r="BF458" i="23"/>
  <c r="BE458" i="23"/>
  <c r="BD458" i="23"/>
  <c r="BC458" i="23"/>
  <c r="BK457" i="23"/>
  <c r="BJ457" i="23"/>
  <c r="BI457" i="23"/>
  <c r="BH457" i="23"/>
  <c r="BG457" i="23"/>
  <c r="BF457" i="23"/>
  <c r="BE457" i="23"/>
  <c r="BD457" i="23"/>
  <c r="BC457" i="23"/>
  <c r="BK456" i="23"/>
  <c r="BJ456" i="23"/>
  <c r="BI456" i="23"/>
  <c r="BH456" i="23"/>
  <c r="BG456" i="23"/>
  <c r="BF456" i="23"/>
  <c r="BE456" i="23"/>
  <c r="BD456" i="23"/>
  <c r="BC456" i="23"/>
  <c r="BK455" i="23"/>
  <c r="BJ455" i="23"/>
  <c r="BI455" i="23"/>
  <c r="BH455" i="23"/>
  <c r="BG455" i="23"/>
  <c r="BF455" i="23"/>
  <c r="BE455" i="23"/>
  <c r="BD455" i="23"/>
  <c r="BC455" i="23"/>
  <c r="BK454" i="23"/>
  <c r="BJ454" i="23"/>
  <c r="BI454" i="23"/>
  <c r="BH454" i="23"/>
  <c r="BG454" i="23"/>
  <c r="BF454" i="23"/>
  <c r="BE454" i="23"/>
  <c r="BD454" i="23"/>
  <c r="BC454" i="23"/>
  <c r="BK453" i="23"/>
  <c r="BJ453" i="23"/>
  <c r="BI453" i="23"/>
  <c r="BH453" i="23"/>
  <c r="BG453" i="23"/>
  <c r="BF453" i="23"/>
  <c r="BE453" i="23"/>
  <c r="BD453" i="23"/>
  <c r="BC453" i="23"/>
  <c r="BK452" i="23"/>
  <c r="BJ452" i="23"/>
  <c r="BI452" i="23"/>
  <c r="BH452" i="23"/>
  <c r="BG452" i="23"/>
  <c r="BF452" i="23"/>
  <c r="BE452" i="23"/>
  <c r="BD452" i="23"/>
  <c r="BC452" i="23"/>
  <c r="BK447" i="23"/>
  <c r="BJ447" i="23"/>
  <c r="BI447" i="23"/>
  <c r="BH447" i="23"/>
  <c r="BG447" i="23"/>
  <c r="BF447" i="23"/>
  <c r="BE447" i="23"/>
  <c r="BD447" i="23"/>
  <c r="BC447" i="23"/>
  <c r="BK446" i="23"/>
  <c r="BJ446" i="23"/>
  <c r="BI446" i="23"/>
  <c r="BH446" i="23"/>
  <c r="BG446" i="23"/>
  <c r="BF446" i="23"/>
  <c r="BE446" i="23"/>
  <c r="BD446" i="23"/>
  <c r="BC446" i="23"/>
  <c r="BK445" i="23"/>
  <c r="BJ445" i="23"/>
  <c r="BI445" i="23"/>
  <c r="BH445" i="23"/>
  <c r="BG445" i="23"/>
  <c r="BF445" i="23"/>
  <c r="BE445" i="23"/>
  <c r="BD445" i="23"/>
  <c r="BC445" i="23"/>
  <c r="BK444" i="23"/>
  <c r="BJ444" i="23"/>
  <c r="BI444" i="23"/>
  <c r="BH444" i="23"/>
  <c r="BG444" i="23"/>
  <c r="BF444" i="23"/>
  <c r="BE444" i="23"/>
  <c r="BD444" i="23"/>
  <c r="BC444" i="23"/>
  <c r="BK443" i="23"/>
  <c r="BJ443" i="23"/>
  <c r="BI443" i="23"/>
  <c r="BH443" i="23"/>
  <c r="BG443" i="23"/>
  <c r="BF443" i="23"/>
  <c r="BE443" i="23"/>
  <c r="BD443" i="23"/>
  <c r="BC443" i="23"/>
  <c r="BK442" i="23"/>
  <c r="BJ442" i="23"/>
  <c r="BI442" i="23"/>
  <c r="BH442" i="23"/>
  <c r="BG442" i="23"/>
  <c r="BF442" i="23"/>
  <c r="BE442" i="23"/>
  <c r="BD442" i="23"/>
  <c r="BC442" i="23"/>
  <c r="BK441" i="23"/>
  <c r="BJ441" i="23"/>
  <c r="BI441" i="23"/>
  <c r="BH441" i="23"/>
  <c r="BG441" i="23"/>
  <c r="BF441" i="23"/>
  <c r="BE441" i="23"/>
  <c r="BD441" i="23"/>
  <c r="BC441" i="23"/>
  <c r="BK440" i="23"/>
  <c r="BJ440" i="23"/>
  <c r="BI440" i="23"/>
  <c r="BH440" i="23"/>
  <c r="BG440" i="23"/>
  <c r="BF440" i="23"/>
  <c r="BE440" i="23"/>
  <c r="BD440" i="23"/>
  <c r="BC440" i="23"/>
  <c r="BK439" i="23"/>
  <c r="BJ439" i="23"/>
  <c r="BI439" i="23"/>
  <c r="BH439" i="23"/>
  <c r="BG439" i="23"/>
  <c r="BF439" i="23"/>
  <c r="BE439" i="23"/>
  <c r="BD439" i="23"/>
  <c r="BC439" i="23"/>
  <c r="BK438" i="23"/>
  <c r="BJ438" i="23"/>
  <c r="BI438" i="23"/>
  <c r="BH438" i="23"/>
  <c r="BG438" i="23"/>
  <c r="BF438" i="23"/>
  <c r="BE438" i="23"/>
  <c r="BD438" i="23"/>
  <c r="BC438" i="23"/>
  <c r="BK437" i="23"/>
  <c r="BJ437" i="23"/>
  <c r="BI437" i="23"/>
  <c r="BH437" i="23"/>
  <c r="BG437" i="23"/>
  <c r="BF437" i="23"/>
  <c r="BE437" i="23"/>
  <c r="BD437" i="23"/>
  <c r="BC437" i="23"/>
  <c r="BB437" i="23"/>
  <c r="BK436" i="23"/>
  <c r="BJ436" i="23"/>
  <c r="BI436" i="23"/>
  <c r="BH436" i="23"/>
  <c r="BG436" i="23"/>
  <c r="BF436" i="23"/>
  <c r="BE436" i="23"/>
  <c r="BD436" i="23"/>
  <c r="BC436" i="23"/>
  <c r="B436" i="23"/>
  <c r="BK435" i="23"/>
  <c r="BJ435" i="23"/>
  <c r="BI435" i="23"/>
  <c r="BH435" i="23"/>
  <c r="BG435" i="23"/>
  <c r="BF435" i="23"/>
  <c r="BE435" i="23"/>
  <c r="BD435" i="23"/>
  <c r="BC435" i="23"/>
  <c r="BK434" i="23"/>
  <c r="BJ434" i="23"/>
  <c r="BI434" i="23"/>
  <c r="BH434" i="23"/>
  <c r="BG434" i="23"/>
  <c r="BF434" i="23"/>
  <c r="BE434" i="23"/>
  <c r="BD434" i="23"/>
  <c r="BC434" i="23"/>
  <c r="BB434" i="23"/>
  <c r="BK433" i="23"/>
  <c r="BJ433" i="23"/>
  <c r="BI433" i="23"/>
  <c r="BH433" i="23"/>
  <c r="BG433" i="23"/>
  <c r="BF433" i="23"/>
  <c r="BE433" i="23"/>
  <c r="BD433" i="23"/>
  <c r="BC433" i="23"/>
  <c r="B433" i="23"/>
  <c r="BK432" i="23"/>
  <c r="BJ432" i="23"/>
  <c r="BI432" i="23"/>
  <c r="BH432" i="23"/>
  <c r="BG432" i="23"/>
  <c r="BF432" i="23"/>
  <c r="BE432" i="23"/>
  <c r="BD432" i="23"/>
  <c r="BC432" i="23"/>
  <c r="BK431" i="23"/>
  <c r="BJ431" i="23"/>
  <c r="BI431" i="23"/>
  <c r="BH431" i="23"/>
  <c r="BG431" i="23"/>
  <c r="BF431" i="23"/>
  <c r="BE431" i="23"/>
  <c r="BD431" i="23"/>
  <c r="BC431" i="23"/>
  <c r="BK430" i="23"/>
  <c r="BJ430" i="23"/>
  <c r="BI430" i="23"/>
  <c r="BH430" i="23"/>
  <c r="BG430" i="23"/>
  <c r="BF430" i="23"/>
  <c r="BE430" i="23"/>
  <c r="BD430" i="23"/>
  <c r="BC430" i="23"/>
  <c r="BK429" i="23"/>
  <c r="BJ429" i="23"/>
  <c r="BI429" i="23"/>
  <c r="BH429" i="23"/>
  <c r="BG429" i="23"/>
  <c r="BF429" i="23"/>
  <c r="BE429" i="23"/>
  <c r="BD429" i="23"/>
  <c r="BC429" i="23"/>
  <c r="BK428" i="23"/>
  <c r="BJ428" i="23"/>
  <c r="BI428" i="23"/>
  <c r="BH428" i="23"/>
  <c r="BG428" i="23"/>
  <c r="BF428" i="23"/>
  <c r="BE428" i="23"/>
  <c r="BD428" i="23"/>
  <c r="BC428" i="23"/>
  <c r="BK427" i="23"/>
  <c r="BJ427" i="23"/>
  <c r="BI427" i="23"/>
  <c r="BH427" i="23"/>
  <c r="BG427" i="23"/>
  <c r="BF427" i="23"/>
  <c r="BE427" i="23"/>
  <c r="BD427" i="23"/>
  <c r="BC427" i="23"/>
  <c r="BK426" i="23"/>
  <c r="BJ426" i="23"/>
  <c r="BI426" i="23"/>
  <c r="BH426" i="23"/>
  <c r="BG426" i="23"/>
  <c r="BF426" i="23"/>
  <c r="BE426" i="23"/>
  <c r="BD426" i="23"/>
  <c r="BC426" i="23"/>
  <c r="BK425" i="23"/>
  <c r="BJ425" i="23"/>
  <c r="BI425" i="23"/>
  <c r="BH425" i="23"/>
  <c r="BG425" i="23"/>
  <c r="BF425" i="23"/>
  <c r="BE425" i="23"/>
  <c r="BD425" i="23"/>
  <c r="BC425" i="23"/>
  <c r="BB425" i="23"/>
  <c r="BK424" i="23"/>
  <c r="BJ424" i="23"/>
  <c r="BI424" i="23"/>
  <c r="BH424" i="23"/>
  <c r="BG424" i="23"/>
  <c r="BF424" i="23"/>
  <c r="BE424" i="23"/>
  <c r="BD424" i="23"/>
  <c r="BC424" i="23"/>
  <c r="B424" i="23"/>
  <c r="BK419" i="23"/>
  <c r="BJ419" i="23"/>
  <c r="BI419" i="23"/>
  <c r="BH419" i="23"/>
  <c r="BG419" i="23"/>
  <c r="BF419" i="23"/>
  <c r="BE419" i="23"/>
  <c r="BD419" i="23"/>
  <c r="BC419" i="23"/>
  <c r="BK418" i="23"/>
  <c r="BJ418" i="23"/>
  <c r="BI418" i="23"/>
  <c r="BH418" i="23"/>
  <c r="BG418" i="23"/>
  <c r="BF418" i="23"/>
  <c r="BE418" i="23"/>
  <c r="BD418" i="23"/>
  <c r="BC418" i="23"/>
  <c r="BK417" i="23"/>
  <c r="BJ417" i="23"/>
  <c r="BI417" i="23"/>
  <c r="BH417" i="23"/>
  <c r="BG417" i="23"/>
  <c r="BF417" i="23"/>
  <c r="BE417" i="23"/>
  <c r="BD417" i="23"/>
  <c r="BC417" i="23"/>
  <c r="B417" i="23"/>
  <c r="BK416" i="23"/>
  <c r="BJ416" i="23"/>
  <c r="BI416" i="23"/>
  <c r="BH416" i="23"/>
  <c r="BG416" i="23"/>
  <c r="BF416" i="23"/>
  <c r="BE416" i="23"/>
  <c r="BD416" i="23"/>
  <c r="BC416" i="23"/>
  <c r="BK415" i="23"/>
  <c r="BJ415" i="23"/>
  <c r="BI415" i="23"/>
  <c r="BH415" i="23"/>
  <c r="BG415" i="23"/>
  <c r="BF415" i="23"/>
  <c r="BE415" i="23"/>
  <c r="BD415" i="23"/>
  <c r="BC415" i="23"/>
  <c r="BK414" i="23"/>
  <c r="BJ414" i="23"/>
  <c r="BI414" i="23"/>
  <c r="BH414" i="23"/>
  <c r="BG414" i="23"/>
  <c r="BF414" i="23"/>
  <c r="BE414" i="23"/>
  <c r="BD414" i="23"/>
  <c r="BC414" i="23"/>
  <c r="BK413" i="23"/>
  <c r="BJ413" i="23"/>
  <c r="BI413" i="23"/>
  <c r="BH413" i="23"/>
  <c r="BG413" i="23"/>
  <c r="BF413" i="23"/>
  <c r="BE413" i="23"/>
  <c r="BD413" i="23"/>
  <c r="BC413" i="23"/>
  <c r="BB413" i="23"/>
  <c r="BK412" i="23"/>
  <c r="BJ412" i="23"/>
  <c r="BI412" i="23"/>
  <c r="BH412" i="23"/>
  <c r="BG412" i="23"/>
  <c r="BF412" i="23"/>
  <c r="BE412" i="23"/>
  <c r="BD412" i="23"/>
  <c r="BC412" i="23"/>
  <c r="BB412" i="23"/>
  <c r="B412" i="23"/>
  <c r="BK411" i="23"/>
  <c r="BJ411" i="23"/>
  <c r="BI411" i="23"/>
  <c r="BH411" i="23"/>
  <c r="BG411" i="23"/>
  <c r="BF411" i="23"/>
  <c r="BE411" i="23"/>
  <c r="BD411" i="23"/>
  <c r="BC411" i="23"/>
  <c r="BB411" i="23"/>
  <c r="B411" i="23"/>
  <c r="BK410" i="23"/>
  <c r="BJ410" i="23"/>
  <c r="BI410" i="23"/>
  <c r="BH410" i="23"/>
  <c r="BG410" i="23"/>
  <c r="BF410" i="23"/>
  <c r="BE410" i="23"/>
  <c r="BD410" i="23"/>
  <c r="BC410" i="23"/>
  <c r="BB410" i="23"/>
  <c r="BB438" i="23" s="1"/>
  <c r="B410" i="23"/>
  <c r="B438" i="23" s="1"/>
  <c r="BK409" i="23"/>
  <c r="BJ409" i="23"/>
  <c r="BI409" i="23"/>
  <c r="BH409" i="23"/>
  <c r="BG409" i="23"/>
  <c r="BF409" i="23"/>
  <c r="BE409" i="23"/>
  <c r="BD409" i="23"/>
  <c r="BC409" i="23"/>
  <c r="BB409" i="23"/>
  <c r="B409" i="23"/>
  <c r="B437" i="23" s="1"/>
  <c r="BK408" i="23"/>
  <c r="BJ408" i="23"/>
  <c r="BI408" i="23"/>
  <c r="BH408" i="23"/>
  <c r="BG408" i="23"/>
  <c r="BF408" i="23"/>
  <c r="BE408" i="23"/>
  <c r="BD408" i="23"/>
  <c r="BC408" i="23"/>
  <c r="B408" i="23"/>
  <c r="BK407" i="23"/>
  <c r="BJ407" i="23"/>
  <c r="BI407" i="23"/>
  <c r="BH407" i="23"/>
  <c r="BG407" i="23"/>
  <c r="BF407" i="23"/>
  <c r="BE407" i="23"/>
  <c r="BD407" i="23"/>
  <c r="BC407" i="23"/>
  <c r="BK406" i="23"/>
  <c r="BJ406" i="23"/>
  <c r="BI406" i="23"/>
  <c r="BH406" i="23"/>
  <c r="BG406" i="23"/>
  <c r="BF406" i="23"/>
  <c r="BE406" i="23"/>
  <c r="BD406" i="23"/>
  <c r="BC406" i="23"/>
  <c r="BB406" i="23"/>
  <c r="BK405" i="23"/>
  <c r="BJ405" i="23"/>
  <c r="BI405" i="23"/>
  <c r="BH405" i="23"/>
  <c r="BG405" i="23"/>
  <c r="BF405" i="23"/>
  <c r="BE405" i="23"/>
  <c r="BD405" i="23"/>
  <c r="BC405" i="23"/>
  <c r="B405" i="23"/>
  <c r="BK404" i="23"/>
  <c r="BJ404" i="23"/>
  <c r="BI404" i="23"/>
  <c r="BH404" i="23"/>
  <c r="BG404" i="23"/>
  <c r="BF404" i="23"/>
  <c r="BE404" i="23"/>
  <c r="BD404" i="23"/>
  <c r="BC404" i="23"/>
  <c r="BK403" i="23"/>
  <c r="BJ403" i="23"/>
  <c r="BI403" i="23"/>
  <c r="BH403" i="23"/>
  <c r="BG403" i="23"/>
  <c r="BF403" i="23"/>
  <c r="BE403" i="23"/>
  <c r="BD403" i="23"/>
  <c r="BC403" i="23"/>
  <c r="BK402" i="23"/>
  <c r="BJ402" i="23"/>
  <c r="BI402" i="23"/>
  <c r="BH402" i="23"/>
  <c r="BG402" i="23"/>
  <c r="BF402" i="23"/>
  <c r="BE402" i="23"/>
  <c r="BD402" i="23"/>
  <c r="BC402" i="23"/>
  <c r="BK401" i="23"/>
  <c r="BJ401" i="23"/>
  <c r="BI401" i="23"/>
  <c r="BH401" i="23"/>
  <c r="BG401" i="23"/>
  <c r="BF401" i="23"/>
  <c r="BE401" i="23"/>
  <c r="BD401" i="23"/>
  <c r="BC401" i="23"/>
  <c r="BB401" i="23"/>
  <c r="BB429" i="23" s="1"/>
  <c r="BK400" i="23"/>
  <c r="BJ400" i="23"/>
  <c r="BI400" i="23"/>
  <c r="BH400" i="23"/>
  <c r="BG400" i="23"/>
  <c r="BF400" i="23"/>
  <c r="BE400" i="23"/>
  <c r="BD400" i="23"/>
  <c r="BC400" i="23"/>
  <c r="BB400" i="23"/>
  <c r="BB428" i="23" s="1"/>
  <c r="B400" i="23"/>
  <c r="B428" i="23" s="1"/>
  <c r="BK399" i="23"/>
  <c r="BJ399" i="23"/>
  <c r="BI399" i="23"/>
  <c r="BH399" i="23"/>
  <c r="BG399" i="23"/>
  <c r="BF399" i="23"/>
  <c r="BE399" i="23"/>
  <c r="BD399" i="23"/>
  <c r="BC399" i="23"/>
  <c r="B399" i="23"/>
  <c r="B427" i="23" s="1"/>
  <c r="BK398" i="23"/>
  <c r="BJ398" i="23"/>
  <c r="BI398" i="23"/>
  <c r="BH398" i="23"/>
  <c r="BG398" i="23"/>
  <c r="BF398" i="23"/>
  <c r="BE398" i="23"/>
  <c r="BD398" i="23"/>
  <c r="BC398" i="23"/>
  <c r="BB398" i="23"/>
  <c r="BB426" i="23" s="1"/>
  <c r="BK397" i="23"/>
  <c r="BJ397" i="23"/>
  <c r="BI397" i="23"/>
  <c r="BH397" i="23"/>
  <c r="BG397" i="23"/>
  <c r="BF397" i="23"/>
  <c r="BE397" i="23"/>
  <c r="BD397" i="23"/>
  <c r="BC397" i="23"/>
  <c r="BB397" i="23"/>
  <c r="B397" i="23"/>
  <c r="B425" i="23" s="1"/>
  <c r="BK396" i="23"/>
  <c r="BJ396" i="23"/>
  <c r="BI396" i="23"/>
  <c r="BH396" i="23"/>
  <c r="BG396" i="23"/>
  <c r="BF396" i="23"/>
  <c r="BE396" i="23"/>
  <c r="BD396" i="23"/>
  <c r="BC396" i="23"/>
  <c r="B396" i="23"/>
  <c r="BK391" i="23"/>
  <c r="BJ391" i="23"/>
  <c r="BI391" i="23"/>
  <c r="BH391" i="23"/>
  <c r="BG391" i="23"/>
  <c r="BF391" i="23"/>
  <c r="BE391" i="23"/>
  <c r="BD391" i="23"/>
  <c r="BC391" i="23"/>
  <c r="BK390" i="23"/>
  <c r="BJ390" i="23"/>
  <c r="BI390" i="23"/>
  <c r="BH390" i="23"/>
  <c r="BG390" i="23"/>
  <c r="BF390" i="23"/>
  <c r="BE390" i="23"/>
  <c r="BD390" i="23"/>
  <c r="BC390" i="23"/>
  <c r="BK389" i="23"/>
  <c r="BJ389" i="23"/>
  <c r="BI389" i="23"/>
  <c r="BH389" i="23"/>
  <c r="BG389" i="23"/>
  <c r="BF389" i="23"/>
  <c r="BE389" i="23"/>
  <c r="BD389" i="23"/>
  <c r="BC389" i="23"/>
  <c r="BB389" i="23"/>
  <c r="BB417" i="23" s="1"/>
  <c r="B389" i="23"/>
  <c r="BK388" i="23"/>
  <c r="BJ388" i="23"/>
  <c r="BI388" i="23"/>
  <c r="BH388" i="23"/>
  <c r="BG388" i="23"/>
  <c r="BF388" i="23"/>
  <c r="BE388" i="23"/>
  <c r="BD388" i="23"/>
  <c r="BC388" i="23"/>
  <c r="BB388" i="23"/>
  <c r="BB416" i="23" s="1"/>
  <c r="B388" i="23"/>
  <c r="B416" i="23" s="1"/>
  <c r="BK387" i="23"/>
  <c r="BJ387" i="23"/>
  <c r="BI387" i="23"/>
  <c r="BH387" i="23"/>
  <c r="BG387" i="23"/>
  <c r="BF387" i="23"/>
  <c r="BE387" i="23"/>
  <c r="BD387" i="23"/>
  <c r="BC387" i="23"/>
  <c r="BB387" i="23"/>
  <c r="BB415" i="23" s="1"/>
  <c r="B387" i="23"/>
  <c r="B415" i="23" s="1"/>
  <c r="BK386" i="23"/>
  <c r="BJ386" i="23"/>
  <c r="BI386" i="23"/>
  <c r="BH386" i="23"/>
  <c r="BG386" i="23"/>
  <c r="BF386" i="23"/>
  <c r="BE386" i="23"/>
  <c r="BD386" i="23"/>
  <c r="BC386" i="23"/>
  <c r="BB386" i="23"/>
  <c r="BB414" i="23" s="1"/>
  <c r="B386" i="23"/>
  <c r="B414" i="23" s="1"/>
  <c r="BK385" i="23"/>
  <c r="BJ385" i="23"/>
  <c r="BI385" i="23"/>
  <c r="BH385" i="23"/>
  <c r="BG385" i="23"/>
  <c r="BF385" i="23"/>
  <c r="BE385" i="23"/>
  <c r="BD385" i="23"/>
  <c r="BC385" i="23"/>
  <c r="BB385" i="23"/>
  <c r="B385" i="23"/>
  <c r="B413" i="23" s="1"/>
  <c r="BK384" i="23"/>
  <c r="BJ384" i="23"/>
  <c r="BI384" i="23"/>
  <c r="BH384" i="23"/>
  <c r="BG384" i="23"/>
  <c r="BF384" i="23"/>
  <c r="BE384" i="23"/>
  <c r="BD384" i="23"/>
  <c r="BC384" i="23"/>
  <c r="BB384" i="23"/>
  <c r="B384" i="23"/>
  <c r="BK383" i="23"/>
  <c r="BJ383" i="23"/>
  <c r="BI383" i="23"/>
  <c r="BH383" i="23"/>
  <c r="BG383" i="23"/>
  <c r="BF383" i="23"/>
  <c r="BE383" i="23"/>
  <c r="BD383" i="23"/>
  <c r="BC383" i="23"/>
  <c r="BB383" i="23"/>
  <c r="B383" i="23"/>
  <c r="BK382" i="23"/>
  <c r="BJ382" i="23"/>
  <c r="BI382" i="23"/>
  <c r="BH382" i="23"/>
  <c r="BG382" i="23"/>
  <c r="BF382" i="23"/>
  <c r="BE382" i="23"/>
  <c r="BD382" i="23"/>
  <c r="BC382" i="23"/>
  <c r="BB382" i="23"/>
  <c r="B382" i="23"/>
  <c r="BK381" i="23"/>
  <c r="BJ381" i="23"/>
  <c r="BI381" i="23"/>
  <c r="BH381" i="23"/>
  <c r="BG381" i="23"/>
  <c r="BF381" i="23"/>
  <c r="BE381" i="23"/>
  <c r="BD381" i="23"/>
  <c r="BC381" i="23"/>
  <c r="BB381" i="23"/>
  <c r="B381" i="23"/>
  <c r="BK380" i="23"/>
  <c r="BJ380" i="23"/>
  <c r="BI380" i="23"/>
  <c r="BH380" i="23"/>
  <c r="BG380" i="23"/>
  <c r="BF380" i="23"/>
  <c r="BE380" i="23"/>
  <c r="BD380" i="23"/>
  <c r="BC380" i="23"/>
  <c r="BB380" i="23"/>
  <c r="BB408" i="23" s="1"/>
  <c r="BB436" i="23" s="1"/>
  <c r="B380" i="23"/>
  <c r="BK379" i="23"/>
  <c r="BJ379" i="23"/>
  <c r="BI379" i="23"/>
  <c r="BH379" i="23"/>
  <c r="BG379" i="23"/>
  <c r="BF379" i="23"/>
  <c r="BE379" i="23"/>
  <c r="BD379" i="23"/>
  <c r="BC379" i="23"/>
  <c r="BB379" i="23"/>
  <c r="BB407" i="23" s="1"/>
  <c r="BB435" i="23" s="1"/>
  <c r="B379" i="23"/>
  <c r="B407" i="23" s="1"/>
  <c r="B435" i="23" s="1"/>
  <c r="BK378" i="23"/>
  <c r="BJ378" i="23"/>
  <c r="BI378" i="23"/>
  <c r="BH378" i="23"/>
  <c r="BG378" i="23"/>
  <c r="BF378" i="23"/>
  <c r="BE378" i="23"/>
  <c r="BD378" i="23"/>
  <c r="BC378" i="23"/>
  <c r="BB378" i="23"/>
  <c r="B378" i="23"/>
  <c r="B406" i="23" s="1"/>
  <c r="B434" i="23" s="1"/>
  <c r="BK377" i="23"/>
  <c r="BJ377" i="23"/>
  <c r="BI377" i="23"/>
  <c r="BH377" i="23"/>
  <c r="BG377" i="23"/>
  <c r="BF377" i="23"/>
  <c r="BE377" i="23"/>
  <c r="BD377" i="23"/>
  <c r="BC377" i="23"/>
  <c r="BB377" i="23"/>
  <c r="BB405" i="23" s="1"/>
  <c r="BB433" i="23" s="1"/>
  <c r="B377" i="23"/>
  <c r="BK376" i="23"/>
  <c r="BJ376" i="23"/>
  <c r="BI376" i="23"/>
  <c r="BH376" i="23"/>
  <c r="BG376" i="23"/>
  <c r="BF376" i="23"/>
  <c r="BE376" i="23"/>
  <c r="BD376" i="23"/>
  <c r="BC376" i="23"/>
  <c r="BB376" i="23"/>
  <c r="BB404" i="23" s="1"/>
  <c r="BB432" i="23" s="1"/>
  <c r="B376" i="23"/>
  <c r="B404" i="23" s="1"/>
  <c r="B432" i="23" s="1"/>
  <c r="BK375" i="23"/>
  <c r="BJ375" i="23"/>
  <c r="BI375" i="23"/>
  <c r="BH375" i="23"/>
  <c r="BG375" i="23"/>
  <c r="BF375" i="23"/>
  <c r="BE375" i="23"/>
  <c r="BD375" i="23"/>
  <c r="BC375" i="23"/>
  <c r="BB375" i="23"/>
  <c r="BB403" i="23" s="1"/>
  <c r="BB431" i="23" s="1"/>
  <c r="B375" i="23"/>
  <c r="B403" i="23" s="1"/>
  <c r="B431" i="23" s="1"/>
  <c r="BK374" i="23"/>
  <c r="BJ374" i="23"/>
  <c r="BI374" i="23"/>
  <c r="BH374" i="23"/>
  <c r="BG374" i="23"/>
  <c r="BF374" i="23"/>
  <c r="BE374" i="23"/>
  <c r="BD374" i="23"/>
  <c r="BC374" i="23"/>
  <c r="BB374" i="23"/>
  <c r="BB402" i="23" s="1"/>
  <c r="BB430" i="23" s="1"/>
  <c r="B374" i="23"/>
  <c r="B402" i="23" s="1"/>
  <c r="B430" i="23" s="1"/>
  <c r="BK373" i="23"/>
  <c r="BJ373" i="23"/>
  <c r="BI373" i="23"/>
  <c r="BH373" i="23"/>
  <c r="BG373" i="23"/>
  <c r="BF373" i="23"/>
  <c r="BE373" i="23"/>
  <c r="BD373" i="23"/>
  <c r="BC373" i="23"/>
  <c r="BB373" i="23"/>
  <c r="B373" i="23"/>
  <c r="B401" i="23" s="1"/>
  <c r="B429" i="23" s="1"/>
  <c r="BK372" i="23"/>
  <c r="BJ372" i="23"/>
  <c r="BI372" i="23"/>
  <c r="BH372" i="23"/>
  <c r="BG372" i="23"/>
  <c r="BF372" i="23"/>
  <c r="BE372" i="23"/>
  <c r="BD372" i="23"/>
  <c r="BC372" i="23"/>
  <c r="BB372" i="23"/>
  <c r="B372" i="23"/>
  <c r="BK371" i="23"/>
  <c r="BJ371" i="23"/>
  <c r="BI371" i="23"/>
  <c r="BH371" i="23"/>
  <c r="BG371" i="23"/>
  <c r="BF371" i="23"/>
  <c r="BE371" i="23"/>
  <c r="BD371" i="23"/>
  <c r="BC371" i="23"/>
  <c r="BB371" i="23"/>
  <c r="BB399" i="23" s="1"/>
  <c r="BB427" i="23" s="1"/>
  <c r="B371" i="23"/>
  <c r="BK370" i="23"/>
  <c r="BJ370" i="23"/>
  <c r="BI370" i="23"/>
  <c r="BH370" i="23"/>
  <c r="BG370" i="23"/>
  <c r="BF370" i="23"/>
  <c r="BE370" i="23"/>
  <c r="BD370" i="23"/>
  <c r="BC370" i="23"/>
  <c r="BB370" i="23"/>
  <c r="B370" i="23"/>
  <c r="B398" i="23" s="1"/>
  <c r="B426" i="23" s="1"/>
  <c r="BK369" i="23"/>
  <c r="BJ369" i="23"/>
  <c r="BI369" i="23"/>
  <c r="BH369" i="23"/>
  <c r="BG369" i="23"/>
  <c r="BF369" i="23"/>
  <c r="BE369" i="23"/>
  <c r="BD369" i="23"/>
  <c r="BC369" i="23"/>
  <c r="BB369" i="23"/>
  <c r="B369" i="23"/>
  <c r="BK368" i="23"/>
  <c r="BJ368" i="23"/>
  <c r="BI368" i="23"/>
  <c r="BH368" i="23"/>
  <c r="BG368" i="23"/>
  <c r="BF368" i="23"/>
  <c r="BE368" i="23"/>
  <c r="BD368" i="23"/>
  <c r="BC368" i="23"/>
  <c r="BB368" i="23"/>
  <c r="BB396" i="23" s="1"/>
  <c r="BB424" i="23" s="1"/>
  <c r="B368" i="23"/>
  <c r="BK363" i="23"/>
  <c r="BJ363" i="23"/>
  <c r="BI363" i="23"/>
  <c r="BH363" i="23"/>
  <c r="BG363" i="23"/>
  <c r="BF363" i="23"/>
  <c r="BE363" i="23"/>
  <c r="BD363" i="23"/>
  <c r="BC363" i="23"/>
  <c r="BK362" i="23"/>
  <c r="BJ362" i="23"/>
  <c r="BI362" i="23"/>
  <c r="BH362" i="23"/>
  <c r="BG362" i="23"/>
  <c r="BF362" i="23"/>
  <c r="BE362" i="23"/>
  <c r="BD362" i="23"/>
  <c r="BC362" i="23"/>
  <c r="BK361" i="23"/>
  <c r="BJ361" i="23"/>
  <c r="BI361" i="23"/>
  <c r="BH361" i="23"/>
  <c r="BG361" i="23"/>
  <c r="BF361" i="23"/>
  <c r="BE361" i="23"/>
  <c r="BD361" i="23"/>
  <c r="BC361" i="23"/>
  <c r="BK360" i="23"/>
  <c r="BJ360" i="23"/>
  <c r="BI360" i="23"/>
  <c r="BH360" i="23"/>
  <c r="BG360" i="23"/>
  <c r="BF360" i="23"/>
  <c r="BE360" i="23"/>
  <c r="BD360" i="23"/>
  <c r="BC360" i="23"/>
  <c r="BK359" i="23"/>
  <c r="BJ359" i="23"/>
  <c r="BI359" i="23"/>
  <c r="BH359" i="23"/>
  <c r="BG359" i="23"/>
  <c r="BF359" i="23"/>
  <c r="BE359" i="23"/>
  <c r="BD359" i="23"/>
  <c r="BC359" i="23"/>
  <c r="BK358" i="23"/>
  <c r="BJ358" i="23"/>
  <c r="BI358" i="23"/>
  <c r="BH358" i="23"/>
  <c r="BG358" i="23"/>
  <c r="BF358" i="23"/>
  <c r="BE358" i="23"/>
  <c r="BD358" i="23"/>
  <c r="BC358" i="23"/>
  <c r="BK357" i="23"/>
  <c r="BJ357" i="23"/>
  <c r="BI357" i="23"/>
  <c r="BH357" i="23"/>
  <c r="BG357" i="23"/>
  <c r="BF357" i="23"/>
  <c r="BE357" i="23"/>
  <c r="BD357" i="23"/>
  <c r="BC357" i="23"/>
  <c r="BK356" i="23"/>
  <c r="BJ356" i="23"/>
  <c r="BI356" i="23"/>
  <c r="BH356" i="23"/>
  <c r="BG356" i="23"/>
  <c r="BF356" i="23"/>
  <c r="BE356" i="23"/>
  <c r="BD356" i="23"/>
  <c r="BC356" i="23"/>
  <c r="BK355" i="23"/>
  <c r="BJ355" i="23"/>
  <c r="BI355" i="23"/>
  <c r="BH355" i="23"/>
  <c r="BG355" i="23"/>
  <c r="BF355" i="23"/>
  <c r="BE355" i="23"/>
  <c r="BD355" i="23"/>
  <c r="BC355" i="23"/>
  <c r="BK354" i="23"/>
  <c r="BJ354" i="23"/>
  <c r="BI354" i="23"/>
  <c r="BH354" i="23"/>
  <c r="BG354" i="23"/>
  <c r="BF354" i="23"/>
  <c r="BE354" i="23"/>
  <c r="BD354" i="23"/>
  <c r="BC354" i="23"/>
  <c r="BK353" i="23"/>
  <c r="BJ353" i="23"/>
  <c r="BI353" i="23"/>
  <c r="BH353" i="23"/>
  <c r="BG353" i="23"/>
  <c r="BF353" i="23"/>
  <c r="BE353" i="23"/>
  <c r="BD353" i="23"/>
  <c r="BC353" i="23"/>
  <c r="BK352" i="23"/>
  <c r="BJ352" i="23"/>
  <c r="BI352" i="23"/>
  <c r="BH352" i="23"/>
  <c r="BG352" i="23"/>
  <c r="BF352" i="23"/>
  <c r="BE352" i="23"/>
  <c r="BD352" i="23"/>
  <c r="BC352" i="23"/>
  <c r="BK351" i="23"/>
  <c r="BJ351" i="23"/>
  <c r="BI351" i="23"/>
  <c r="BH351" i="23"/>
  <c r="BG351" i="23"/>
  <c r="BF351" i="23"/>
  <c r="BE351" i="23"/>
  <c r="BD351" i="23"/>
  <c r="BC351" i="23"/>
  <c r="BK350" i="23"/>
  <c r="BJ350" i="23"/>
  <c r="BI350" i="23"/>
  <c r="BH350" i="23"/>
  <c r="BG350" i="23"/>
  <c r="BF350" i="23"/>
  <c r="BE350" i="23"/>
  <c r="BD350" i="23"/>
  <c r="BC350" i="23"/>
  <c r="BK349" i="23"/>
  <c r="BJ349" i="23"/>
  <c r="BI349" i="23"/>
  <c r="BH349" i="23"/>
  <c r="BG349" i="23"/>
  <c r="BF349" i="23"/>
  <c r="BE349" i="23"/>
  <c r="BD349" i="23"/>
  <c r="BC349" i="23"/>
  <c r="BK348" i="23"/>
  <c r="BJ348" i="23"/>
  <c r="BI348" i="23"/>
  <c r="BH348" i="23"/>
  <c r="BG348" i="23"/>
  <c r="BF348" i="23"/>
  <c r="BE348" i="23"/>
  <c r="BD348" i="23"/>
  <c r="BC348" i="23"/>
  <c r="BK347" i="23"/>
  <c r="BJ347" i="23"/>
  <c r="BI347" i="23"/>
  <c r="BH347" i="23"/>
  <c r="BG347" i="23"/>
  <c r="BF347" i="23"/>
  <c r="BE347" i="23"/>
  <c r="BD347" i="23"/>
  <c r="BC347" i="23"/>
  <c r="BK346" i="23"/>
  <c r="BJ346" i="23"/>
  <c r="BI346" i="23"/>
  <c r="BH346" i="23"/>
  <c r="BG346" i="23"/>
  <c r="BF346" i="23"/>
  <c r="BE346" i="23"/>
  <c r="BD346" i="23"/>
  <c r="BC346" i="23"/>
  <c r="BK345" i="23"/>
  <c r="BJ345" i="23"/>
  <c r="BI345" i="23"/>
  <c r="BH345" i="23"/>
  <c r="BG345" i="23"/>
  <c r="BF345" i="23"/>
  <c r="BE345" i="23"/>
  <c r="BD345" i="23"/>
  <c r="BC345" i="23"/>
  <c r="BK344" i="23"/>
  <c r="BJ344" i="23"/>
  <c r="BI344" i="23"/>
  <c r="BH344" i="23"/>
  <c r="BG344" i="23"/>
  <c r="BF344" i="23"/>
  <c r="BE344" i="23"/>
  <c r="BD344" i="23"/>
  <c r="BC344" i="23"/>
  <c r="BK343" i="23"/>
  <c r="BJ343" i="23"/>
  <c r="BI343" i="23"/>
  <c r="BH343" i="23"/>
  <c r="BG343" i="23"/>
  <c r="BF343" i="23"/>
  <c r="BE343" i="23"/>
  <c r="BD343" i="23"/>
  <c r="BC343" i="23"/>
  <c r="BK342" i="23"/>
  <c r="BJ342" i="23"/>
  <c r="BI342" i="23"/>
  <c r="BH342" i="23"/>
  <c r="BG342" i="23"/>
  <c r="BF342" i="23"/>
  <c r="BE342" i="23"/>
  <c r="BD342" i="23"/>
  <c r="BC342" i="23"/>
  <c r="BK341" i="23"/>
  <c r="BJ341" i="23"/>
  <c r="BI341" i="23"/>
  <c r="BH341" i="23"/>
  <c r="BG341" i="23"/>
  <c r="BF341" i="23"/>
  <c r="BE341" i="23"/>
  <c r="BD341" i="23"/>
  <c r="BC341" i="23"/>
  <c r="BK340" i="23"/>
  <c r="BJ340" i="23"/>
  <c r="BI340" i="23"/>
  <c r="BH340" i="23"/>
  <c r="BG340" i="23"/>
  <c r="BF340" i="23"/>
  <c r="BE340" i="23"/>
  <c r="BD340" i="23"/>
  <c r="BC340" i="23"/>
  <c r="BK335" i="23"/>
  <c r="BJ335" i="23"/>
  <c r="BI335" i="23"/>
  <c r="BH335" i="23"/>
  <c r="BG335" i="23"/>
  <c r="BF335" i="23"/>
  <c r="BE335" i="23"/>
  <c r="BD335" i="23"/>
  <c r="BC335" i="23"/>
  <c r="BK334" i="23"/>
  <c r="BJ334" i="23"/>
  <c r="BI334" i="23"/>
  <c r="BH334" i="23"/>
  <c r="BG334" i="23"/>
  <c r="BF334" i="23"/>
  <c r="BE334" i="23"/>
  <c r="BD334" i="23"/>
  <c r="BC334" i="23"/>
  <c r="BK333" i="23"/>
  <c r="BJ333" i="23"/>
  <c r="BI333" i="23"/>
  <c r="BH333" i="23"/>
  <c r="BG333" i="23"/>
  <c r="BF333" i="23"/>
  <c r="BE333" i="23"/>
  <c r="BD333" i="23"/>
  <c r="BC333" i="23"/>
  <c r="BK332" i="23"/>
  <c r="BJ332" i="23"/>
  <c r="BI332" i="23"/>
  <c r="BH332" i="23"/>
  <c r="BG332" i="23"/>
  <c r="BF332" i="23"/>
  <c r="BE332" i="23"/>
  <c r="BD332" i="23"/>
  <c r="BC332" i="23"/>
  <c r="BK331" i="23"/>
  <c r="BJ331" i="23"/>
  <c r="BI331" i="23"/>
  <c r="BH331" i="23"/>
  <c r="BG331" i="23"/>
  <c r="BF331" i="23"/>
  <c r="BE331" i="23"/>
  <c r="BD331" i="23"/>
  <c r="BC331" i="23"/>
  <c r="BK330" i="23"/>
  <c r="BJ330" i="23"/>
  <c r="BI330" i="23"/>
  <c r="BH330" i="23"/>
  <c r="BG330" i="23"/>
  <c r="BF330" i="23"/>
  <c r="BE330" i="23"/>
  <c r="BD330" i="23"/>
  <c r="BC330" i="23"/>
  <c r="BK329" i="23"/>
  <c r="BJ329" i="23"/>
  <c r="BI329" i="23"/>
  <c r="BH329" i="23"/>
  <c r="BG329" i="23"/>
  <c r="BF329" i="23"/>
  <c r="BE329" i="23"/>
  <c r="BD329" i="23"/>
  <c r="BC329" i="23"/>
  <c r="BK328" i="23"/>
  <c r="BJ328" i="23"/>
  <c r="BI328" i="23"/>
  <c r="BH328" i="23"/>
  <c r="BG328" i="23"/>
  <c r="BF328" i="23"/>
  <c r="BE328" i="23"/>
  <c r="BD328" i="23"/>
  <c r="BC328" i="23"/>
  <c r="BK327" i="23"/>
  <c r="BJ327" i="23"/>
  <c r="BI327" i="23"/>
  <c r="BH327" i="23"/>
  <c r="BG327" i="23"/>
  <c r="BF327" i="23"/>
  <c r="BE327" i="23"/>
  <c r="BD327" i="23"/>
  <c r="BC327" i="23"/>
  <c r="BK326" i="23"/>
  <c r="BJ326" i="23"/>
  <c r="BI326" i="23"/>
  <c r="BH326" i="23"/>
  <c r="BG326" i="23"/>
  <c r="BF326" i="23"/>
  <c r="BE326" i="23"/>
  <c r="BD326" i="23"/>
  <c r="BC326" i="23"/>
  <c r="BK325" i="23"/>
  <c r="BJ325" i="23"/>
  <c r="BI325" i="23"/>
  <c r="BH325" i="23"/>
  <c r="BG325" i="23"/>
  <c r="BF325" i="23"/>
  <c r="BE325" i="23"/>
  <c r="BD325" i="23"/>
  <c r="BC325" i="23"/>
  <c r="BK324" i="23"/>
  <c r="BJ324" i="23"/>
  <c r="BI324" i="23"/>
  <c r="BH324" i="23"/>
  <c r="BG324" i="23"/>
  <c r="BF324" i="23"/>
  <c r="BE324" i="23"/>
  <c r="BD324" i="23"/>
  <c r="BC324" i="23"/>
  <c r="BK323" i="23"/>
  <c r="BJ323" i="23"/>
  <c r="BI323" i="23"/>
  <c r="BH323" i="23"/>
  <c r="BG323" i="23"/>
  <c r="BF323" i="23"/>
  <c r="BE323" i="23"/>
  <c r="BD323" i="23"/>
  <c r="BC323" i="23"/>
  <c r="BK322" i="23"/>
  <c r="BJ322" i="23"/>
  <c r="BI322" i="23"/>
  <c r="BH322" i="23"/>
  <c r="BG322" i="23"/>
  <c r="BF322" i="23"/>
  <c r="BE322" i="23"/>
  <c r="BD322" i="23"/>
  <c r="BC322" i="23"/>
  <c r="BK321" i="23"/>
  <c r="BJ321" i="23"/>
  <c r="BI321" i="23"/>
  <c r="BH321" i="23"/>
  <c r="BG321" i="23"/>
  <c r="BF321" i="23"/>
  <c r="BE321" i="23"/>
  <c r="BD321" i="23"/>
  <c r="BC321" i="23"/>
  <c r="BK320" i="23"/>
  <c r="BJ320" i="23"/>
  <c r="BI320" i="23"/>
  <c r="BH320" i="23"/>
  <c r="BG320" i="23"/>
  <c r="BF320" i="23"/>
  <c r="BE320" i="23"/>
  <c r="BD320" i="23"/>
  <c r="BC320" i="23"/>
  <c r="BK319" i="23"/>
  <c r="BJ319" i="23"/>
  <c r="BI319" i="23"/>
  <c r="BH319" i="23"/>
  <c r="BG319" i="23"/>
  <c r="BF319" i="23"/>
  <c r="BE319" i="23"/>
  <c r="BD319" i="23"/>
  <c r="BC319" i="23"/>
  <c r="BK318" i="23"/>
  <c r="BJ318" i="23"/>
  <c r="BI318" i="23"/>
  <c r="BH318" i="23"/>
  <c r="BG318" i="23"/>
  <c r="BF318" i="23"/>
  <c r="BE318" i="23"/>
  <c r="BD318" i="23"/>
  <c r="BC318" i="23"/>
  <c r="BK317" i="23"/>
  <c r="BJ317" i="23"/>
  <c r="BI317" i="23"/>
  <c r="BH317" i="23"/>
  <c r="BG317" i="23"/>
  <c r="BF317" i="23"/>
  <c r="BE317" i="23"/>
  <c r="BD317" i="23"/>
  <c r="BC317" i="23"/>
  <c r="BK316" i="23"/>
  <c r="BJ316" i="23"/>
  <c r="BI316" i="23"/>
  <c r="BH316" i="23"/>
  <c r="BG316" i="23"/>
  <c r="BF316" i="23"/>
  <c r="BE316" i="23"/>
  <c r="BD316" i="23"/>
  <c r="BC316" i="23"/>
  <c r="BK315" i="23"/>
  <c r="BJ315" i="23"/>
  <c r="BI315" i="23"/>
  <c r="BH315" i="23"/>
  <c r="BG315" i="23"/>
  <c r="BF315" i="23"/>
  <c r="BE315" i="23"/>
  <c r="BD315" i="23"/>
  <c r="BC315" i="23"/>
  <c r="BK314" i="23"/>
  <c r="BJ314" i="23"/>
  <c r="BI314" i="23"/>
  <c r="BH314" i="23"/>
  <c r="BG314" i="23"/>
  <c r="BF314" i="23"/>
  <c r="BE314" i="23"/>
  <c r="BD314" i="23"/>
  <c r="BC314" i="23"/>
  <c r="BK313" i="23"/>
  <c r="BJ313" i="23"/>
  <c r="BI313" i="23"/>
  <c r="BH313" i="23"/>
  <c r="BG313" i="23"/>
  <c r="BF313" i="23"/>
  <c r="BE313" i="23"/>
  <c r="BD313" i="23"/>
  <c r="BC313" i="23"/>
  <c r="BK312" i="23"/>
  <c r="BJ312" i="23"/>
  <c r="BI312" i="23"/>
  <c r="BH312" i="23"/>
  <c r="BG312" i="23"/>
  <c r="BF312" i="23"/>
  <c r="BE312" i="23"/>
  <c r="BD312" i="23"/>
  <c r="BC312" i="23"/>
  <c r="BK307" i="23"/>
  <c r="BJ307" i="23"/>
  <c r="BI307" i="23"/>
  <c r="BH307" i="23"/>
  <c r="BG307" i="23"/>
  <c r="BF307" i="23"/>
  <c r="BE307" i="23"/>
  <c r="BD307" i="23"/>
  <c r="BC307" i="23"/>
  <c r="BK306" i="23"/>
  <c r="BJ306" i="23"/>
  <c r="BI306" i="23"/>
  <c r="BH306" i="23"/>
  <c r="BG306" i="23"/>
  <c r="BF306" i="23"/>
  <c r="BE306" i="23"/>
  <c r="BD306" i="23"/>
  <c r="BC306" i="23"/>
  <c r="BK305" i="23"/>
  <c r="BJ305" i="23"/>
  <c r="BI305" i="23"/>
  <c r="BH305" i="23"/>
  <c r="BG305" i="23"/>
  <c r="BF305" i="23"/>
  <c r="BE305" i="23"/>
  <c r="BD305" i="23"/>
  <c r="BC305" i="23"/>
  <c r="BK304" i="23"/>
  <c r="BJ304" i="23"/>
  <c r="BI304" i="23"/>
  <c r="BH304" i="23"/>
  <c r="BG304" i="23"/>
  <c r="BF304" i="23"/>
  <c r="BE304" i="23"/>
  <c r="BD304" i="23"/>
  <c r="BC304" i="23"/>
  <c r="BK303" i="23"/>
  <c r="BJ303" i="23"/>
  <c r="BI303" i="23"/>
  <c r="BH303" i="23"/>
  <c r="BG303" i="23"/>
  <c r="BF303" i="23"/>
  <c r="BE303" i="23"/>
  <c r="BD303" i="23"/>
  <c r="BC303" i="23"/>
  <c r="BK302" i="23"/>
  <c r="BJ302" i="23"/>
  <c r="BI302" i="23"/>
  <c r="BH302" i="23"/>
  <c r="BG302" i="23"/>
  <c r="BF302" i="23"/>
  <c r="BE302" i="23"/>
  <c r="BD302" i="23"/>
  <c r="BC302" i="23"/>
  <c r="BK301" i="23"/>
  <c r="BJ301" i="23"/>
  <c r="BI301" i="23"/>
  <c r="BH301" i="23"/>
  <c r="BG301" i="23"/>
  <c r="BF301" i="23"/>
  <c r="BE301" i="23"/>
  <c r="BD301" i="23"/>
  <c r="BC301" i="23"/>
  <c r="BK300" i="23"/>
  <c r="BJ300" i="23"/>
  <c r="BI300" i="23"/>
  <c r="BH300" i="23"/>
  <c r="BG300" i="23"/>
  <c r="BF300" i="23"/>
  <c r="BE300" i="23"/>
  <c r="BD300" i="23"/>
  <c r="BC300" i="23"/>
  <c r="BK299" i="23"/>
  <c r="BJ299" i="23"/>
  <c r="BI299" i="23"/>
  <c r="BH299" i="23"/>
  <c r="BG299" i="23"/>
  <c r="BF299" i="23"/>
  <c r="BE299" i="23"/>
  <c r="BD299" i="23"/>
  <c r="BC299" i="23"/>
  <c r="BK298" i="23"/>
  <c r="BJ298" i="23"/>
  <c r="BI298" i="23"/>
  <c r="BH298" i="23"/>
  <c r="BG298" i="23"/>
  <c r="BF298" i="23"/>
  <c r="BE298" i="23"/>
  <c r="BD298" i="23"/>
  <c r="BC298" i="23"/>
  <c r="BK297" i="23"/>
  <c r="BJ297" i="23"/>
  <c r="BI297" i="23"/>
  <c r="BH297" i="23"/>
  <c r="BG297" i="23"/>
  <c r="BF297" i="23"/>
  <c r="BE297" i="23"/>
  <c r="BD297" i="23"/>
  <c r="BC297" i="23"/>
  <c r="BK296" i="23"/>
  <c r="BJ296" i="23"/>
  <c r="BI296" i="23"/>
  <c r="BH296" i="23"/>
  <c r="BG296" i="23"/>
  <c r="BF296" i="23"/>
  <c r="BE296" i="23"/>
  <c r="BD296" i="23"/>
  <c r="BC296" i="23"/>
  <c r="BK295" i="23"/>
  <c r="BJ295" i="23"/>
  <c r="BI295" i="23"/>
  <c r="BH295" i="23"/>
  <c r="BG295" i="23"/>
  <c r="BF295" i="23"/>
  <c r="BE295" i="23"/>
  <c r="BD295" i="23"/>
  <c r="BC295" i="23"/>
  <c r="BK294" i="23"/>
  <c r="BJ294" i="23"/>
  <c r="BI294" i="23"/>
  <c r="BH294" i="23"/>
  <c r="BG294" i="23"/>
  <c r="BF294" i="23"/>
  <c r="BE294" i="23"/>
  <c r="BD294" i="23"/>
  <c r="BC294" i="23"/>
  <c r="BK293" i="23"/>
  <c r="BJ293" i="23"/>
  <c r="BI293" i="23"/>
  <c r="BH293" i="23"/>
  <c r="BG293" i="23"/>
  <c r="BF293" i="23"/>
  <c r="BE293" i="23"/>
  <c r="BD293" i="23"/>
  <c r="BC293" i="23"/>
  <c r="BK292" i="23"/>
  <c r="BJ292" i="23"/>
  <c r="BI292" i="23"/>
  <c r="BH292" i="23"/>
  <c r="BG292" i="23"/>
  <c r="BF292" i="23"/>
  <c r="BE292" i="23"/>
  <c r="BD292" i="23"/>
  <c r="BC292" i="23"/>
  <c r="BK291" i="23"/>
  <c r="BJ291" i="23"/>
  <c r="BI291" i="23"/>
  <c r="BH291" i="23"/>
  <c r="BG291" i="23"/>
  <c r="BF291" i="23"/>
  <c r="BE291" i="23"/>
  <c r="BD291" i="23"/>
  <c r="BC291" i="23"/>
  <c r="BK290" i="23"/>
  <c r="BJ290" i="23"/>
  <c r="BI290" i="23"/>
  <c r="BH290" i="23"/>
  <c r="BG290" i="23"/>
  <c r="BF290" i="23"/>
  <c r="BE290" i="23"/>
  <c r="BD290" i="23"/>
  <c r="BC290" i="23"/>
  <c r="BK289" i="23"/>
  <c r="BJ289" i="23"/>
  <c r="BI289" i="23"/>
  <c r="BH289" i="23"/>
  <c r="BG289" i="23"/>
  <c r="BF289" i="23"/>
  <c r="BE289" i="23"/>
  <c r="BD289" i="23"/>
  <c r="BC289" i="23"/>
  <c r="BK288" i="23"/>
  <c r="BJ288" i="23"/>
  <c r="BI288" i="23"/>
  <c r="BH288" i="23"/>
  <c r="BG288" i="23"/>
  <c r="BF288" i="23"/>
  <c r="BE288" i="23"/>
  <c r="BD288" i="23"/>
  <c r="BC288" i="23"/>
  <c r="BK287" i="23"/>
  <c r="BJ287" i="23"/>
  <c r="BI287" i="23"/>
  <c r="BH287" i="23"/>
  <c r="BG287" i="23"/>
  <c r="BF287" i="23"/>
  <c r="BE287" i="23"/>
  <c r="BD287" i="23"/>
  <c r="BC287" i="23"/>
  <c r="BK286" i="23"/>
  <c r="BJ286" i="23"/>
  <c r="BI286" i="23"/>
  <c r="BH286" i="23"/>
  <c r="BG286" i="23"/>
  <c r="BF286" i="23"/>
  <c r="BE286" i="23"/>
  <c r="BD286" i="23"/>
  <c r="BC286" i="23"/>
  <c r="BK285" i="23"/>
  <c r="BJ285" i="23"/>
  <c r="BI285" i="23"/>
  <c r="BH285" i="23"/>
  <c r="BG285" i="23"/>
  <c r="BF285" i="23"/>
  <c r="BE285" i="23"/>
  <c r="BD285" i="23"/>
  <c r="BC285" i="23"/>
  <c r="BK284" i="23"/>
  <c r="BJ284" i="23"/>
  <c r="BI284" i="23"/>
  <c r="BH284" i="23"/>
  <c r="BG284" i="23"/>
  <c r="BF284" i="23"/>
  <c r="BE284" i="23"/>
  <c r="BD284" i="23"/>
  <c r="BC284" i="23"/>
  <c r="BK279" i="23"/>
  <c r="BJ279" i="23"/>
  <c r="BI279" i="23"/>
  <c r="BH279" i="23"/>
  <c r="BG279" i="23"/>
  <c r="BF279" i="23"/>
  <c r="BE279" i="23"/>
  <c r="BD279" i="23"/>
  <c r="BC279" i="23"/>
  <c r="BK278" i="23"/>
  <c r="BJ278" i="23"/>
  <c r="BI278" i="23"/>
  <c r="BH278" i="23"/>
  <c r="BG278" i="23"/>
  <c r="BF278" i="23"/>
  <c r="BE278" i="23"/>
  <c r="BD278" i="23"/>
  <c r="BC278" i="23"/>
  <c r="BK277" i="23"/>
  <c r="BJ277" i="23"/>
  <c r="BI277" i="23"/>
  <c r="BH277" i="23"/>
  <c r="BG277" i="23"/>
  <c r="BF277" i="23"/>
  <c r="BE277" i="23"/>
  <c r="BD277" i="23"/>
  <c r="BC277" i="23"/>
  <c r="BK276" i="23"/>
  <c r="BJ276" i="23"/>
  <c r="BI276" i="23"/>
  <c r="BH276" i="23"/>
  <c r="BG276" i="23"/>
  <c r="BF276" i="23"/>
  <c r="BE276" i="23"/>
  <c r="BD276" i="23"/>
  <c r="BC276" i="23"/>
  <c r="BK275" i="23"/>
  <c r="BJ275" i="23"/>
  <c r="BI275" i="23"/>
  <c r="BH275" i="23"/>
  <c r="BG275" i="23"/>
  <c r="BF275" i="23"/>
  <c r="BE275" i="23"/>
  <c r="BD275" i="23"/>
  <c r="BC275" i="23"/>
  <c r="BK274" i="23"/>
  <c r="BJ274" i="23"/>
  <c r="BI274" i="23"/>
  <c r="BH274" i="23"/>
  <c r="BG274" i="23"/>
  <c r="BF274" i="23"/>
  <c r="BE274" i="23"/>
  <c r="BD274" i="23"/>
  <c r="BC274" i="23"/>
  <c r="BK273" i="23"/>
  <c r="BJ273" i="23"/>
  <c r="BI273" i="23"/>
  <c r="BH273" i="23"/>
  <c r="BG273" i="23"/>
  <c r="BF273" i="23"/>
  <c r="BE273" i="23"/>
  <c r="BD273" i="23"/>
  <c r="BC273" i="23"/>
  <c r="BK272" i="23"/>
  <c r="BJ272" i="23"/>
  <c r="BI272" i="23"/>
  <c r="BH272" i="23"/>
  <c r="BG272" i="23"/>
  <c r="BF272" i="23"/>
  <c r="BE272" i="23"/>
  <c r="BD272" i="23"/>
  <c r="BC272" i="23"/>
  <c r="BK271" i="23"/>
  <c r="BJ271" i="23"/>
  <c r="BI271" i="23"/>
  <c r="BH271" i="23"/>
  <c r="BG271" i="23"/>
  <c r="BF271" i="23"/>
  <c r="BE271" i="23"/>
  <c r="BD271" i="23"/>
  <c r="BC271" i="23"/>
  <c r="BK270" i="23"/>
  <c r="BJ270" i="23"/>
  <c r="BI270" i="23"/>
  <c r="BH270" i="23"/>
  <c r="BG270" i="23"/>
  <c r="BF270" i="23"/>
  <c r="BE270" i="23"/>
  <c r="BD270" i="23"/>
  <c r="BC270" i="23"/>
  <c r="BK269" i="23"/>
  <c r="BJ269" i="23"/>
  <c r="BI269" i="23"/>
  <c r="BH269" i="23"/>
  <c r="BG269" i="23"/>
  <c r="BF269" i="23"/>
  <c r="BE269" i="23"/>
  <c r="BD269" i="23"/>
  <c r="BC269" i="23"/>
  <c r="BK268" i="23"/>
  <c r="BJ268" i="23"/>
  <c r="BI268" i="23"/>
  <c r="BH268" i="23"/>
  <c r="BG268" i="23"/>
  <c r="BF268" i="23"/>
  <c r="BE268" i="23"/>
  <c r="BD268" i="23"/>
  <c r="BC268" i="23"/>
  <c r="BK267" i="23"/>
  <c r="BJ267" i="23"/>
  <c r="BI267" i="23"/>
  <c r="BH267" i="23"/>
  <c r="BG267" i="23"/>
  <c r="BF267" i="23"/>
  <c r="BE267" i="23"/>
  <c r="BD267" i="23"/>
  <c r="BC267" i="23"/>
  <c r="BK266" i="23"/>
  <c r="BJ266" i="23"/>
  <c r="BI266" i="23"/>
  <c r="BH266" i="23"/>
  <c r="BG266" i="23"/>
  <c r="BF266" i="23"/>
  <c r="BE266" i="23"/>
  <c r="BD266" i="23"/>
  <c r="BC266" i="23"/>
  <c r="BK265" i="23"/>
  <c r="BJ265" i="23"/>
  <c r="BI265" i="23"/>
  <c r="BH265" i="23"/>
  <c r="BG265" i="23"/>
  <c r="BF265" i="23"/>
  <c r="BE265" i="23"/>
  <c r="BD265" i="23"/>
  <c r="BC265" i="23"/>
  <c r="BK264" i="23"/>
  <c r="BJ264" i="23"/>
  <c r="BI264" i="23"/>
  <c r="BH264" i="23"/>
  <c r="BG264" i="23"/>
  <c r="BF264" i="23"/>
  <c r="BE264" i="23"/>
  <c r="BD264" i="23"/>
  <c r="BC264" i="23"/>
  <c r="BK263" i="23"/>
  <c r="BJ263" i="23"/>
  <c r="BI263" i="23"/>
  <c r="BH263" i="23"/>
  <c r="BG263" i="23"/>
  <c r="BF263" i="23"/>
  <c r="BE263" i="23"/>
  <c r="BD263" i="23"/>
  <c r="BC263" i="23"/>
  <c r="BK262" i="23"/>
  <c r="BJ262" i="23"/>
  <c r="BI262" i="23"/>
  <c r="BH262" i="23"/>
  <c r="BG262" i="23"/>
  <c r="BF262" i="23"/>
  <c r="BE262" i="23"/>
  <c r="BD262" i="23"/>
  <c r="BC262" i="23"/>
  <c r="BK261" i="23"/>
  <c r="BJ261" i="23"/>
  <c r="BI261" i="23"/>
  <c r="BH261" i="23"/>
  <c r="BG261" i="23"/>
  <c r="BF261" i="23"/>
  <c r="BE261" i="23"/>
  <c r="BD261" i="23"/>
  <c r="BC261" i="23"/>
  <c r="BK260" i="23"/>
  <c r="BJ260" i="23"/>
  <c r="BI260" i="23"/>
  <c r="BH260" i="23"/>
  <c r="BG260" i="23"/>
  <c r="BF260" i="23"/>
  <c r="BE260" i="23"/>
  <c r="BD260" i="23"/>
  <c r="BC260" i="23"/>
  <c r="BK259" i="23"/>
  <c r="BJ259" i="23"/>
  <c r="BI259" i="23"/>
  <c r="BH259" i="23"/>
  <c r="BG259" i="23"/>
  <c r="BF259" i="23"/>
  <c r="BE259" i="23"/>
  <c r="BD259" i="23"/>
  <c r="BC259" i="23"/>
  <c r="BK258" i="23"/>
  <c r="BJ258" i="23"/>
  <c r="BI258" i="23"/>
  <c r="BH258" i="23"/>
  <c r="BG258" i="23"/>
  <c r="BF258" i="23"/>
  <c r="BE258" i="23"/>
  <c r="BD258" i="23"/>
  <c r="BC258" i="23"/>
  <c r="BK257" i="23"/>
  <c r="BJ257" i="23"/>
  <c r="BI257" i="23"/>
  <c r="BH257" i="23"/>
  <c r="BG257" i="23"/>
  <c r="BF257" i="23"/>
  <c r="BE257" i="23"/>
  <c r="BD257" i="23"/>
  <c r="BC257" i="23"/>
  <c r="BK256" i="23"/>
  <c r="BJ256" i="23"/>
  <c r="BI256" i="23"/>
  <c r="BH256" i="23"/>
  <c r="BG256" i="23"/>
  <c r="BF256" i="23"/>
  <c r="BE256" i="23"/>
  <c r="BD256" i="23"/>
  <c r="BC256" i="23"/>
  <c r="BK251" i="23"/>
  <c r="BJ251" i="23"/>
  <c r="BI251" i="23"/>
  <c r="BH251" i="23"/>
  <c r="BG251" i="23"/>
  <c r="BF251" i="23"/>
  <c r="BE251" i="23"/>
  <c r="BD251" i="23"/>
  <c r="BC251" i="23"/>
  <c r="BK250" i="23"/>
  <c r="BJ250" i="23"/>
  <c r="BI250" i="23"/>
  <c r="BH250" i="23"/>
  <c r="BG250" i="23"/>
  <c r="BF250" i="23"/>
  <c r="BE250" i="23"/>
  <c r="BD250" i="23"/>
  <c r="BC250" i="23"/>
  <c r="BK249" i="23"/>
  <c r="BJ249" i="23"/>
  <c r="BI249" i="23"/>
  <c r="BH249" i="23"/>
  <c r="BG249" i="23"/>
  <c r="BF249" i="23"/>
  <c r="BE249" i="23"/>
  <c r="BD249" i="23"/>
  <c r="BC249" i="23"/>
  <c r="BK248" i="23"/>
  <c r="BJ248" i="23"/>
  <c r="BI248" i="23"/>
  <c r="BH248" i="23"/>
  <c r="BG248" i="23"/>
  <c r="BF248" i="23"/>
  <c r="BE248" i="23"/>
  <c r="BD248" i="23"/>
  <c r="BC248" i="23"/>
  <c r="BK247" i="23"/>
  <c r="BJ247" i="23"/>
  <c r="BI247" i="23"/>
  <c r="BH247" i="23"/>
  <c r="BG247" i="23"/>
  <c r="BF247" i="23"/>
  <c r="BE247" i="23"/>
  <c r="BD247" i="23"/>
  <c r="BC247" i="23"/>
  <c r="BK246" i="23"/>
  <c r="BJ246" i="23"/>
  <c r="BI246" i="23"/>
  <c r="BH246" i="23"/>
  <c r="BG246" i="23"/>
  <c r="BF246" i="23"/>
  <c r="BE246" i="23"/>
  <c r="BD246" i="23"/>
  <c r="BC246" i="23"/>
  <c r="BK245" i="23"/>
  <c r="BJ245" i="23"/>
  <c r="BI245" i="23"/>
  <c r="BH245" i="23"/>
  <c r="BG245" i="23"/>
  <c r="BF245" i="23"/>
  <c r="BE245" i="23"/>
  <c r="BD245" i="23"/>
  <c r="BC245" i="23"/>
  <c r="BK244" i="23"/>
  <c r="BJ244" i="23"/>
  <c r="BI244" i="23"/>
  <c r="BH244" i="23"/>
  <c r="BG244" i="23"/>
  <c r="BF244" i="23"/>
  <c r="BE244" i="23"/>
  <c r="BD244" i="23"/>
  <c r="BC244" i="23"/>
  <c r="BK243" i="23"/>
  <c r="BJ243" i="23"/>
  <c r="BI243" i="23"/>
  <c r="BH243" i="23"/>
  <c r="BG243" i="23"/>
  <c r="BF243" i="23"/>
  <c r="BE243" i="23"/>
  <c r="BD243" i="23"/>
  <c r="BC243" i="23"/>
  <c r="BK242" i="23"/>
  <c r="BJ242" i="23"/>
  <c r="BI242" i="23"/>
  <c r="BH242" i="23"/>
  <c r="BG242" i="23"/>
  <c r="BF242" i="23"/>
  <c r="BE242" i="23"/>
  <c r="BD242" i="23"/>
  <c r="BC242" i="23"/>
  <c r="BK241" i="23"/>
  <c r="BJ241" i="23"/>
  <c r="BI241" i="23"/>
  <c r="BH241" i="23"/>
  <c r="BG241" i="23"/>
  <c r="BF241" i="23"/>
  <c r="BE241" i="23"/>
  <c r="BD241" i="23"/>
  <c r="BC241" i="23"/>
  <c r="BK240" i="23"/>
  <c r="BJ240" i="23"/>
  <c r="BI240" i="23"/>
  <c r="BH240" i="23"/>
  <c r="BG240" i="23"/>
  <c r="BF240" i="23"/>
  <c r="BE240" i="23"/>
  <c r="BD240" i="23"/>
  <c r="BC240" i="23"/>
  <c r="BK239" i="23"/>
  <c r="BJ239" i="23"/>
  <c r="BI239" i="23"/>
  <c r="BH239" i="23"/>
  <c r="BG239" i="23"/>
  <c r="BF239" i="23"/>
  <c r="BE239" i="23"/>
  <c r="BD239" i="23"/>
  <c r="BC239" i="23"/>
  <c r="BK238" i="23"/>
  <c r="BJ238" i="23"/>
  <c r="BI238" i="23"/>
  <c r="BH238" i="23"/>
  <c r="BG238" i="23"/>
  <c r="BF238" i="23"/>
  <c r="BE238" i="23"/>
  <c r="BD238" i="23"/>
  <c r="BC238" i="23"/>
  <c r="BK237" i="23"/>
  <c r="BJ237" i="23"/>
  <c r="BI237" i="23"/>
  <c r="BH237" i="23"/>
  <c r="BG237" i="23"/>
  <c r="BF237" i="23"/>
  <c r="BE237" i="23"/>
  <c r="BD237" i="23"/>
  <c r="BC237" i="23"/>
  <c r="BK236" i="23"/>
  <c r="BJ236" i="23"/>
  <c r="BI236" i="23"/>
  <c r="BH236" i="23"/>
  <c r="BG236" i="23"/>
  <c r="BF236" i="23"/>
  <c r="BE236" i="23"/>
  <c r="BD236" i="23"/>
  <c r="BC236" i="23"/>
  <c r="BK235" i="23"/>
  <c r="BJ235" i="23"/>
  <c r="BI235" i="23"/>
  <c r="BH235" i="23"/>
  <c r="BG235" i="23"/>
  <c r="BF235" i="23"/>
  <c r="BE235" i="23"/>
  <c r="BD235" i="23"/>
  <c r="BC235" i="23"/>
  <c r="BK234" i="23"/>
  <c r="BJ234" i="23"/>
  <c r="BI234" i="23"/>
  <c r="BH234" i="23"/>
  <c r="BG234" i="23"/>
  <c r="BF234" i="23"/>
  <c r="BE234" i="23"/>
  <c r="BD234" i="23"/>
  <c r="BC234" i="23"/>
  <c r="BK233" i="23"/>
  <c r="BJ233" i="23"/>
  <c r="BI233" i="23"/>
  <c r="BH233" i="23"/>
  <c r="BG233" i="23"/>
  <c r="BF233" i="23"/>
  <c r="BE233" i="23"/>
  <c r="BD233" i="23"/>
  <c r="BC233" i="23"/>
  <c r="BK232" i="23"/>
  <c r="BJ232" i="23"/>
  <c r="BI232" i="23"/>
  <c r="BH232" i="23"/>
  <c r="BG232" i="23"/>
  <c r="BF232" i="23"/>
  <c r="BE232" i="23"/>
  <c r="BD232" i="23"/>
  <c r="BC232" i="23"/>
  <c r="BK231" i="23"/>
  <c r="BJ231" i="23"/>
  <c r="BI231" i="23"/>
  <c r="BH231" i="23"/>
  <c r="BG231" i="23"/>
  <c r="BF231" i="23"/>
  <c r="BE231" i="23"/>
  <c r="BD231" i="23"/>
  <c r="BC231" i="23"/>
  <c r="BK230" i="23"/>
  <c r="BJ230" i="23"/>
  <c r="BI230" i="23"/>
  <c r="BH230" i="23"/>
  <c r="BG230" i="23"/>
  <c r="BF230" i="23"/>
  <c r="BE230" i="23"/>
  <c r="BD230" i="23"/>
  <c r="BC230" i="23"/>
  <c r="BK229" i="23"/>
  <c r="BJ229" i="23"/>
  <c r="BI229" i="23"/>
  <c r="BH229" i="23"/>
  <c r="BG229" i="23"/>
  <c r="BF229" i="23"/>
  <c r="BE229" i="23"/>
  <c r="BD229" i="23"/>
  <c r="BC229" i="23"/>
  <c r="BK228" i="23"/>
  <c r="BJ228" i="23"/>
  <c r="BI228" i="23"/>
  <c r="BH228" i="23"/>
  <c r="BG228" i="23"/>
  <c r="BF228" i="23"/>
  <c r="BE228" i="23"/>
  <c r="BD228" i="23"/>
  <c r="BC228" i="23"/>
  <c r="BK223" i="23"/>
  <c r="BJ223" i="23"/>
  <c r="BI223" i="23"/>
  <c r="BH223" i="23"/>
  <c r="BG223" i="23"/>
  <c r="BF223" i="23"/>
  <c r="BE223" i="23"/>
  <c r="BD223" i="23"/>
  <c r="BC223" i="23"/>
  <c r="BK222" i="23"/>
  <c r="BJ222" i="23"/>
  <c r="BI222" i="23"/>
  <c r="BH222" i="23"/>
  <c r="BG222" i="23"/>
  <c r="BF222" i="23"/>
  <c r="BE222" i="23"/>
  <c r="BD222" i="23"/>
  <c r="BC222" i="23"/>
  <c r="BK221" i="23"/>
  <c r="BJ221" i="23"/>
  <c r="BI221" i="23"/>
  <c r="BH221" i="23"/>
  <c r="BG221" i="23"/>
  <c r="BF221" i="23"/>
  <c r="BE221" i="23"/>
  <c r="BD221" i="23"/>
  <c r="BC221" i="23"/>
  <c r="BK220" i="23"/>
  <c r="BJ220" i="23"/>
  <c r="BI220" i="23"/>
  <c r="BH220" i="23"/>
  <c r="BG220" i="23"/>
  <c r="BF220" i="23"/>
  <c r="BE220" i="23"/>
  <c r="BD220" i="23"/>
  <c r="BC220" i="23"/>
  <c r="BK219" i="23"/>
  <c r="BJ219" i="23"/>
  <c r="BI219" i="23"/>
  <c r="BH219" i="23"/>
  <c r="BG219" i="23"/>
  <c r="BF219" i="23"/>
  <c r="BE219" i="23"/>
  <c r="BD219" i="23"/>
  <c r="BC219" i="23"/>
  <c r="BK218" i="23"/>
  <c r="BJ218" i="23"/>
  <c r="BI218" i="23"/>
  <c r="BH218" i="23"/>
  <c r="BG218" i="23"/>
  <c r="BF218" i="23"/>
  <c r="BE218" i="23"/>
  <c r="BD218" i="23"/>
  <c r="BC218" i="23"/>
  <c r="BK217" i="23"/>
  <c r="BJ217" i="23"/>
  <c r="BI217" i="23"/>
  <c r="BE217" i="23"/>
  <c r="BD217" i="23"/>
  <c r="BC217" i="23"/>
  <c r="BK216" i="23"/>
  <c r="BJ216" i="23"/>
  <c r="BI216" i="23"/>
  <c r="BH216" i="23"/>
  <c r="BG216" i="23"/>
  <c r="BF216" i="23"/>
  <c r="BE216" i="23"/>
  <c r="BD216" i="23"/>
  <c r="BC216" i="23"/>
  <c r="BK215" i="23"/>
  <c r="BJ215" i="23"/>
  <c r="BI215" i="23"/>
  <c r="BH215" i="23"/>
  <c r="BG215" i="23"/>
  <c r="BF215" i="23"/>
  <c r="BE215" i="23"/>
  <c r="BD215" i="23"/>
  <c r="BC215" i="23"/>
  <c r="BK214" i="23"/>
  <c r="BJ214" i="23"/>
  <c r="BI214" i="23"/>
  <c r="BH214" i="23"/>
  <c r="BG214" i="23"/>
  <c r="BF214" i="23"/>
  <c r="BE214" i="23"/>
  <c r="BD214" i="23"/>
  <c r="BC214" i="23"/>
  <c r="BK213" i="23"/>
  <c r="BJ213" i="23"/>
  <c r="BI213" i="23"/>
  <c r="BH213" i="23"/>
  <c r="BG213" i="23"/>
  <c r="BF213" i="23"/>
  <c r="BE213" i="23"/>
  <c r="BD213" i="23"/>
  <c r="BC213" i="23"/>
  <c r="BK212" i="23"/>
  <c r="BJ212" i="23"/>
  <c r="BI212" i="23"/>
  <c r="BH212" i="23"/>
  <c r="BG212" i="23"/>
  <c r="BF212" i="23"/>
  <c r="BE212" i="23"/>
  <c r="BD212" i="23"/>
  <c r="BC212" i="23"/>
  <c r="BK211" i="23"/>
  <c r="BJ211" i="23"/>
  <c r="BI211" i="23"/>
  <c r="BH211" i="23"/>
  <c r="BG211" i="23"/>
  <c r="BF211" i="23"/>
  <c r="BE211" i="23"/>
  <c r="BD211" i="23"/>
  <c r="BC211" i="23"/>
  <c r="BK210" i="23"/>
  <c r="BJ210" i="23"/>
  <c r="BI210" i="23"/>
  <c r="BH210" i="23"/>
  <c r="BG210" i="23"/>
  <c r="BF210" i="23"/>
  <c r="BE210" i="23"/>
  <c r="BD210" i="23"/>
  <c r="BC210" i="23"/>
  <c r="BK209" i="23"/>
  <c r="BJ209" i="23"/>
  <c r="BI209" i="23"/>
  <c r="BH209" i="23"/>
  <c r="BG209" i="23"/>
  <c r="BF209" i="23"/>
  <c r="BE209" i="23"/>
  <c r="BD209" i="23"/>
  <c r="BC209" i="23"/>
  <c r="BK208" i="23"/>
  <c r="BJ208" i="23"/>
  <c r="BI208" i="23"/>
  <c r="BH208" i="23"/>
  <c r="BG208" i="23"/>
  <c r="BF208" i="23"/>
  <c r="BE208" i="23"/>
  <c r="BD208" i="23"/>
  <c r="BC208" i="23"/>
  <c r="BK207" i="23"/>
  <c r="BJ207" i="23"/>
  <c r="BI207" i="23"/>
  <c r="BH207" i="23"/>
  <c r="BG207" i="23"/>
  <c r="BF207" i="23"/>
  <c r="BE207" i="23"/>
  <c r="BD207" i="23"/>
  <c r="BC207" i="23"/>
  <c r="BK206" i="23"/>
  <c r="BJ206" i="23"/>
  <c r="BI206" i="23"/>
  <c r="BH206" i="23"/>
  <c r="BG206" i="23"/>
  <c r="BF206" i="23"/>
  <c r="BE206" i="23"/>
  <c r="BD206" i="23"/>
  <c r="BC206" i="23"/>
  <c r="BK205" i="23"/>
  <c r="BJ205" i="23"/>
  <c r="BI205" i="23"/>
  <c r="BH205" i="23"/>
  <c r="BG205" i="23"/>
  <c r="BF205" i="23"/>
  <c r="BE205" i="23"/>
  <c r="BD205" i="23"/>
  <c r="BC205" i="23"/>
  <c r="BK204" i="23"/>
  <c r="BJ204" i="23"/>
  <c r="BI204" i="23"/>
  <c r="BH204" i="23"/>
  <c r="BG204" i="23"/>
  <c r="BF204" i="23"/>
  <c r="BE204" i="23"/>
  <c r="BD204" i="23"/>
  <c r="BC204" i="23"/>
  <c r="BK203" i="23"/>
  <c r="BJ203" i="23"/>
  <c r="BI203" i="23"/>
  <c r="BH203" i="23"/>
  <c r="BG203" i="23"/>
  <c r="BF203" i="23"/>
  <c r="BE203" i="23"/>
  <c r="BD203" i="23"/>
  <c r="BC203" i="23"/>
  <c r="BK202" i="23"/>
  <c r="BJ202" i="23"/>
  <c r="BI202" i="23"/>
  <c r="BH202" i="23"/>
  <c r="BG202" i="23"/>
  <c r="BF202" i="23"/>
  <c r="BE202" i="23"/>
  <c r="BD202" i="23"/>
  <c r="BC202" i="23"/>
  <c r="BK201" i="23"/>
  <c r="BJ201" i="23"/>
  <c r="BI201" i="23"/>
  <c r="BH201" i="23"/>
  <c r="BG201" i="23"/>
  <c r="BF201" i="23"/>
  <c r="BE201" i="23"/>
  <c r="BD201" i="23"/>
  <c r="BC201" i="23"/>
  <c r="BK200" i="23"/>
  <c r="BJ200" i="23"/>
  <c r="BI200" i="23"/>
  <c r="BH200" i="23"/>
  <c r="BG200" i="23"/>
  <c r="BF200" i="23"/>
  <c r="BE200" i="23"/>
  <c r="BD200" i="23"/>
  <c r="BC200" i="23"/>
  <c r="BK195" i="23"/>
  <c r="BJ195" i="23"/>
  <c r="BI195" i="23"/>
  <c r="BE195" i="23"/>
  <c r="BD195" i="23"/>
  <c r="BC195" i="23"/>
  <c r="BK194" i="23"/>
  <c r="BJ194" i="23"/>
  <c r="BI194" i="23"/>
  <c r="BH194" i="23"/>
  <c r="BG194" i="23"/>
  <c r="BF194" i="23"/>
  <c r="BE194" i="23"/>
  <c r="BD194" i="23"/>
  <c r="BC194" i="23"/>
  <c r="BK193" i="23"/>
  <c r="BJ193" i="23"/>
  <c r="BI193" i="23"/>
  <c r="BH193" i="23"/>
  <c r="BG193" i="23"/>
  <c r="BF193" i="23"/>
  <c r="BE193" i="23"/>
  <c r="BD193" i="23"/>
  <c r="BC193" i="23"/>
  <c r="BK192" i="23"/>
  <c r="BJ192" i="23"/>
  <c r="BI192" i="23"/>
  <c r="BH192" i="23"/>
  <c r="BG192" i="23"/>
  <c r="BF192" i="23"/>
  <c r="BE192" i="23"/>
  <c r="BD192" i="23"/>
  <c r="BC192" i="23"/>
  <c r="BK191" i="23"/>
  <c r="BJ191" i="23"/>
  <c r="BI191" i="23"/>
  <c r="BH191" i="23"/>
  <c r="BG191" i="23"/>
  <c r="BF191" i="23"/>
  <c r="BE191" i="23"/>
  <c r="BD191" i="23"/>
  <c r="BC191" i="23"/>
  <c r="BK190" i="23"/>
  <c r="BJ190" i="23"/>
  <c r="BI190" i="23"/>
  <c r="BH190" i="23"/>
  <c r="BG190" i="23"/>
  <c r="BF190" i="23"/>
  <c r="BE190" i="23"/>
  <c r="BD190" i="23"/>
  <c r="BC190" i="23"/>
  <c r="BK189" i="23"/>
  <c r="BJ189" i="23"/>
  <c r="BI189" i="23"/>
  <c r="BH189" i="23"/>
  <c r="BG189" i="23"/>
  <c r="BF189" i="23"/>
  <c r="BE189" i="23"/>
  <c r="BD189" i="23"/>
  <c r="BC189" i="23"/>
  <c r="BK188" i="23"/>
  <c r="BJ188" i="23"/>
  <c r="BI188" i="23"/>
  <c r="BH188" i="23"/>
  <c r="BG188" i="23"/>
  <c r="BF188" i="23"/>
  <c r="BE188" i="23"/>
  <c r="BD188" i="23"/>
  <c r="BC188" i="23"/>
  <c r="BK187" i="23"/>
  <c r="BJ187" i="23"/>
  <c r="BI187" i="23"/>
  <c r="BH187" i="23"/>
  <c r="BG187" i="23"/>
  <c r="BF187" i="23"/>
  <c r="BE187" i="23"/>
  <c r="BD187" i="23"/>
  <c r="BC187" i="23"/>
  <c r="BK186" i="23"/>
  <c r="BJ186" i="23"/>
  <c r="BI186" i="23"/>
  <c r="BH186" i="23"/>
  <c r="BG186" i="23"/>
  <c r="BF186" i="23"/>
  <c r="BE186" i="23"/>
  <c r="BD186" i="23"/>
  <c r="BC186" i="23"/>
  <c r="BK185" i="23"/>
  <c r="BJ185" i="23"/>
  <c r="BI185" i="23"/>
  <c r="BH185" i="23"/>
  <c r="BG185" i="23"/>
  <c r="BF185" i="23"/>
  <c r="BE185" i="23"/>
  <c r="BD185" i="23"/>
  <c r="BC185" i="23"/>
  <c r="BK184" i="23"/>
  <c r="BJ184" i="23"/>
  <c r="BI184" i="23"/>
  <c r="BH184" i="23"/>
  <c r="BG184" i="23"/>
  <c r="BF184" i="23"/>
  <c r="BE184" i="23"/>
  <c r="BD184" i="23"/>
  <c r="BC184" i="23"/>
  <c r="BK183" i="23"/>
  <c r="BJ183" i="23"/>
  <c r="BI183" i="23"/>
  <c r="BH183" i="23"/>
  <c r="BG183" i="23"/>
  <c r="BF183" i="23"/>
  <c r="BE183" i="23"/>
  <c r="BD183" i="23"/>
  <c r="BC183" i="23"/>
  <c r="BK182" i="23"/>
  <c r="BJ182" i="23"/>
  <c r="BI182" i="23"/>
  <c r="BH182" i="23"/>
  <c r="BG182" i="23"/>
  <c r="BF182" i="23"/>
  <c r="BE182" i="23"/>
  <c r="BD182" i="23"/>
  <c r="BC182" i="23"/>
  <c r="BK181" i="23"/>
  <c r="BJ181" i="23"/>
  <c r="BI181" i="23"/>
  <c r="BH181" i="23"/>
  <c r="BG181" i="23"/>
  <c r="BF181" i="23"/>
  <c r="BE181" i="23"/>
  <c r="BD181" i="23"/>
  <c r="BC181" i="23"/>
  <c r="BK180" i="23"/>
  <c r="BJ180" i="23"/>
  <c r="BI180" i="23"/>
  <c r="BH180" i="23"/>
  <c r="BG180" i="23"/>
  <c r="BF180" i="23"/>
  <c r="BE180" i="23"/>
  <c r="BD180" i="23"/>
  <c r="BC180" i="23"/>
  <c r="BK179" i="23"/>
  <c r="BJ179" i="23"/>
  <c r="BI179" i="23"/>
  <c r="BH179" i="23"/>
  <c r="BG179" i="23"/>
  <c r="BF179" i="23"/>
  <c r="BE179" i="23"/>
  <c r="BD179" i="23"/>
  <c r="BC179" i="23"/>
  <c r="BK178" i="23"/>
  <c r="BJ178" i="23"/>
  <c r="BI178" i="23"/>
  <c r="BH178" i="23"/>
  <c r="BG178" i="23"/>
  <c r="BF178" i="23"/>
  <c r="BE178" i="23"/>
  <c r="BD178" i="23"/>
  <c r="BC178" i="23"/>
  <c r="BK177" i="23"/>
  <c r="BJ177" i="23"/>
  <c r="BI177" i="23"/>
  <c r="BH177" i="23"/>
  <c r="BG177" i="23"/>
  <c r="BF177" i="23"/>
  <c r="BE177" i="23"/>
  <c r="BD177" i="23"/>
  <c r="BC177" i="23"/>
  <c r="BK176" i="23"/>
  <c r="BJ176" i="23"/>
  <c r="BI176" i="23"/>
  <c r="BH176" i="23"/>
  <c r="BG176" i="23"/>
  <c r="BF176" i="23"/>
  <c r="BE176" i="23"/>
  <c r="BD176" i="23"/>
  <c r="BC176" i="23"/>
  <c r="BK175" i="23"/>
  <c r="BJ175" i="23"/>
  <c r="BI175" i="23"/>
  <c r="BH175" i="23"/>
  <c r="BG175" i="23"/>
  <c r="BF175" i="23"/>
  <c r="BE175" i="23"/>
  <c r="BD175" i="23"/>
  <c r="BC175" i="23"/>
  <c r="BK174" i="23"/>
  <c r="BJ174" i="23"/>
  <c r="BI174" i="23"/>
  <c r="BH174" i="23"/>
  <c r="BG174" i="23"/>
  <c r="BF174" i="23"/>
  <c r="BE174" i="23"/>
  <c r="BD174" i="23"/>
  <c r="BC174" i="23"/>
  <c r="BK173" i="23"/>
  <c r="BJ173" i="23"/>
  <c r="BI173" i="23"/>
  <c r="BH173" i="23"/>
  <c r="BG173" i="23"/>
  <c r="BF173" i="23"/>
  <c r="BE173" i="23"/>
  <c r="BD173" i="23"/>
  <c r="BC173" i="23"/>
  <c r="BK172" i="23"/>
  <c r="BJ172" i="23"/>
  <c r="BI172" i="23"/>
  <c r="BH172" i="23"/>
  <c r="BG172" i="23"/>
  <c r="BF172" i="23"/>
  <c r="BE172" i="23"/>
  <c r="BD172" i="23"/>
  <c r="BC172" i="23"/>
  <c r="BK167" i="23"/>
  <c r="BJ167" i="23"/>
  <c r="BI167" i="23"/>
  <c r="BH167" i="23"/>
  <c r="BG167" i="23"/>
  <c r="BF167" i="23"/>
  <c r="BE167" i="23"/>
  <c r="BD167" i="23"/>
  <c r="BC167" i="23"/>
  <c r="BK166" i="23"/>
  <c r="BJ166" i="23"/>
  <c r="BI166" i="23"/>
  <c r="BH166" i="23"/>
  <c r="BG166" i="23"/>
  <c r="BF166" i="23"/>
  <c r="BE166" i="23"/>
  <c r="BD166" i="23"/>
  <c r="BC166" i="23"/>
  <c r="BK165" i="23"/>
  <c r="BJ165" i="23"/>
  <c r="BI165" i="23"/>
  <c r="BH165" i="23"/>
  <c r="BG165" i="23"/>
  <c r="BF165" i="23"/>
  <c r="BE165" i="23"/>
  <c r="BD165" i="23"/>
  <c r="BC165" i="23"/>
  <c r="BK164" i="23"/>
  <c r="BJ164" i="23"/>
  <c r="BI164" i="23"/>
  <c r="BH164" i="23"/>
  <c r="BG164" i="23"/>
  <c r="BF164" i="23"/>
  <c r="BE164" i="23"/>
  <c r="BD164" i="23"/>
  <c r="BC164" i="23"/>
  <c r="BK163" i="23"/>
  <c r="BJ163" i="23"/>
  <c r="BI163" i="23"/>
  <c r="BH163" i="23"/>
  <c r="BG163" i="23"/>
  <c r="BF163" i="23"/>
  <c r="BE163" i="23"/>
  <c r="BD163" i="23"/>
  <c r="BC163" i="23"/>
  <c r="BK162" i="23"/>
  <c r="BJ162" i="23"/>
  <c r="BI162" i="23"/>
  <c r="BH162" i="23"/>
  <c r="BG162" i="23"/>
  <c r="BF162" i="23"/>
  <c r="BE162" i="23"/>
  <c r="BD162" i="23"/>
  <c r="BC162" i="23"/>
  <c r="BK161" i="23"/>
  <c r="BJ161" i="23"/>
  <c r="BI161" i="23"/>
  <c r="BH161" i="23"/>
  <c r="BG161" i="23"/>
  <c r="BF161" i="23"/>
  <c r="BE161" i="23"/>
  <c r="BD161" i="23"/>
  <c r="BC161" i="23"/>
  <c r="BK160" i="23"/>
  <c r="BJ160" i="23"/>
  <c r="BI160" i="23"/>
  <c r="BH160" i="23"/>
  <c r="BG160" i="23"/>
  <c r="BF160" i="23"/>
  <c r="BE160" i="23"/>
  <c r="BD160" i="23"/>
  <c r="BC160" i="23"/>
  <c r="BK159" i="23"/>
  <c r="BJ159" i="23"/>
  <c r="BI159" i="23"/>
  <c r="BH159" i="23"/>
  <c r="BG159" i="23"/>
  <c r="BF159" i="23"/>
  <c r="BE159" i="23"/>
  <c r="BD159" i="23"/>
  <c r="BC159" i="23"/>
  <c r="BK158" i="23"/>
  <c r="BJ158" i="23"/>
  <c r="BI158" i="23"/>
  <c r="BH158" i="23"/>
  <c r="BG158" i="23"/>
  <c r="BF158" i="23"/>
  <c r="BE158" i="23"/>
  <c r="BD158" i="23"/>
  <c r="BC158" i="23"/>
  <c r="BK157" i="23"/>
  <c r="BJ157" i="23"/>
  <c r="BI157" i="23"/>
  <c r="BH157" i="23"/>
  <c r="BG157" i="23"/>
  <c r="BF157" i="23"/>
  <c r="BE157" i="23"/>
  <c r="BD157" i="23"/>
  <c r="BC157" i="23"/>
  <c r="BK156" i="23"/>
  <c r="BJ156" i="23"/>
  <c r="BI156" i="23"/>
  <c r="BH156" i="23"/>
  <c r="BG156" i="23"/>
  <c r="BF156" i="23"/>
  <c r="BE156" i="23"/>
  <c r="BD156" i="23"/>
  <c r="BC156" i="23"/>
  <c r="BH155" i="23"/>
  <c r="BG155" i="23"/>
  <c r="BF155" i="23"/>
  <c r="BE155" i="23"/>
  <c r="BD155" i="23"/>
  <c r="BC155" i="23"/>
  <c r="BK154" i="23"/>
  <c r="BJ154" i="23"/>
  <c r="BI154" i="23"/>
  <c r="BH154" i="23"/>
  <c r="BG154" i="23"/>
  <c r="BF154" i="23"/>
  <c r="BE154" i="23"/>
  <c r="BD154" i="23"/>
  <c r="BC154" i="23"/>
  <c r="BK153" i="23"/>
  <c r="BJ153" i="23"/>
  <c r="BI153" i="23"/>
  <c r="BH153" i="23"/>
  <c r="BG153" i="23"/>
  <c r="BF153" i="23"/>
  <c r="BE153" i="23"/>
  <c r="BD153" i="23"/>
  <c r="BC153" i="23"/>
  <c r="BK152" i="23"/>
  <c r="BJ152" i="23"/>
  <c r="BI152" i="23"/>
  <c r="BH152" i="23"/>
  <c r="BG152" i="23"/>
  <c r="BF152" i="23"/>
  <c r="BE152" i="23"/>
  <c r="BD152" i="23"/>
  <c r="BC152" i="23"/>
  <c r="BK151" i="23"/>
  <c r="BJ151" i="23"/>
  <c r="BI151" i="23"/>
  <c r="BH151" i="23"/>
  <c r="BG151" i="23"/>
  <c r="BF151" i="23"/>
  <c r="BE151" i="23"/>
  <c r="BD151" i="23"/>
  <c r="BC151" i="23"/>
  <c r="BK150" i="23"/>
  <c r="BJ150" i="23"/>
  <c r="BI150" i="23"/>
  <c r="BH150" i="23"/>
  <c r="BG150" i="23"/>
  <c r="BF150" i="23"/>
  <c r="BE150" i="23"/>
  <c r="BD150" i="23"/>
  <c r="BC150" i="23"/>
  <c r="BK149" i="23"/>
  <c r="BJ149" i="23"/>
  <c r="BI149" i="23"/>
  <c r="BH149" i="23"/>
  <c r="BG149" i="23"/>
  <c r="BF149" i="23"/>
  <c r="BE149" i="23"/>
  <c r="BD149" i="23"/>
  <c r="BC149" i="23"/>
  <c r="BK148" i="23"/>
  <c r="BJ148" i="23"/>
  <c r="BI148" i="23"/>
  <c r="BH148" i="23"/>
  <c r="BG148" i="23"/>
  <c r="BF148" i="23"/>
  <c r="BE148" i="23"/>
  <c r="BD148" i="23"/>
  <c r="BC148" i="23"/>
  <c r="BK147" i="23"/>
  <c r="BJ147" i="23"/>
  <c r="BI147" i="23"/>
  <c r="BH147" i="23"/>
  <c r="BG147" i="23"/>
  <c r="BF147" i="23"/>
  <c r="BE147" i="23"/>
  <c r="BD147" i="23"/>
  <c r="BC147" i="23"/>
  <c r="BK146" i="23"/>
  <c r="BJ146" i="23"/>
  <c r="BI146" i="23"/>
  <c r="BH146" i="23"/>
  <c r="BG146" i="23"/>
  <c r="BF146" i="23"/>
  <c r="BE146" i="23"/>
  <c r="BD146" i="23"/>
  <c r="BC146" i="23"/>
  <c r="BK145" i="23"/>
  <c r="BJ145" i="23"/>
  <c r="BI145" i="23"/>
  <c r="BH145" i="23"/>
  <c r="BG145" i="23"/>
  <c r="BF145" i="23"/>
  <c r="BE145" i="23"/>
  <c r="BD145" i="23"/>
  <c r="BC145" i="23"/>
  <c r="BK144" i="23"/>
  <c r="BJ144" i="23"/>
  <c r="BI144" i="23"/>
  <c r="BH144" i="23"/>
  <c r="BG144" i="23"/>
  <c r="BF144" i="23"/>
  <c r="BE144" i="23"/>
  <c r="BD144" i="23"/>
  <c r="BC144" i="23"/>
  <c r="BK139" i="23"/>
  <c r="BJ139" i="23"/>
  <c r="BI139" i="23"/>
  <c r="BH139" i="23"/>
  <c r="BG139" i="23"/>
  <c r="BF139" i="23"/>
  <c r="BE139" i="23"/>
  <c r="BD139" i="23"/>
  <c r="BC139" i="23"/>
  <c r="BK138" i="23"/>
  <c r="BJ138" i="23"/>
  <c r="BI138" i="23"/>
  <c r="BH138" i="23"/>
  <c r="BG138" i="23"/>
  <c r="BF138" i="23"/>
  <c r="BE138" i="23"/>
  <c r="BD138" i="23"/>
  <c r="BC138" i="23"/>
  <c r="BK137" i="23"/>
  <c r="BJ137" i="23"/>
  <c r="BI137" i="23"/>
  <c r="BH137" i="23"/>
  <c r="BG137" i="23"/>
  <c r="BF137" i="23"/>
  <c r="BE137" i="23"/>
  <c r="BD137" i="23"/>
  <c r="BC137" i="23"/>
  <c r="BK136" i="23"/>
  <c r="BJ136" i="23"/>
  <c r="BI136" i="23"/>
  <c r="BH136" i="23"/>
  <c r="BG136" i="23"/>
  <c r="BF136" i="23"/>
  <c r="BE136" i="23"/>
  <c r="BD136" i="23"/>
  <c r="BC136" i="23"/>
  <c r="BK135" i="23"/>
  <c r="BJ135" i="23"/>
  <c r="BI135" i="23"/>
  <c r="BH135" i="23"/>
  <c r="BG135" i="23"/>
  <c r="BF135" i="23"/>
  <c r="BE135" i="23"/>
  <c r="BD135" i="23"/>
  <c r="BC135" i="23"/>
  <c r="BK134" i="23"/>
  <c r="BJ134" i="23"/>
  <c r="BI134" i="23"/>
  <c r="BH134" i="23"/>
  <c r="BG134" i="23"/>
  <c r="BF134" i="23"/>
  <c r="BE134" i="23"/>
  <c r="BD134" i="23"/>
  <c r="BC134" i="23"/>
  <c r="BK133" i="23"/>
  <c r="BJ133" i="23"/>
  <c r="BI133" i="23"/>
  <c r="BH133" i="23"/>
  <c r="BG133" i="23"/>
  <c r="BF133" i="23"/>
  <c r="BE133" i="23"/>
  <c r="BD133" i="23"/>
  <c r="BC133" i="23"/>
  <c r="BK132" i="23"/>
  <c r="BJ132" i="23"/>
  <c r="BI132" i="23"/>
  <c r="BH132" i="23"/>
  <c r="BG132" i="23"/>
  <c r="BF132" i="23"/>
  <c r="BE132" i="23"/>
  <c r="BD132" i="23"/>
  <c r="BC132" i="23"/>
  <c r="BK131" i="23"/>
  <c r="BJ131" i="23"/>
  <c r="BI131" i="23"/>
  <c r="BH131" i="23"/>
  <c r="BG131" i="23"/>
  <c r="BF131" i="23"/>
  <c r="BE131" i="23"/>
  <c r="BD131" i="23"/>
  <c r="BC131" i="23"/>
  <c r="BK130" i="23"/>
  <c r="BJ130" i="23"/>
  <c r="BI130" i="23"/>
  <c r="BH130" i="23"/>
  <c r="BG130" i="23"/>
  <c r="BF130" i="23"/>
  <c r="BE130" i="23"/>
  <c r="BD130" i="23"/>
  <c r="BC130" i="23"/>
  <c r="BK129" i="23"/>
  <c r="BJ129" i="23"/>
  <c r="BI129" i="23"/>
  <c r="BH129" i="23"/>
  <c r="BG129" i="23"/>
  <c r="BF129" i="23"/>
  <c r="BE129" i="23"/>
  <c r="BD129" i="23"/>
  <c r="BC129" i="23"/>
  <c r="BK128" i="23"/>
  <c r="BJ128" i="23"/>
  <c r="BI128" i="23"/>
  <c r="BH128" i="23"/>
  <c r="BG128" i="23"/>
  <c r="BF128" i="23"/>
  <c r="BE128" i="23"/>
  <c r="BD128" i="23"/>
  <c r="BC128" i="23"/>
  <c r="BK127" i="23"/>
  <c r="BJ127" i="23"/>
  <c r="BI127" i="23"/>
  <c r="BH127" i="23"/>
  <c r="BG127" i="23"/>
  <c r="BF127" i="23"/>
  <c r="BE127" i="23"/>
  <c r="BD127" i="23"/>
  <c r="BC127" i="23"/>
  <c r="BK126" i="23"/>
  <c r="BJ126" i="23"/>
  <c r="BI126" i="23"/>
  <c r="BH126" i="23"/>
  <c r="BG126" i="23"/>
  <c r="BF126" i="23"/>
  <c r="BE126" i="23"/>
  <c r="BD126" i="23"/>
  <c r="BC126" i="23"/>
  <c r="BK125" i="23"/>
  <c r="BJ125" i="23"/>
  <c r="BI125" i="23"/>
  <c r="BH125" i="23"/>
  <c r="BG125" i="23"/>
  <c r="BF125" i="23"/>
  <c r="BE125" i="23"/>
  <c r="BD125" i="23"/>
  <c r="BC125" i="23"/>
  <c r="BK124" i="23"/>
  <c r="BJ124" i="23"/>
  <c r="BI124" i="23"/>
  <c r="BH124" i="23"/>
  <c r="BG124" i="23"/>
  <c r="BF124" i="23"/>
  <c r="BE124" i="23"/>
  <c r="BD124" i="23"/>
  <c r="BC124" i="23"/>
  <c r="BK123" i="23"/>
  <c r="BJ123" i="23"/>
  <c r="BI123" i="23"/>
  <c r="BH123" i="23"/>
  <c r="BG123" i="23"/>
  <c r="BF123" i="23"/>
  <c r="BE123" i="23"/>
  <c r="BD123" i="23"/>
  <c r="BC123" i="23"/>
  <c r="BK122" i="23"/>
  <c r="BJ122" i="23"/>
  <c r="BI122" i="23"/>
  <c r="BH122" i="23"/>
  <c r="BG122" i="23"/>
  <c r="BF122" i="23"/>
  <c r="BE122" i="23"/>
  <c r="BD122" i="23"/>
  <c r="BC122" i="23"/>
  <c r="BK121" i="23"/>
  <c r="BJ121" i="23"/>
  <c r="BI121" i="23"/>
  <c r="BH121" i="23"/>
  <c r="BG121" i="23"/>
  <c r="BF121" i="23"/>
  <c r="BE121" i="23"/>
  <c r="BD121" i="23"/>
  <c r="BC121" i="23"/>
  <c r="BK120" i="23"/>
  <c r="BJ120" i="23"/>
  <c r="BI120" i="23"/>
  <c r="BH120" i="23"/>
  <c r="BG120" i="23"/>
  <c r="BF120" i="23"/>
  <c r="BE120" i="23"/>
  <c r="BD120" i="23"/>
  <c r="BC120" i="23"/>
  <c r="BK119" i="23"/>
  <c r="BJ119" i="23"/>
  <c r="BI119" i="23"/>
  <c r="BH119" i="23"/>
  <c r="BG119" i="23"/>
  <c r="BF119" i="23"/>
  <c r="BE119" i="23"/>
  <c r="BD119" i="23"/>
  <c r="BC119" i="23"/>
  <c r="BK118" i="23"/>
  <c r="BJ118" i="23"/>
  <c r="BI118" i="23"/>
  <c r="BH118" i="23"/>
  <c r="BG118" i="23"/>
  <c r="BF118" i="23"/>
  <c r="BE118" i="23"/>
  <c r="BD118" i="23"/>
  <c r="BC118" i="23"/>
  <c r="BK117" i="23"/>
  <c r="BJ117" i="23"/>
  <c r="BI117" i="23"/>
  <c r="BH117" i="23"/>
  <c r="BG117" i="23"/>
  <c r="BF117" i="23"/>
  <c r="BE117" i="23"/>
  <c r="BD117" i="23"/>
  <c r="BC117" i="23"/>
  <c r="BK116" i="23"/>
  <c r="BJ116" i="23"/>
  <c r="BI116" i="23"/>
  <c r="BH116" i="23"/>
  <c r="BG116" i="23"/>
  <c r="BF116" i="23"/>
  <c r="BE116" i="23"/>
  <c r="BD116" i="23"/>
  <c r="BC116" i="23"/>
  <c r="BK111" i="23"/>
  <c r="BJ111" i="23"/>
  <c r="BI111" i="23"/>
  <c r="BH111" i="23"/>
  <c r="BG111" i="23"/>
  <c r="BF111" i="23"/>
  <c r="BE111" i="23"/>
  <c r="BD111" i="23"/>
  <c r="BC111" i="23"/>
  <c r="BK110" i="23"/>
  <c r="BJ110" i="23"/>
  <c r="BI110" i="23"/>
  <c r="BH110" i="23"/>
  <c r="BG110" i="23"/>
  <c r="BF110" i="23"/>
  <c r="BE110" i="23"/>
  <c r="BD110" i="23"/>
  <c r="BC110" i="23"/>
  <c r="BK109" i="23"/>
  <c r="BJ109" i="23"/>
  <c r="BI109" i="23"/>
  <c r="BH109" i="23"/>
  <c r="BG109" i="23"/>
  <c r="BF109" i="23"/>
  <c r="BE109" i="23"/>
  <c r="BD109" i="23"/>
  <c r="BC109" i="23"/>
  <c r="BK108" i="23"/>
  <c r="BJ108" i="23"/>
  <c r="BI108" i="23"/>
  <c r="BH108" i="23"/>
  <c r="BG108" i="23"/>
  <c r="BF108" i="23"/>
  <c r="BE108" i="23"/>
  <c r="BD108" i="23"/>
  <c r="BC108" i="23"/>
  <c r="BK107" i="23"/>
  <c r="BJ107" i="23"/>
  <c r="BI107" i="23"/>
  <c r="BH107" i="23"/>
  <c r="BG107" i="23"/>
  <c r="BF107" i="23"/>
  <c r="BE107" i="23"/>
  <c r="BD107" i="23"/>
  <c r="BC107" i="23"/>
  <c r="BK106" i="23"/>
  <c r="BJ106" i="23"/>
  <c r="BI106" i="23"/>
  <c r="BH106" i="23"/>
  <c r="BG106" i="23"/>
  <c r="BF106" i="23"/>
  <c r="BE106" i="23"/>
  <c r="BD106" i="23"/>
  <c r="BC106" i="23"/>
  <c r="BK105" i="23"/>
  <c r="BJ105" i="23"/>
  <c r="BI105" i="23"/>
  <c r="BH105" i="23"/>
  <c r="BG105" i="23"/>
  <c r="BF105" i="23"/>
  <c r="BE105" i="23"/>
  <c r="BD105" i="23"/>
  <c r="BC105" i="23"/>
  <c r="BK104" i="23"/>
  <c r="BJ104" i="23"/>
  <c r="BI104" i="23"/>
  <c r="BH104" i="23"/>
  <c r="BG104" i="23"/>
  <c r="BF104" i="23"/>
  <c r="BE104" i="23"/>
  <c r="BD104" i="23"/>
  <c r="BC104" i="23"/>
  <c r="BK103" i="23"/>
  <c r="BJ103" i="23"/>
  <c r="BI103" i="23"/>
  <c r="BH103" i="23"/>
  <c r="BG103" i="23"/>
  <c r="BF103" i="23"/>
  <c r="BE103" i="23"/>
  <c r="BD103" i="23"/>
  <c r="BC103" i="23"/>
  <c r="BK102" i="23"/>
  <c r="BJ102" i="23"/>
  <c r="BI102" i="23"/>
  <c r="BH102" i="23"/>
  <c r="BG102" i="23"/>
  <c r="BF102" i="23"/>
  <c r="BE102" i="23"/>
  <c r="BD102" i="23"/>
  <c r="BC102" i="23"/>
  <c r="BK101" i="23"/>
  <c r="BJ101" i="23"/>
  <c r="BI101" i="23"/>
  <c r="BH101" i="23"/>
  <c r="BG101" i="23"/>
  <c r="BF101" i="23"/>
  <c r="BE101" i="23"/>
  <c r="BD101" i="23"/>
  <c r="BC101" i="23"/>
  <c r="BK100" i="23"/>
  <c r="BJ100" i="23"/>
  <c r="BI100" i="23"/>
  <c r="BH100" i="23"/>
  <c r="BG100" i="23"/>
  <c r="BF100" i="23"/>
  <c r="BE100" i="23"/>
  <c r="BD100" i="23"/>
  <c r="BC100" i="23"/>
  <c r="BK99" i="23"/>
  <c r="BJ99" i="23"/>
  <c r="BI99" i="23"/>
  <c r="BH99" i="23"/>
  <c r="BG99" i="23"/>
  <c r="BF99" i="23"/>
  <c r="BE99" i="23"/>
  <c r="BD99" i="23"/>
  <c r="BC99" i="23"/>
  <c r="BK98" i="23"/>
  <c r="BJ98" i="23"/>
  <c r="BI98" i="23"/>
  <c r="BH98" i="23"/>
  <c r="BG98" i="23"/>
  <c r="BF98" i="23"/>
  <c r="BE98" i="23"/>
  <c r="BD98" i="23"/>
  <c r="BC98" i="23"/>
  <c r="BK97" i="23"/>
  <c r="BJ97" i="23"/>
  <c r="BI97" i="23"/>
  <c r="BH97" i="23"/>
  <c r="BG97" i="23"/>
  <c r="BF97" i="23"/>
  <c r="BE97" i="23"/>
  <c r="BD97" i="23"/>
  <c r="BC97" i="23"/>
  <c r="BK96" i="23"/>
  <c r="BJ96" i="23"/>
  <c r="BI96" i="23"/>
  <c r="BH96" i="23"/>
  <c r="BG96" i="23"/>
  <c r="BF96" i="23"/>
  <c r="BE96" i="23"/>
  <c r="BD96" i="23"/>
  <c r="BC96" i="23"/>
  <c r="BK95" i="23"/>
  <c r="BJ95" i="23"/>
  <c r="BI95" i="23"/>
  <c r="BH95" i="23"/>
  <c r="BG95" i="23"/>
  <c r="BF95" i="23"/>
  <c r="BE95" i="23"/>
  <c r="BD95" i="23"/>
  <c r="BC95" i="23"/>
  <c r="BK94" i="23"/>
  <c r="BJ94" i="23"/>
  <c r="BI94" i="23"/>
  <c r="BH94" i="23"/>
  <c r="BG94" i="23"/>
  <c r="BF94" i="23"/>
  <c r="BE94" i="23"/>
  <c r="BD94" i="23"/>
  <c r="BC94" i="23"/>
  <c r="BK93" i="23"/>
  <c r="BJ93" i="23"/>
  <c r="BI93" i="23"/>
  <c r="BH93" i="23"/>
  <c r="BG93" i="23"/>
  <c r="BF93" i="23"/>
  <c r="BE93" i="23"/>
  <c r="BD93" i="23"/>
  <c r="BC93" i="23"/>
  <c r="BK92" i="23"/>
  <c r="BJ92" i="23"/>
  <c r="BI92" i="23"/>
  <c r="BH92" i="23"/>
  <c r="BG92" i="23"/>
  <c r="BF92" i="23"/>
  <c r="BE92" i="23"/>
  <c r="BD92" i="23"/>
  <c r="BC92" i="23"/>
  <c r="BK91" i="23"/>
  <c r="BJ91" i="23"/>
  <c r="BI91" i="23"/>
  <c r="BH91" i="23"/>
  <c r="BG91" i="23"/>
  <c r="BF91" i="23"/>
  <c r="BE91" i="23"/>
  <c r="BD91" i="23"/>
  <c r="BC91" i="23"/>
  <c r="BK90" i="23"/>
  <c r="BJ90" i="23"/>
  <c r="BI90" i="23"/>
  <c r="BH90" i="23"/>
  <c r="BG90" i="23"/>
  <c r="BF90" i="23"/>
  <c r="BE90" i="23"/>
  <c r="BD90" i="23"/>
  <c r="BC90" i="23"/>
  <c r="BK89" i="23"/>
  <c r="BJ89" i="23"/>
  <c r="BI89" i="23"/>
  <c r="BH89" i="23"/>
  <c r="BG89" i="23"/>
  <c r="BF89" i="23"/>
  <c r="BE89" i="23"/>
  <c r="BD89" i="23"/>
  <c r="BC89" i="23"/>
  <c r="BK88" i="23"/>
  <c r="BJ88" i="23"/>
  <c r="BI88" i="23"/>
  <c r="BH88" i="23"/>
  <c r="BG88" i="23"/>
  <c r="BF88" i="23"/>
  <c r="BE88" i="23"/>
  <c r="BD88" i="23"/>
  <c r="BC88" i="23"/>
  <c r="BK83" i="23"/>
  <c r="BJ83" i="23"/>
  <c r="BI83" i="23"/>
  <c r="BH83" i="23"/>
  <c r="BG83" i="23"/>
  <c r="BF83" i="23"/>
  <c r="BE83" i="23"/>
  <c r="BD83" i="23"/>
  <c r="BC83" i="23"/>
  <c r="BB83" i="23"/>
  <c r="BB111" i="23" s="1"/>
  <c r="BB139" i="23" s="1"/>
  <c r="BB167" i="23" s="1"/>
  <c r="BB195" i="23" s="1"/>
  <c r="BB223" i="23" s="1"/>
  <c r="BB251" i="23" s="1"/>
  <c r="BB279" i="23" s="1"/>
  <c r="BK82" i="23"/>
  <c r="BJ82" i="23"/>
  <c r="BI82" i="23"/>
  <c r="BH82" i="23"/>
  <c r="BG82" i="23"/>
  <c r="BF82" i="23"/>
  <c r="BE82" i="23"/>
  <c r="BD82" i="23"/>
  <c r="BC82" i="23"/>
  <c r="B82" i="23"/>
  <c r="B110" i="23" s="1"/>
  <c r="B138" i="23" s="1"/>
  <c r="B166" i="23" s="1"/>
  <c r="B194" i="23" s="1"/>
  <c r="B222" i="23" s="1"/>
  <c r="B250" i="23" s="1"/>
  <c r="B278" i="23" s="1"/>
  <c r="BK81" i="23"/>
  <c r="BJ81" i="23"/>
  <c r="BI81" i="23"/>
  <c r="BH81" i="23"/>
  <c r="BG81" i="23"/>
  <c r="BF81" i="23"/>
  <c r="BE81" i="23"/>
  <c r="BD81" i="23"/>
  <c r="BC81" i="23"/>
  <c r="BK80" i="23"/>
  <c r="BJ80" i="23"/>
  <c r="BI80" i="23"/>
  <c r="BH80" i="23"/>
  <c r="BG80" i="23"/>
  <c r="BF80" i="23"/>
  <c r="BE80" i="23"/>
  <c r="BD80" i="23"/>
  <c r="BC80" i="23"/>
  <c r="BK79" i="23"/>
  <c r="BJ79" i="23"/>
  <c r="BI79" i="23"/>
  <c r="BH79" i="23"/>
  <c r="BG79" i="23"/>
  <c r="BF79" i="23"/>
  <c r="BE79" i="23"/>
  <c r="BD79" i="23"/>
  <c r="BC79" i="23"/>
  <c r="BK78" i="23"/>
  <c r="BJ78" i="23"/>
  <c r="BI78" i="23"/>
  <c r="BH78" i="23"/>
  <c r="BG78" i="23"/>
  <c r="BF78" i="23"/>
  <c r="BE78" i="23"/>
  <c r="BD78" i="23"/>
  <c r="BC78" i="23"/>
  <c r="BK77" i="23"/>
  <c r="BJ77" i="23"/>
  <c r="BI77" i="23"/>
  <c r="BH77" i="23"/>
  <c r="BG77" i="23"/>
  <c r="BF77" i="23"/>
  <c r="BE77" i="23"/>
  <c r="BD77" i="23"/>
  <c r="BC77" i="23"/>
  <c r="BK76" i="23"/>
  <c r="BJ76" i="23"/>
  <c r="BI76" i="23"/>
  <c r="BH76" i="23"/>
  <c r="BG76" i="23"/>
  <c r="BF76" i="23"/>
  <c r="BE76" i="23"/>
  <c r="BD76" i="23"/>
  <c r="BC76" i="23"/>
  <c r="BK75" i="23"/>
  <c r="BJ75" i="23"/>
  <c r="BI75" i="23"/>
  <c r="BH75" i="23"/>
  <c r="BG75" i="23"/>
  <c r="BF75" i="23"/>
  <c r="BE75" i="23"/>
  <c r="BD75" i="23"/>
  <c r="BC75" i="23"/>
  <c r="BK74" i="23"/>
  <c r="BJ74" i="23"/>
  <c r="BI74" i="23"/>
  <c r="BH74" i="23"/>
  <c r="BG74" i="23"/>
  <c r="BF74" i="23"/>
  <c r="BE74" i="23"/>
  <c r="BD74" i="23"/>
  <c r="BC74" i="23"/>
  <c r="BK73" i="23"/>
  <c r="BJ73" i="23"/>
  <c r="BI73" i="23"/>
  <c r="BH73" i="23"/>
  <c r="BG73" i="23"/>
  <c r="BF73" i="23"/>
  <c r="BE73" i="23"/>
  <c r="BD73" i="23"/>
  <c r="BC73" i="23"/>
  <c r="BB73" i="23"/>
  <c r="BB101" i="23" s="1"/>
  <c r="BB129" i="23" s="1"/>
  <c r="BB157" i="23" s="1"/>
  <c r="BB185" i="23" s="1"/>
  <c r="BB213" i="23" s="1"/>
  <c r="BB241" i="23" s="1"/>
  <c r="BB269" i="23" s="1"/>
  <c r="BK72" i="23"/>
  <c r="BJ72" i="23"/>
  <c r="BI72" i="23"/>
  <c r="BH72" i="23"/>
  <c r="BG72" i="23"/>
  <c r="BF72" i="23"/>
  <c r="BE72" i="23"/>
  <c r="BD72" i="23"/>
  <c r="BC72" i="23"/>
  <c r="B72" i="23"/>
  <c r="B100" i="23" s="1"/>
  <c r="B128" i="23" s="1"/>
  <c r="B156" i="23" s="1"/>
  <c r="B184" i="23" s="1"/>
  <c r="B212" i="23" s="1"/>
  <c r="B240" i="23" s="1"/>
  <c r="B268" i="23" s="1"/>
  <c r="BK71" i="23"/>
  <c r="BJ71" i="23"/>
  <c r="BI71" i="23"/>
  <c r="BH71" i="23"/>
  <c r="BG71" i="23"/>
  <c r="BF71" i="23"/>
  <c r="BE71" i="23"/>
  <c r="BD71" i="23"/>
  <c r="BC71" i="23"/>
  <c r="BK70" i="23"/>
  <c r="BJ70" i="23"/>
  <c r="BI70" i="23"/>
  <c r="BH70" i="23"/>
  <c r="BG70" i="23"/>
  <c r="BF70" i="23"/>
  <c r="BE70" i="23"/>
  <c r="BD70" i="23"/>
  <c r="BC70" i="23"/>
  <c r="BK69" i="23"/>
  <c r="BJ69" i="23"/>
  <c r="BI69" i="23"/>
  <c r="BH69" i="23"/>
  <c r="BG69" i="23"/>
  <c r="BF69" i="23"/>
  <c r="BE69" i="23"/>
  <c r="BD69" i="23"/>
  <c r="BC69" i="23"/>
  <c r="BK68" i="23"/>
  <c r="BJ68" i="23"/>
  <c r="BI68" i="23"/>
  <c r="BH68" i="23"/>
  <c r="BG68" i="23"/>
  <c r="BF68" i="23"/>
  <c r="BE68" i="23"/>
  <c r="BD68" i="23"/>
  <c r="BC68" i="23"/>
  <c r="BK67" i="23"/>
  <c r="BJ67" i="23"/>
  <c r="BI67" i="23"/>
  <c r="BH67" i="23"/>
  <c r="BG67" i="23"/>
  <c r="BF67" i="23"/>
  <c r="BE67" i="23"/>
  <c r="BD67" i="23"/>
  <c r="BC67" i="23"/>
  <c r="BK66" i="23"/>
  <c r="BJ66" i="23"/>
  <c r="BI66" i="23"/>
  <c r="BH66" i="23"/>
  <c r="BG66" i="23"/>
  <c r="BF66" i="23"/>
  <c r="BE66" i="23"/>
  <c r="BD66" i="23"/>
  <c r="BC66" i="23"/>
  <c r="BK65" i="23"/>
  <c r="BJ65" i="23"/>
  <c r="BI65" i="23"/>
  <c r="BH65" i="23"/>
  <c r="BG65" i="23"/>
  <c r="BF65" i="23"/>
  <c r="BE65" i="23"/>
  <c r="BD65" i="23"/>
  <c r="BC65" i="23"/>
  <c r="BK64" i="23"/>
  <c r="BJ64" i="23"/>
  <c r="BI64" i="23"/>
  <c r="BH64" i="23"/>
  <c r="BG64" i="23"/>
  <c r="BF64" i="23"/>
  <c r="BE64" i="23"/>
  <c r="BD64" i="23"/>
  <c r="BC64" i="23"/>
  <c r="B64" i="23"/>
  <c r="B92" i="23" s="1"/>
  <c r="B120" i="23" s="1"/>
  <c r="B148" i="23" s="1"/>
  <c r="B176" i="23" s="1"/>
  <c r="B204" i="23" s="1"/>
  <c r="B232" i="23" s="1"/>
  <c r="B260" i="23" s="1"/>
  <c r="BK63" i="23"/>
  <c r="BJ63" i="23"/>
  <c r="BI63" i="23"/>
  <c r="BH63" i="23"/>
  <c r="BG63" i="23"/>
  <c r="BF63" i="23"/>
  <c r="BE63" i="23"/>
  <c r="BD63" i="23"/>
  <c r="BC63" i="23"/>
  <c r="BK62" i="23"/>
  <c r="BJ62" i="23"/>
  <c r="BI62" i="23"/>
  <c r="BH62" i="23"/>
  <c r="BG62" i="23"/>
  <c r="BF62" i="23"/>
  <c r="BE62" i="23"/>
  <c r="BD62" i="23"/>
  <c r="BC62" i="23"/>
  <c r="BK61" i="23"/>
  <c r="BJ61" i="23"/>
  <c r="BI61" i="23"/>
  <c r="BH61" i="23"/>
  <c r="BG61" i="23"/>
  <c r="BF61" i="23"/>
  <c r="BE61" i="23"/>
  <c r="BD61" i="23"/>
  <c r="BC61" i="23"/>
  <c r="BK60" i="23"/>
  <c r="BJ60" i="23"/>
  <c r="BI60" i="23"/>
  <c r="BH60" i="23"/>
  <c r="BG60" i="23"/>
  <c r="BF60" i="23"/>
  <c r="BE60" i="23"/>
  <c r="BD60" i="23"/>
  <c r="BC60" i="23"/>
  <c r="BK55" i="23"/>
  <c r="BJ55" i="23"/>
  <c r="BI55" i="23"/>
  <c r="BH55" i="23"/>
  <c r="BG55" i="23"/>
  <c r="BF55" i="23"/>
  <c r="BE55" i="23"/>
  <c r="BD55" i="23"/>
  <c r="BC55" i="23"/>
  <c r="BB55" i="23"/>
  <c r="B55" i="23"/>
  <c r="B83" i="23" s="1"/>
  <c r="B111" i="23" s="1"/>
  <c r="B139" i="23" s="1"/>
  <c r="B167" i="23" s="1"/>
  <c r="B195" i="23" s="1"/>
  <c r="B223" i="23" s="1"/>
  <c r="B251" i="23" s="1"/>
  <c r="B279" i="23" s="1"/>
  <c r="BK54" i="23"/>
  <c r="BJ54" i="23"/>
  <c r="BI54" i="23"/>
  <c r="BH54" i="23"/>
  <c r="BG54" i="23"/>
  <c r="BF54" i="23"/>
  <c r="BE54" i="23"/>
  <c r="BD54" i="23"/>
  <c r="BC54" i="23"/>
  <c r="BB54" i="23"/>
  <c r="BB82" i="23" s="1"/>
  <c r="BB110" i="23" s="1"/>
  <c r="BB138" i="23" s="1"/>
  <c r="BB166" i="23" s="1"/>
  <c r="BB194" i="23" s="1"/>
  <c r="BB222" i="23" s="1"/>
  <c r="BB250" i="23" s="1"/>
  <c r="BB278" i="23" s="1"/>
  <c r="B54" i="23"/>
  <c r="BK53" i="23"/>
  <c r="BJ53" i="23"/>
  <c r="BI53" i="23"/>
  <c r="BH53" i="23"/>
  <c r="BG53" i="23"/>
  <c r="BF53" i="23"/>
  <c r="BE53" i="23"/>
  <c r="BD53" i="23"/>
  <c r="BC53" i="23"/>
  <c r="BB53" i="23"/>
  <c r="BB81" i="23" s="1"/>
  <c r="BB109" i="23" s="1"/>
  <c r="BB137" i="23" s="1"/>
  <c r="BB165" i="23" s="1"/>
  <c r="BB193" i="23" s="1"/>
  <c r="BB221" i="23" s="1"/>
  <c r="BB249" i="23" s="1"/>
  <c r="BB277" i="23" s="1"/>
  <c r="B53" i="23"/>
  <c r="B81" i="23" s="1"/>
  <c r="B109" i="23" s="1"/>
  <c r="B137" i="23" s="1"/>
  <c r="B165" i="23" s="1"/>
  <c r="B193" i="23" s="1"/>
  <c r="B221" i="23" s="1"/>
  <c r="B249" i="23" s="1"/>
  <c r="B277" i="23" s="1"/>
  <c r="BK52" i="23"/>
  <c r="BJ52" i="23"/>
  <c r="BI52" i="23"/>
  <c r="BH52" i="23"/>
  <c r="BG52" i="23"/>
  <c r="BF52" i="23"/>
  <c r="BE52" i="23"/>
  <c r="BD52" i="23"/>
  <c r="BC52" i="23"/>
  <c r="BB52" i="23"/>
  <c r="BB80" i="23" s="1"/>
  <c r="BB108" i="23" s="1"/>
  <c r="BB136" i="23" s="1"/>
  <c r="BB164" i="23" s="1"/>
  <c r="BB192" i="23" s="1"/>
  <c r="BB220" i="23" s="1"/>
  <c r="BB248" i="23" s="1"/>
  <c r="BB276" i="23" s="1"/>
  <c r="B52" i="23"/>
  <c r="B80" i="23" s="1"/>
  <c r="B108" i="23" s="1"/>
  <c r="B136" i="23" s="1"/>
  <c r="B164" i="23" s="1"/>
  <c r="B192" i="23" s="1"/>
  <c r="B220" i="23" s="1"/>
  <c r="B248" i="23" s="1"/>
  <c r="B276" i="23" s="1"/>
  <c r="BK51" i="23"/>
  <c r="BJ51" i="23"/>
  <c r="BI51" i="23"/>
  <c r="BH51" i="23"/>
  <c r="BG51" i="23"/>
  <c r="BF51" i="23"/>
  <c r="BE51" i="23"/>
  <c r="BD51" i="23"/>
  <c r="BC51" i="23"/>
  <c r="BB51" i="23"/>
  <c r="BB79" i="23" s="1"/>
  <c r="BB107" i="23" s="1"/>
  <c r="BB135" i="23" s="1"/>
  <c r="BB163" i="23" s="1"/>
  <c r="BB191" i="23" s="1"/>
  <c r="BB219" i="23" s="1"/>
  <c r="BB247" i="23" s="1"/>
  <c r="BB275" i="23" s="1"/>
  <c r="B51" i="23"/>
  <c r="B79" i="23" s="1"/>
  <c r="B107" i="23" s="1"/>
  <c r="B135" i="23" s="1"/>
  <c r="B163" i="23" s="1"/>
  <c r="B191" i="23" s="1"/>
  <c r="B219" i="23" s="1"/>
  <c r="B247" i="23" s="1"/>
  <c r="B275" i="23" s="1"/>
  <c r="BK50" i="23"/>
  <c r="BJ50" i="23"/>
  <c r="BI50" i="23"/>
  <c r="BH50" i="23"/>
  <c r="BG50" i="23"/>
  <c r="BF50" i="23"/>
  <c r="BE50" i="23"/>
  <c r="BD50" i="23"/>
  <c r="BC50" i="23"/>
  <c r="BB50" i="23"/>
  <c r="BB78" i="23" s="1"/>
  <c r="BB106" i="23" s="1"/>
  <c r="BB134" i="23" s="1"/>
  <c r="BB162" i="23" s="1"/>
  <c r="BB190" i="23" s="1"/>
  <c r="BB218" i="23" s="1"/>
  <c r="BB246" i="23" s="1"/>
  <c r="BB274" i="23" s="1"/>
  <c r="B50" i="23"/>
  <c r="B78" i="23" s="1"/>
  <c r="B106" i="23" s="1"/>
  <c r="B134" i="23" s="1"/>
  <c r="B162" i="23" s="1"/>
  <c r="B190" i="23" s="1"/>
  <c r="B218" i="23" s="1"/>
  <c r="B246" i="23" s="1"/>
  <c r="B274" i="23" s="1"/>
  <c r="BK49" i="23"/>
  <c r="BJ49" i="23"/>
  <c r="BI49" i="23"/>
  <c r="BH49" i="23"/>
  <c r="BG49" i="23"/>
  <c r="BF49" i="23"/>
  <c r="BE49" i="23"/>
  <c r="BD49" i="23"/>
  <c r="BC49" i="23"/>
  <c r="BB49" i="23"/>
  <c r="BB77" i="23" s="1"/>
  <c r="BB105" i="23" s="1"/>
  <c r="BB133" i="23" s="1"/>
  <c r="BB161" i="23" s="1"/>
  <c r="BB189" i="23" s="1"/>
  <c r="BB217" i="23" s="1"/>
  <c r="BB245" i="23" s="1"/>
  <c r="BB273" i="23" s="1"/>
  <c r="B49" i="23"/>
  <c r="B77" i="23" s="1"/>
  <c r="B105" i="23" s="1"/>
  <c r="B133" i="23" s="1"/>
  <c r="B161" i="23" s="1"/>
  <c r="B189" i="23" s="1"/>
  <c r="B217" i="23" s="1"/>
  <c r="B245" i="23" s="1"/>
  <c r="B273" i="23" s="1"/>
  <c r="BK48" i="23"/>
  <c r="BJ48" i="23"/>
  <c r="BI48" i="23"/>
  <c r="BH48" i="23"/>
  <c r="BG48" i="23"/>
  <c r="BF48" i="23"/>
  <c r="BE48" i="23"/>
  <c r="BD48" i="23"/>
  <c r="BC48" i="23"/>
  <c r="BB48" i="23"/>
  <c r="BB76" i="23" s="1"/>
  <c r="BB104" i="23" s="1"/>
  <c r="BB132" i="23" s="1"/>
  <c r="BB160" i="23" s="1"/>
  <c r="BB188" i="23" s="1"/>
  <c r="BB216" i="23" s="1"/>
  <c r="BB244" i="23" s="1"/>
  <c r="BB272" i="23" s="1"/>
  <c r="B48" i="23"/>
  <c r="B76" i="23" s="1"/>
  <c r="B104" i="23" s="1"/>
  <c r="B132" i="23" s="1"/>
  <c r="B160" i="23" s="1"/>
  <c r="B188" i="23" s="1"/>
  <c r="B216" i="23" s="1"/>
  <c r="B244" i="23" s="1"/>
  <c r="B272" i="23" s="1"/>
  <c r="BK47" i="23"/>
  <c r="BJ47" i="23"/>
  <c r="BI47" i="23"/>
  <c r="BH47" i="23"/>
  <c r="BG47" i="23"/>
  <c r="BF47" i="23"/>
  <c r="BE47" i="23"/>
  <c r="BD47" i="23"/>
  <c r="BC47" i="23"/>
  <c r="BB47" i="23"/>
  <c r="BB75" i="23" s="1"/>
  <c r="BB103" i="23" s="1"/>
  <c r="BB131" i="23" s="1"/>
  <c r="BB159" i="23" s="1"/>
  <c r="BB187" i="23" s="1"/>
  <c r="BB215" i="23" s="1"/>
  <c r="BB243" i="23" s="1"/>
  <c r="BB271" i="23" s="1"/>
  <c r="B47" i="23"/>
  <c r="B75" i="23" s="1"/>
  <c r="B103" i="23" s="1"/>
  <c r="B131" i="23" s="1"/>
  <c r="B159" i="23" s="1"/>
  <c r="B187" i="23" s="1"/>
  <c r="B215" i="23" s="1"/>
  <c r="B243" i="23" s="1"/>
  <c r="B271" i="23" s="1"/>
  <c r="BK46" i="23"/>
  <c r="BJ46" i="23"/>
  <c r="BI46" i="23"/>
  <c r="BH46" i="23"/>
  <c r="BG46" i="23"/>
  <c r="BF46" i="23"/>
  <c r="BE46" i="23"/>
  <c r="BD46" i="23"/>
  <c r="BC46" i="23"/>
  <c r="BB46" i="23"/>
  <c r="BB74" i="23" s="1"/>
  <c r="BB102" i="23" s="1"/>
  <c r="BB130" i="23" s="1"/>
  <c r="BB158" i="23" s="1"/>
  <c r="BB186" i="23" s="1"/>
  <c r="BB214" i="23" s="1"/>
  <c r="BB242" i="23" s="1"/>
  <c r="BB270" i="23" s="1"/>
  <c r="B46" i="23"/>
  <c r="B74" i="23" s="1"/>
  <c r="B102" i="23" s="1"/>
  <c r="B130" i="23" s="1"/>
  <c r="B158" i="23" s="1"/>
  <c r="B186" i="23" s="1"/>
  <c r="B214" i="23" s="1"/>
  <c r="B242" i="23" s="1"/>
  <c r="B270" i="23" s="1"/>
  <c r="BK45" i="23"/>
  <c r="BJ45" i="23"/>
  <c r="BI45" i="23"/>
  <c r="BH45" i="23"/>
  <c r="BG45" i="23"/>
  <c r="BF45" i="23"/>
  <c r="BE45" i="23"/>
  <c r="BD45" i="23"/>
  <c r="BC45" i="23"/>
  <c r="BB45" i="23"/>
  <c r="B45" i="23"/>
  <c r="B73" i="23" s="1"/>
  <c r="B101" i="23" s="1"/>
  <c r="B129" i="23" s="1"/>
  <c r="B157" i="23" s="1"/>
  <c r="B185" i="23" s="1"/>
  <c r="B213" i="23" s="1"/>
  <c r="B241" i="23" s="1"/>
  <c r="B269" i="23" s="1"/>
  <c r="BK44" i="23"/>
  <c r="BJ44" i="23"/>
  <c r="BI44" i="23"/>
  <c r="BH44" i="23"/>
  <c r="BG44" i="23"/>
  <c r="BF44" i="23"/>
  <c r="BE44" i="23"/>
  <c r="BD44" i="23"/>
  <c r="BC44" i="23"/>
  <c r="BB44" i="23"/>
  <c r="BB72" i="23" s="1"/>
  <c r="BB100" i="23" s="1"/>
  <c r="BB128" i="23" s="1"/>
  <c r="BB156" i="23" s="1"/>
  <c r="BB184" i="23" s="1"/>
  <c r="BB212" i="23" s="1"/>
  <c r="BB240" i="23" s="1"/>
  <c r="BB268" i="23" s="1"/>
  <c r="B44" i="23"/>
  <c r="BK43" i="23"/>
  <c r="BJ43" i="23"/>
  <c r="BI43" i="23"/>
  <c r="BH43" i="23"/>
  <c r="BG43" i="23"/>
  <c r="BF43" i="23"/>
  <c r="BE43" i="23"/>
  <c r="BD43" i="23"/>
  <c r="BC43" i="23"/>
  <c r="BK42" i="23"/>
  <c r="BJ42" i="23"/>
  <c r="BI42" i="23"/>
  <c r="BH42" i="23"/>
  <c r="BG42" i="23"/>
  <c r="BF42" i="23"/>
  <c r="BE42" i="23"/>
  <c r="BD42" i="23"/>
  <c r="BC42" i="23"/>
  <c r="BB42" i="23"/>
  <c r="BB70" i="23" s="1"/>
  <c r="BB98" i="23" s="1"/>
  <c r="BB126" i="23" s="1"/>
  <c r="BB154" i="23" s="1"/>
  <c r="BB182" i="23" s="1"/>
  <c r="BB210" i="23" s="1"/>
  <c r="BB238" i="23" s="1"/>
  <c r="BB266" i="23" s="1"/>
  <c r="B42" i="23"/>
  <c r="B70" i="23" s="1"/>
  <c r="B98" i="23" s="1"/>
  <c r="B126" i="23" s="1"/>
  <c r="B154" i="23" s="1"/>
  <c r="B182" i="23" s="1"/>
  <c r="B210" i="23" s="1"/>
  <c r="B238" i="23" s="1"/>
  <c r="B266" i="23" s="1"/>
  <c r="BK41" i="23"/>
  <c r="BJ41" i="23"/>
  <c r="BI41" i="23"/>
  <c r="BH41" i="23"/>
  <c r="BG41" i="23"/>
  <c r="BF41" i="23"/>
  <c r="BE41" i="23"/>
  <c r="BD41" i="23"/>
  <c r="BC41" i="23"/>
  <c r="BB41" i="23"/>
  <c r="BB69" i="23" s="1"/>
  <c r="BB97" i="23" s="1"/>
  <c r="BB125" i="23" s="1"/>
  <c r="BB153" i="23" s="1"/>
  <c r="BB181" i="23" s="1"/>
  <c r="BB209" i="23" s="1"/>
  <c r="BB237" i="23" s="1"/>
  <c r="BB265" i="23" s="1"/>
  <c r="B41" i="23"/>
  <c r="B69" i="23" s="1"/>
  <c r="B97" i="23" s="1"/>
  <c r="B125" i="23" s="1"/>
  <c r="B153" i="23" s="1"/>
  <c r="B181" i="23" s="1"/>
  <c r="B209" i="23" s="1"/>
  <c r="B237" i="23" s="1"/>
  <c r="B265" i="23" s="1"/>
  <c r="BK40" i="23"/>
  <c r="BJ40" i="23"/>
  <c r="BI40" i="23"/>
  <c r="BH40" i="23"/>
  <c r="BG40" i="23"/>
  <c r="BF40" i="23"/>
  <c r="BE40" i="23"/>
  <c r="BD40" i="23"/>
  <c r="BC40" i="23"/>
  <c r="BK39" i="23"/>
  <c r="BJ39" i="23"/>
  <c r="BI39" i="23"/>
  <c r="BH39" i="23"/>
  <c r="BG39" i="23"/>
  <c r="BF39" i="23"/>
  <c r="BE39" i="23"/>
  <c r="BD39" i="23"/>
  <c r="BC39" i="23"/>
  <c r="BB39" i="23"/>
  <c r="BB67" i="23" s="1"/>
  <c r="BB95" i="23" s="1"/>
  <c r="BB123" i="23" s="1"/>
  <c r="BB151" i="23" s="1"/>
  <c r="BB179" i="23" s="1"/>
  <c r="BB207" i="23" s="1"/>
  <c r="BB235" i="23" s="1"/>
  <c r="BB263" i="23" s="1"/>
  <c r="B39" i="23"/>
  <c r="B67" i="23" s="1"/>
  <c r="B95" i="23" s="1"/>
  <c r="B123" i="23" s="1"/>
  <c r="B151" i="23" s="1"/>
  <c r="B179" i="23" s="1"/>
  <c r="B207" i="23" s="1"/>
  <c r="B235" i="23" s="1"/>
  <c r="B263" i="23" s="1"/>
  <c r="BK38" i="23"/>
  <c r="BJ38" i="23"/>
  <c r="BI38" i="23"/>
  <c r="BH38" i="23"/>
  <c r="BG38" i="23"/>
  <c r="BF38" i="23"/>
  <c r="BE38" i="23"/>
  <c r="BD38" i="23"/>
  <c r="BC38" i="23"/>
  <c r="BB38" i="23"/>
  <c r="BB66" i="23" s="1"/>
  <c r="BB94" i="23" s="1"/>
  <c r="BB122" i="23" s="1"/>
  <c r="BB150" i="23" s="1"/>
  <c r="BB178" i="23" s="1"/>
  <c r="BB206" i="23" s="1"/>
  <c r="BB234" i="23" s="1"/>
  <c r="BB262" i="23" s="1"/>
  <c r="B38" i="23"/>
  <c r="B66" i="23" s="1"/>
  <c r="B94" i="23" s="1"/>
  <c r="B122" i="23" s="1"/>
  <c r="B150" i="23" s="1"/>
  <c r="B178" i="23" s="1"/>
  <c r="B206" i="23" s="1"/>
  <c r="B234" i="23" s="1"/>
  <c r="B262" i="23" s="1"/>
  <c r="BK37" i="23"/>
  <c r="BJ37" i="23"/>
  <c r="BI37" i="23"/>
  <c r="BH37" i="23"/>
  <c r="BG37" i="23"/>
  <c r="BF37" i="23"/>
  <c r="BE37" i="23"/>
  <c r="BD37" i="23"/>
  <c r="BC37" i="23"/>
  <c r="BK36" i="23"/>
  <c r="BJ36" i="23"/>
  <c r="BI36" i="23"/>
  <c r="BH36" i="23"/>
  <c r="BG36" i="23"/>
  <c r="BF36" i="23"/>
  <c r="BE36" i="23"/>
  <c r="BD36" i="23"/>
  <c r="BC36" i="23"/>
  <c r="BB36" i="23"/>
  <c r="BB64" i="23" s="1"/>
  <c r="BB92" i="23" s="1"/>
  <c r="BB120" i="23" s="1"/>
  <c r="BB148" i="23" s="1"/>
  <c r="BB176" i="23" s="1"/>
  <c r="BB204" i="23" s="1"/>
  <c r="BB232" i="23" s="1"/>
  <c r="BB260" i="23" s="1"/>
  <c r="B36" i="23"/>
  <c r="BK35" i="23"/>
  <c r="BJ35" i="23"/>
  <c r="BI35" i="23"/>
  <c r="BH35" i="23"/>
  <c r="BG35" i="23"/>
  <c r="BF35" i="23"/>
  <c r="BE35" i="23"/>
  <c r="BD35" i="23"/>
  <c r="BC35" i="23"/>
  <c r="BB35" i="23"/>
  <c r="BB63" i="23" s="1"/>
  <c r="BB91" i="23" s="1"/>
  <c r="BB119" i="23" s="1"/>
  <c r="BB147" i="23" s="1"/>
  <c r="BB175" i="23" s="1"/>
  <c r="BB203" i="23" s="1"/>
  <c r="BB231" i="23" s="1"/>
  <c r="BB259" i="23" s="1"/>
  <c r="B35" i="23"/>
  <c r="B63" i="23" s="1"/>
  <c r="B91" i="23" s="1"/>
  <c r="B119" i="23" s="1"/>
  <c r="B147" i="23" s="1"/>
  <c r="B175" i="23" s="1"/>
  <c r="B203" i="23" s="1"/>
  <c r="B231" i="23" s="1"/>
  <c r="B259" i="23" s="1"/>
  <c r="BK34" i="23"/>
  <c r="BJ34" i="23"/>
  <c r="BI34" i="23"/>
  <c r="BH34" i="23"/>
  <c r="BG34" i="23"/>
  <c r="BF34" i="23"/>
  <c r="BE34" i="23"/>
  <c r="BD34" i="23"/>
  <c r="BC34" i="23"/>
  <c r="BK33" i="23"/>
  <c r="BJ33" i="23"/>
  <c r="BI33" i="23"/>
  <c r="BH33" i="23"/>
  <c r="BG33" i="23"/>
  <c r="BF33" i="23"/>
  <c r="BE33" i="23"/>
  <c r="BD33" i="23"/>
  <c r="BC33" i="23"/>
  <c r="BB33" i="23"/>
  <c r="BB61" i="23" s="1"/>
  <c r="BB89" i="23" s="1"/>
  <c r="BB117" i="23" s="1"/>
  <c r="BB145" i="23" s="1"/>
  <c r="BB173" i="23" s="1"/>
  <c r="BB201" i="23" s="1"/>
  <c r="BB229" i="23" s="1"/>
  <c r="BB257" i="23" s="1"/>
  <c r="B33" i="23"/>
  <c r="B61" i="23" s="1"/>
  <c r="B89" i="23" s="1"/>
  <c r="B117" i="23" s="1"/>
  <c r="B145" i="23" s="1"/>
  <c r="B173" i="23" s="1"/>
  <c r="B201" i="23" s="1"/>
  <c r="B229" i="23" s="1"/>
  <c r="B257" i="23" s="1"/>
  <c r="BK32" i="23"/>
  <c r="BJ32" i="23"/>
  <c r="BI32" i="23"/>
  <c r="BH32" i="23"/>
  <c r="BG32" i="23"/>
  <c r="BF32" i="23"/>
  <c r="BE32" i="23"/>
  <c r="BD32" i="23"/>
  <c r="BC32" i="23"/>
  <c r="BB32" i="23"/>
  <c r="BB60" i="23" s="1"/>
  <c r="BB88" i="23" s="1"/>
  <c r="BB116" i="23" s="1"/>
  <c r="BB144" i="23" s="1"/>
  <c r="BB172" i="23" s="1"/>
  <c r="BB200" i="23" s="1"/>
  <c r="BB228" i="23" s="1"/>
  <c r="BB256" i="23" s="1"/>
  <c r="B32" i="23"/>
  <c r="B60" i="23" s="1"/>
  <c r="B88" i="23" s="1"/>
  <c r="B116" i="23" s="1"/>
  <c r="B144" i="23" s="1"/>
  <c r="B172" i="23" s="1"/>
  <c r="B200" i="23" s="1"/>
  <c r="B228" i="23" s="1"/>
  <c r="B256" i="23" s="1"/>
  <c r="BK27" i="23"/>
  <c r="BJ27" i="23"/>
  <c r="BI27" i="23"/>
  <c r="BH27" i="23"/>
  <c r="BG27" i="23"/>
  <c r="BF27" i="23"/>
  <c r="BE27" i="23"/>
  <c r="BD27" i="23"/>
  <c r="BC27" i="23"/>
  <c r="BK26" i="23"/>
  <c r="BJ26" i="23"/>
  <c r="BI26" i="23"/>
  <c r="BH26" i="23"/>
  <c r="BG26" i="23"/>
  <c r="BF26" i="23"/>
  <c r="BE26" i="23"/>
  <c r="BD26" i="23"/>
  <c r="BC26" i="23"/>
  <c r="BK25" i="23"/>
  <c r="BJ25" i="23"/>
  <c r="BI25" i="23"/>
  <c r="BH25" i="23"/>
  <c r="BG25" i="23"/>
  <c r="BF25" i="23"/>
  <c r="BE25" i="23"/>
  <c r="BD25" i="23"/>
  <c r="BC25" i="23"/>
  <c r="BK24" i="23"/>
  <c r="BJ24" i="23"/>
  <c r="BI24" i="23"/>
  <c r="BH24" i="23"/>
  <c r="BG24" i="23"/>
  <c r="BF24" i="23"/>
  <c r="BE24" i="23"/>
  <c r="BD24" i="23"/>
  <c r="BC24" i="23"/>
  <c r="BK23" i="23"/>
  <c r="BJ23" i="23"/>
  <c r="BI23" i="23"/>
  <c r="BH23" i="23"/>
  <c r="BG23" i="23"/>
  <c r="BF23" i="23"/>
  <c r="BE23" i="23"/>
  <c r="BD23" i="23"/>
  <c r="BC23" i="23"/>
  <c r="BK22" i="23"/>
  <c r="BJ22" i="23"/>
  <c r="BI22" i="23"/>
  <c r="BH22" i="23"/>
  <c r="BG22" i="23"/>
  <c r="BF22" i="23"/>
  <c r="BE22" i="23"/>
  <c r="BD22" i="23"/>
  <c r="BC22" i="23"/>
  <c r="BK21" i="23"/>
  <c r="BJ21" i="23"/>
  <c r="BI21" i="23"/>
  <c r="BH21" i="23"/>
  <c r="BG21" i="23"/>
  <c r="BF21" i="23"/>
  <c r="BE21" i="23"/>
  <c r="BD21" i="23"/>
  <c r="BC21" i="23"/>
  <c r="BK20" i="23"/>
  <c r="BJ20" i="23"/>
  <c r="BI20" i="23"/>
  <c r="BH20" i="23"/>
  <c r="BG20" i="23"/>
  <c r="BF20" i="23"/>
  <c r="BE20" i="23"/>
  <c r="BD20" i="23"/>
  <c r="BC20" i="23"/>
  <c r="BK19" i="23"/>
  <c r="BJ19" i="23"/>
  <c r="BI19" i="23"/>
  <c r="BH19" i="23"/>
  <c r="BG19" i="23"/>
  <c r="BF19" i="23"/>
  <c r="BE19" i="23"/>
  <c r="BD19" i="23"/>
  <c r="BC19" i="23"/>
  <c r="BK18" i="23"/>
  <c r="BJ18" i="23"/>
  <c r="BI18" i="23"/>
  <c r="BH18" i="23"/>
  <c r="BG18" i="23"/>
  <c r="BF18" i="23"/>
  <c r="BE18" i="23"/>
  <c r="BD18" i="23"/>
  <c r="BC18" i="23"/>
  <c r="BK17" i="23"/>
  <c r="BJ17" i="23"/>
  <c r="BI17" i="23"/>
  <c r="BH17" i="23"/>
  <c r="BG17" i="23"/>
  <c r="BF17" i="23"/>
  <c r="BE17" i="23"/>
  <c r="BD17" i="23"/>
  <c r="BC17" i="23"/>
  <c r="BK16" i="23"/>
  <c r="BJ16" i="23"/>
  <c r="BI16" i="23"/>
  <c r="BH16" i="23"/>
  <c r="BG16" i="23"/>
  <c r="BF16" i="23"/>
  <c r="BE16" i="23"/>
  <c r="BD16" i="23"/>
  <c r="BC16" i="23"/>
  <c r="BK15" i="23"/>
  <c r="BJ15" i="23"/>
  <c r="BI15" i="23"/>
  <c r="BH15" i="23"/>
  <c r="BG15" i="23"/>
  <c r="BF15" i="23"/>
  <c r="BE15" i="23"/>
  <c r="BD15" i="23"/>
  <c r="BC15" i="23"/>
  <c r="BK14" i="23"/>
  <c r="BJ14" i="23"/>
  <c r="BI14" i="23"/>
  <c r="BH14" i="23"/>
  <c r="BG14" i="23"/>
  <c r="BF14" i="23"/>
  <c r="BE14" i="23"/>
  <c r="BD14" i="23"/>
  <c r="BC14" i="23"/>
  <c r="BK13" i="23"/>
  <c r="BJ13" i="23"/>
  <c r="BI13" i="23"/>
  <c r="BH13" i="23"/>
  <c r="BG13" i="23"/>
  <c r="BF13" i="23"/>
  <c r="BE13" i="23"/>
  <c r="BD13" i="23"/>
  <c r="BC13" i="23"/>
  <c r="BK12" i="23"/>
  <c r="BJ12" i="23"/>
  <c r="BI12" i="23"/>
  <c r="BH12" i="23"/>
  <c r="BG12" i="23"/>
  <c r="BF12" i="23"/>
  <c r="BE12" i="23"/>
  <c r="BD12" i="23"/>
  <c r="BC12" i="23"/>
  <c r="BK11" i="23"/>
  <c r="BJ11" i="23"/>
  <c r="BI11" i="23"/>
  <c r="BH11" i="23"/>
  <c r="BG11" i="23"/>
  <c r="BF11" i="23"/>
  <c r="BE11" i="23"/>
  <c r="BD11" i="23"/>
  <c r="BC11" i="23"/>
  <c r="BK10" i="23"/>
  <c r="BJ10" i="23"/>
  <c r="BI10" i="23"/>
  <c r="BH10" i="23"/>
  <c r="BG10" i="23"/>
  <c r="BF10" i="23"/>
  <c r="BE10" i="23"/>
  <c r="BD10" i="23"/>
  <c r="BC10" i="23"/>
  <c r="BK9" i="23"/>
  <c r="BJ9" i="23"/>
  <c r="BI9" i="23"/>
  <c r="BH9" i="23"/>
  <c r="BG9" i="23"/>
  <c r="BF9" i="23"/>
  <c r="BE9" i="23"/>
  <c r="BD9" i="23"/>
  <c r="BC9" i="23"/>
  <c r="BK8" i="23"/>
  <c r="BJ8" i="23"/>
  <c r="BI8" i="23"/>
  <c r="BH8" i="23"/>
  <c r="BG8" i="23"/>
  <c r="BF8" i="23"/>
  <c r="BE8" i="23"/>
  <c r="BD8" i="23"/>
  <c r="BC8" i="23"/>
  <c r="BK7" i="23"/>
  <c r="BJ7" i="23"/>
  <c r="BI7" i="23"/>
  <c r="BH7" i="23"/>
  <c r="BG7" i="23"/>
  <c r="BF7" i="23"/>
  <c r="BE7" i="23"/>
  <c r="BD7" i="23"/>
  <c r="BC7" i="23"/>
  <c r="BK6" i="23"/>
  <c r="BJ6" i="23"/>
  <c r="BI6" i="23"/>
  <c r="BH6" i="23"/>
  <c r="BG6" i="23"/>
  <c r="BF6" i="23"/>
  <c r="BE6" i="23"/>
  <c r="BD6" i="23"/>
  <c r="BC6" i="23"/>
  <c r="BK5" i="23"/>
  <c r="BJ5" i="23"/>
  <c r="BI5" i="23"/>
  <c r="BH5" i="23"/>
  <c r="BG5" i="23"/>
  <c r="BF5" i="23"/>
  <c r="BE5" i="23"/>
  <c r="BD5" i="23"/>
  <c r="BC5" i="23"/>
  <c r="BK4" i="23"/>
  <c r="BJ4" i="23"/>
  <c r="BI4" i="23"/>
  <c r="BH4" i="23"/>
  <c r="BG4" i="23"/>
  <c r="BF4" i="23"/>
  <c r="BE4" i="23"/>
  <c r="BD4" i="23"/>
  <c r="BC4" i="23"/>
  <c r="P16" i="24" l="1"/>
  <c r="AF23" i="24"/>
  <c r="AI26" i="24"/>
  <c r="AF27" i="24"/>
  <c r="AI30" i="24"/>
  <c r="AF31" i="24"/>
  <c r="AI34" i="24"/>
  <c r="AF35" i="24"/>
  <c r="AI38" i="24"/>
  <c r="AF39" i="24"/>
  <c r="AI42" i="24"/>
  <c r="AF43" i="24"/>
  <c r="AF47" i="24"/>
  <c r="AF57" i="24"/>
  <c r="S58" i="24"/>
  <c r="AL14" i="24"/>
  <c r="AL22" i="24"/>
  <c r="M26" i="24"/>
  <c r="AL26" i="24"/>
  <c r="M30" i="24"/>
  <c r="AL30" i="24"/>
  <c r="M34" i="24"/>
  <c r="AL34" i="24"/>
  <c r="M38" i="24"/>
  <c r="AL38" i="24"/>
  <c r="M42" i="24"/>
  <c r="AL42" i="24"/>
  <c r="AL46" i="24"/>
  <c r="S79" i="24"/>
  <c r="P22" i="24"/>
  <c r="M67" i="24"/>
  <c r="S33" i="24"/>
  <c r="P34" i="24"/>
  <c r="S37" i="24"/>
  <c r="P38" i="24"/>
  <c r="S41" i="24"/>
  <c r="P42" i="24"/>
  <c r="P46" i="24"/>
  <c r="AL51" i="24"/>
  <c r="S55" i="24"/>
  <c r="P61" i="24"/>
  <c r="P66" i="24"/>
  <c r="M75" i="24"/>
  <c r="P20" i="24"/>
  <c r="AI24" i="24"/>
  <c r="AF25" i="24"/>
  <c r="AI28" i="24"/>
  <c r="AF29" i="24"/>
  <c r="AI32" i="24"/>
  <c r="AF33" i="24"/>
  <c r="AI36" i="24"/>
  <c r="AF37" i="24"/>
  <c r="AI40" i="24"/>
  <c r="AF41" i="24"/>
  <c r="AF45" i="24"/>
  <c r="AF60" i="24"/>
  <c r="AF65" i="24"/>
  <c r="S66" i="24"/>
  <c r="M83" i="24"/>
  <c r="AF19" i="24"/>
  <c r="P51" i="24"/>
  <c r="AI54" i="24"/>
  <c r="AL58" i="24"/>
  <c r="AL40" i="24"/>
  <c r="AL44" i="24"/>
  <c r="M91" i="24"/>
  <c r="P18" i="24"/>
  <c r="AL74" i="24"/>
  <c r="AI107" i="24"/>
  <c r="AL114" i="24"/>
  <c r="AI123" i="24"/>
  <c r="AL142" i="24"/>
  <c r="AL162" i="24"/>
  <c r="AF73" i="24"/>
  <c r="AL106" i="24"/>
  <c r="AL150" i="24"/>
  <c r="AI195" i="24"/>
  <c r="AL56" i="24"/>
  <c r="AL64" i="24"/>
  <c r="AL72" i="24"/>
  <c r="AL130" i="24"/>
  <c r="AF140" i="24"/>
  <c r="P56" i="24"/>
  <c r="P64" i="24"/>
  <c r="P72" i="24"/>
  <c r="AF112" i="24"/>
  <c r="AF120" i="24"/>
  <c r="AL158" i="24"/>
  <c r="AF55" i="24"/>
  <c r="AF63" i="24"/>
  <c r="AF71" i="24"/>
  <c r="AI111" i="24"/>
  <c r="AI119" i="24"/>
  <c r="AL138" i="24"/>
  <c r="AL60" i="24"/>
  <c r="AL68" i="24"/>
  <c r="AL102" i="24"/>
  <c r="AF116" i="24"/>
  <c r="AL154" i="24"/>
  <c r="AL170" i="24"/>
  <c r="P60" i="24"/>
  <c r="P68" i="24"/>
  <c r="P100" i="24"/>
  <c r="P168" i="24"/>
  <c r="P172" i="24"/>
  <c r="P176" i="24"/>
  <c r="AF163" i="24"/>
  <c r="AF167" i="24"/>
  <c r="AF171" i="24"/>
  <c r="AF175" i="24"/>
  <c r="AF195" i="24"/>
  <c r="AI202" i="24"/>
  <c r="S205" i="24"/>
  <c r="M208" i="24"/>
  <c r="AI210" i="24"/>
  <c r="S213" i="24"/>
  <c r="M216" i="24"/>
  <c r="AI218" i="24"/>
  <c r="S221" i="24"/>
  <c r="M224" i="24"/>
  <c r="AI226" i="24"/>
  <c r="S229" i="24"/>
  <c r="M232" i="24"/>
  <c r="AI234" i="24"/>
  <c r="S237" i="24"/>
  <c r="AI241" i="24"/>
  <c r="AI261" i="24"/>
  <c r="AF304" i="24"/>
  <c r="AI361" i="24"/>
  <c r="AI372" i="24"/>
  <c r="AL202" i="24"/>
  <c r="AF205" i="24"/>
  <c r="P208" i="24"/>
  <c r="AL210" i="24"/>
  <c r="AF213" i="24"/>
  <c r="P216" i="24"/>
  <c r="M198" i="24"/>
  <c r="AL198" i="24"/>
  <c r="M202" i="24"/>
  <c r="AI204" i="24"/>
  <c r="S207" i="24"/>
  <c r="M210" i="24"/>
  <c r="AI212" i="24"/>
  <c r="S215" i="24"/>
  <c r="M218" i="24"/>
  <c r="AI220" i="24"/>
  <c r="S223" i="24"/>
  <c r="M226" i="24"/>
  <c r="AI228" i="24"/>
  <c r="S231" i="24"/>
  <c r="M234" i="24"/>
  <c r="AI236" i="24"/>
  <c r="S246" i="24"/>
  <c r="M256" i="24"/>
  <c r="AI257" i="24"/>
  <c r="AL284" i="24"/>
  <c r="S294" i="24"/>
  <c r="S197" i="24"/>
  <c r="P198" i="24"/>
  <c r="S201" i="24"/>
  <c r="P202" i="24"/>
  <c r="AL204" i="24"/>
  <c r="AF207" i="24"/>
  <c r="P210" i="24"/>
  <c r="AL212" i="24"/>
  <c r="AF215" i="24"/>
  <c r="AI196" i="24"/>
  <c r="AF197" i="24"/>
  <c r="AI200" i="24"/>
  <c r="AF201" i="24"/>
  <c r="P203" i="24"/>
  <c r="AL205" i="24"/>
  <c r="AF208" i="24"/>
  <c r="P211" i="24"/>
  <c r="AL213" i="24"/>
  <c r="AF216" i="24"/>
  <c r="P219" i="24"/>
  <c r="AL221" i="24"/>
  <c r="AF224" i="24"/>
  <c r="P227" i="24"/>
  <c r="AL229" i="24"/>
  <c r="AF232" i="24"/>
  <c r="P235" i="24"/>
  <c r="AL237" i="24"/>
  <c r="AI245" i="24"/>
  <c r="M252" i="24"/>
  <c r="AI253" i="24"/>
  <c r="AL277" i="24"/>
  <c r="AI279" i="24"/>
  <c r="AL196" i="24"/>
  <c r="M200" i="24"/>
  <c r="AL200" i="24"/>
  <c r="S203" i="24"/>
  <c r="M206" i="24"/>
  <c r="AI208" i="24"/>
  <c r="S211" i="24"/>
  <c r="M214" i="24"/>
  <c r="AI216" i="24"/>
  <c r="S219" i="24"/>
  <c r="M222" i="24"/>
  <c r="AI224" i="24"/>
  <c r="S227" i="24"/>
  <c r="M230" i="24"/>
  <c r="AI232" i="24"/>
  <c r="S235" i="24"/>
  <c r="AI265" i="24"/>
  <c r="P276" i="24"/>
  <c r="S239" i="24"/>
  <c r="S243" i="24"/>
  <c r="S247" i="24"/>
  <c r="S251" i="24"/>
  <c r="S255" i="24"/>
  <c r="S259" i="24"/>
  <c r="S263" i="24"/>
  <c r="S267" i="24"/>
  <c r="S271" i="24"/>
  <c r="S275" i="24"/>
  <c r="AF280" i="24"/>
  <c r="M284" i="24"/>
  <c r="P289" i="24"/>
  <c r="M303" i="24"/>
  <c r="M238" i="24"/>
  <c r="AI242" i="24"/>
  <c r="AI246" i="24"/>
  <c r="AI250" i="24"/>
  <c r="AI254" i="24"/>
  <c r="AI258" i="24"/>
  <c r="AI262" i="24"/>
  <c r="AI266" i="24"/>
  <c r="AI270" i="24"/>
  <c r="AI274" i="24"/>
  <c r="M279" i="24"/>
  <c r="P284" i="24"/>
  <c r="S240" i="24"/>
  <c r="S244" i="24"/>
  <c r="S248" i="24"/>
  <c r="S252" i="24"/>
  <c r="S256" i="24"/>
  <c r="S260" i="24"/>
  <c r="S264" i="24"/>
  <c r="S283" i="24"/>
  <c r="AF288" i="24"/>
  <c r="S302" i="24"/>
  <c r="AF320" i="24"/>
  <c r="P329" i="24"/>
  <c r="M258" i="24"/>
  <c r="M262" i="24"/>
  <c r="M266" i="24"/>
  <c r="M270" i="24"/>
  <c r="M274" i="24"/>
  <c r="P297" i="24"/>
  <c r="AL355" i="24"/>
  <c r="AI239" i="24"/>
  <c r="AI243" i="24"/>
  <c r="AI247" i="24"/>
  <c r="AI251" i="24"/>
  <c r="AI255" i="24"/>
  <c r="AI259" i="24"/>
  <c r="AI263" i="24"/>
  <c r="AI275" i="24"/>
  <c r="S278" i="24"/>
  <c r="M287" i="24"/>
  <c r="AF328" i="24"/>
  <c r="AL347" i="24"/>
  <c r="S269" i="24"/>
  <c r="S273" i="24"/>
  <c r="S291" i="24"/>
  <c r="M243" i="24"/>
  <c r="M247" i="24"/>
  <c r="M251" i="24"/>
  <c r="M255" i="24"/>
  <c r="M259" i="24"/>
  <c r="M263" i="24"/>
  <c r="S354" i="24"/>
  <c r="AI282" i="24"/>
  <c r="AI290" i="24"/>
  <c r="AI340" i="24"/>
  <c r="AI348" i="24"/>
  <c r="AI356" i="24"/>
  <c r="M282" i="24"/>
  <c r="M290" i="24"/>
  <c r="P343" i="24"/>
  <c r="P351" i="24"/>
  <c r="P359" i="24"/>
  <c r="AL366" i="24"/>
  <c r="AI388" i="24"/>
  <c r="AI345" i="24"/>
  <c r="AI353" i="24"/>
  <c r="M280" i="24"/>
  <c r="M288" i="24"/>
  <c r="M345" i="24"/>
  <c r="M353" i="24"/>
  <c r="AI380" i="24"/>
  <c r="S279" i="24"/>
  <c r="S287" i="24"/>
  <c r="M341" i="24"/>
  <c r="M349" i="24"/>
  <c r="M357" i="24"/>
  <c r="AF359" i="24"/>
  <c r="AL362" i="24"/>
  <c r="AL374" i="24"/>
  <c r="AF343" i="24"/>
  <c r="M278" i="24"/>
  <c r="M286" i="24"/>
  <c r="S277" i="24"/>
  <c r="S285" i="24"/>
  <c r="AL342" i="24"/>
  <c r="AL346" i="24"/>
  <c r="AL350" i="24"/>
  <c r="AL354" i="24"/>
  <c r="AL358" i="24"/>
  <c r="P347" i="24"/>
  <c r="P355" i="24"/>
  <c r="P363" i="24"/>
  <c r="P371" i="24"/>
  <c r="P379" i="24"/>
  <c r="P387" i="24"/>
  <c r="AF346" i="24"/>
  <c r="AF354" i="24"/>
  <c r="AF362" i="24"/>
  <c r="AF370" i="24"/>
  <c r="AF378" i="24"/>
  <c r="AF386" i="24"/>
  <c r="AL393" i="24"/>
  <c r="P345" i="24"/>
  <c r="P353" i="24"/>
  <c r="P361" i="24"/>
  <c r="P369" i="24"/>
  <c r="P377" i="24"/>
  <c r="P385" i="24"/>
  <c r="P393" i="24"/>
  <c r="P367" i="24"/>
  <c r="P375" i="24"/>
  <c r="P383" i="24"/>
  <c r="P391" i="24"/>
  <c r="AF342" i="24"/>
  <c r="AF350" i="24"/>
  <c r="AF358" i="24"/>
  <c r="AF366" i="24"/>
  <c r="AF374" i="24"/>
  <c r="AF382" i="24"/>
  <c r="AF390" i="24"/>
  <c r="AL395" i="24"/>
  <c r="P365" i="24"/>
  <c r="P373" i="24"/>
  <c r="P381" i="24"/>
  <c r="P389" i="24"/>
  <c r="P395" i="24"/>
  <c r="N26" i="18" l="1"/>
  <c r="N23" i="18"/>
  <c r="O21" i="18"/>
  <c r="N21" i="18"/>
  <c r="N9" i="18"/>
  <c r="M9" i="18"/>
  <c r="N7" i="18"/>
  <c r="O7" i="18" s="1"/>
  <c r="M7" i="18"/>
</calcChain>
</file>

<file path=xl/sharedStrings.xml><?xml version="1.0" encoding="utf-8"?>
<sst xmlns="http://schemas.openxmlformats.org/spreadsheetml/2006/main" count="20258" uniqueCount="1202">
  <si>
    <t>Project Name</t>
  </si>
  <si>
    <t>Slide ID</t>
  </si>
  <si>
    <t>Tag</t>
  </si>
  <si>
    <t>Scan Date</t>
  </si>
  <si>
    <t>File Location</t>
  </si>
  <si>
    <t>Analysis</t>
  </si>
  <si>
    <t>Annotation Id</t>
  </si>
  <si>
    <t>Annotation Name</t>
  </si>
  <si>
    <t>Input Annotation Name</t>
  </si>
  <si>
    <t>Macro Version</t>
  </si>
  <si>
    <t>Algorithm</t>
  </si>
  <si>
    <t>Date</t>
  </si>
  <si>
    <t>StartTime</t>
  </si>
  <si>
    <t>EndTime</t>
  </si>
  <si>
    <t>Status</t>
  </si>
  <si>
    <t>StatusDescription</t>
  </si>
  <si>
    <t>*** Algorithm Inputs ***</t>
  </si>
  <si>
    <t>Version</t>
  </si>
  <si>
    <t>View Width</t>
  </si>
  <si>
    <t>View Height</t>
  </si>
  <si>
    <t>Overlap Size</t>
  </si>
  <si>
    <t>Image Zoom</t>
  </si>
  <si>
    <t>Classifier</t>
  </si>
  <si>
    <t>Classifier Neighborhood</t>
  </si>
  <si>
    <t>Pixel Area (millimeter-squared)</t>
  </si>
  <si>
    <t>Nwp = Number of Weak Positive</t>
  </si>
  <si>
    <t>Np  = Number of Positive</t>
  </si>
  <si>
    <t>Nsp = Number of Strong Positive</t>
  </si>
  <si>
    <t>Iwp = Total Intensity of Weak Positive</t>
  </si>
  <si>
    <t>Ip  = Total Intensity of Positive</t>
  </si>
  <si>
    <t>Isp = Total Intensity of Strong Positive</t>
  </si>
  <si>
    <t>Iavg = (Iwp+Ip+Isp)/(Nwp+Np+Nsp)</t>
  </si>
  <si>
    <t>Nsr  =  Nsp/(Nwp+Np+Nsp)</t>
  </si>
  <si>
    <t>Iwavg= (Iwp+Ip)/(Nwp+Np)</t>
  </si>
  <si>
    <t>Nn = Number of Negative</t>
  </si>
  <si>
    <t>In = Total Intensity of Negative</t>
  </si>
  <si>
    <t>NTotal = Total Number (Positive+Negative)</t>
  </si>
  <si>
    <t>ATotal = Total Area  (millimeter-squared)</t>
  </si>
  <si>
    <t>Positivity = NPositive/NTotal</t>
  </si>
  <si>
    <t>Hue Value (Center)</t>
  </si>
  <si>
    <t>Hue Width</t>
  </si>
  <si>
    <t>Color Saturation Threshold</t>
  </si>
  <si>
    <t>Intensity Threshold WEAK (Upper Limit)</t>
  </si>
  <si>
    <t>Intensity Threshold WEAK (Lower Limit)</t>
  </si>
  <si>
    <t>Intensity Threshold MEDIUM (Upper Limit)</t>
  </si>
  <si>
    <t>Intensity Threshold MEDIUM (Lower Limit)</t>
  </si>
  <si>
    <t>Intensity Threshold STRONG (Upper Limit)</t>
  </si>
  <si>
    <t>Intensity Threshold STRONG (Lower Limit)</t>
  </si>
  <si>
    <t>Intensity Threshold Negative Pixels</t>
  </si>
  <si>
    <t>BWH-UK-UCI Biomarkers</t>
  </si>
  <si>
    <t>DS-5</t>
  </si>
  <si>
    <t>\\hs\myshare\leicaImages\HeadLab\Slide10-042.scn</t>
  </si>
  <si>
    <t>JP/EA AB Final-v1 output</t>
  </si>
  <si>
    <t>Positive Pixel Count v9</t>
  </si>
  <si>
    <t xml:space="preserve"> </t>
  </si>
  <si>
    <t>None</t>
  </si>
  <si>
    <t>-1.#IND</t>
  </si>
  <si>
    <t>EA/JP Tau -v1 output</t>
  </si>
  <si>
    <t>DS-6</t>
  </si>
  <si>
    <t>\\hs\myshare\leicaImages\HeadLab\Slide11-036.scn</t>
  </si>
  <si>
    <t>DS-7</t>
  </si>
  <si>
    <t>\\hs\myshare\leicaImages\HeadLab\Slide13-034.scn</t>
  </si>
  <si>
    <t>\\hs\myshare\leicaImages\HeadLab\Slide14-039.scn</t>
  </si>
  <si>
    <t>DS-9</t>
  </si>
  <si>
    <t>\\hs\myshare\leicaImages\HeadLab\Slide15-037.scn</t>
  </si>
  <si>
    <t>\\hs\myshare\leicaImages\HeadLab\Slide16-037.scn</t>
  </si>
  <si>
    <t>\\hs\myshare\leicaImages\HeadLab\Slide12-036.scn</t>
  </si>
  <si>
    <t>DS-4</t>
  </si>
  <si>
    <t>\\hs\myshare\leicaImages\HeadLab\Slide8-042.scn</t>
  </si>
  <si>
    <t>DS-10</t>
  </si>
  <si>
    <t>\\hs\myshare\leicaImages\HeadLab\Slide1-083.scn</t>
  </si>
  <si>
    <t>\\hs\myshare\leicaImages\HeadLab\Slide1-087.scn</t>
  </si>
  <si>
    <t>DS-2</t>
  </si>
  <si>
    <t>\\hs\myshare\leicaImages\HeadLab\Slide2-101.scn</t>
  </si>
  <si>
    <t>Nwp = Number of Weak Positive: 19096., Np  = Number of Positive: 608., Nsp = Number of Strong Positive: 1185., Iwp = Total Intensity of Weak Positive: 3089644., Ip  = Total Intensity of Positive: 45715., Isp = Total Intensity of Strong Positive: 42700., Iavg = (Iwp+Ip+Isp)/(Nwp+Np+Nsp): 152.14, Nsr  =  Nsp/(Nwp+Np+Nsp): 5.67284e-002, Iwavg= (Iwp+Ip)/(Nwp+Np): 159.123, Nn = Number of Negative: 4409227., In = Total Intensity of Negative: 595299679., NTotal = Total Number (Positive+Negative): 4430116., ATotal = Total Area  (millimeter-squared): 8.302144160870889e-002, Positivity = NPositive/NTotal: 4.71523e-003</t>
  </si>
  <si>
    <t>BT2 GM</t>
  </si>
  <si>
    <t>AT8 GM</t>
  </si>
  <si>
    <t>Cntrl GM</t>
  </si>
  <si>
    <t>DS-3</t>
  </si>
  <si>
    <t>\\hs\myshare\leicaImages\HeadLab\Slide3-093.scn</t>
  </si>
  <si>
    <t>Nwp = Number of Weak Positive: 8215., Np  = Number of Positive: 1929., Nsp = Number of Strong Positive: 237., Iwp = Total Intensity of Weak Positive: 1213762., Ip  = Total Intensity of Positive: 149055., Isp = Total Intensity of Strong Positive: 13128., Iavg = (Iwp+Ip+Isp)/(Nwp+Np+Nsp): 132.545, Nsr  =  Nsp/(Nwp+Np+Nsp): 2.28302e-002, Iwavg= (Iwp+Ip)/(Nwp+Np): 134.347, Nn = Number of Negative: 2091667., In = Total Intensity of Negative: 319096337., NTotal = Total Number (Positive+Negative): 2102048., ATotal = Total Area  (millimeter-squared): 3.9392886166119197e-002, Positivity = NPositive/NTotal: 4.93852e-003</t>
  </si>
  <si>
    <t>\\hs\myshare\leicaImages\HeadLab\Slide4-093.scn</t>
  </si>
  <si>
    <t>Nwp = Number of Weak Positive: 13297., Np  = Number of Positive: 558., Nsp = Number of Strong Positive: 983., Iwp = Total Intensity of Weak Positive: 2106310., Ip  = Total Intensity of Positive: 42225., Isp = Total Intensity of Strong Positive: 20727., Iavg = (Iwp+Ip+Isp)/(Nwp+Np+Nsp): 146.196, Nsr  =  Nsp/(Nwp+Np+Nsp): 6.62488e-002, Iwavg= (Iwp+Ip)/(Nwp+Np): 155.073, Nn = Number of Negative: 847310., In = Total Intensity of Negative: 136380557., NTotal = Total Number (Positive+Negative): 862148., ATotal = Total Area  (millimeter-squared): 1.6156861319221699e-002, Positivity = NPositive/NTotal: 1.72105e-002</t>
  </si>
  <si>
    <t>\\hs\myshare\leicaImages\HeadLab\Slide5-081.scn</t>
  </si>
  <si>
    <t>Nwp = Number of Weak Positive: 15093., Np  = Number of Positive: 3563., Nsp = Number of Strong Positive: 22382., Iwp = Total Intensity of Weak Positive: 2168294., Ip  = Total Intensity of Positive: 269689., Isp = Total Intensity of Strong Positive: 336899., Iavg = (Iwp+Ip+Isp)/(Nwp+Np+Nsp): 67.6174, Nsr  =  Nsp/(Nwp+Np+Nsp): 0.545397, Iwavg= (Iwp+Ip)/(Nwp+Np): 130.681, Nn = Number of Negative: 3767970., In = Total Intensity of Negative: 475294004., NTotal = Total Number (Positive+Negative): 3809008., ATotal = Total Area  (millimeter-squared): 7.1381727986153193e-002, Positivity = NPositive/NTotal: 1.07739e-002</t>
  </si>
  <si>
    <t>\\hs\myshare\leicaImages\HeadLab\Slide7-071.scn</t>
  </si>
  <si>
    <t>Nwp = Number of Weak Positive: 14131., Np  = Number of Positive: 942., Nsp = Number of Strong Positive: 1380., Iwp = Total Intensity of Weak Positive: 2296072., Ip  = Total Intensity of Positive: 69599., Isp = Total Intensity of Strong Positive: 36352., Iavg = (Iwp+Ip+Isp)/(Nwp+Np+Nsp): 145.993, Nsr  =  Nsp/(Nwp+Np+Nsp): 8.38753e-002, Iwavg= (Iwp+Ip)/(Nwp+Np): 156.948, Nn = Number of Negative: 7536518., In = Total Intensity of Negative: 1011335833., NTotal = Total Number (Positive+Negative): 7552971., ATotal = Total Area  (millimeter-squared): 0.14154449699483526, Positivity = NPositive/NTotal: 2.17835e-003</t>
  </si>
  <si>
    <t xml:space="preserve">DS-6 </t>
  </si>
  <si>
    <t>\\hs\myshare\leicaImages\HeadLab\Slide1-126.scn</t>
  </si>
  <si>
    <t>Nwp = Number of Weak Positive: 13169., Np  = Number of Positive: 2595., Nsp = Number of Strong Positive: 15207., Iwp = Total Intensity of Weak Positive: 1974177., Ip  = Total Intensity of Positive: 194532., Isp = Total Intensity of Strong Positive: 289626., Iavg = (Iwp+Ip+Isp)/(Nwp+Np+Nsp): 79.3754, Nsr  =  Nsp/(Nwp+Np+Nsp): 0.491008, Iwavg= (Iwp+Ip)/(Nwp+Np): 137.574, Nn = Number of Negative: 3688608., In = Total Intensity of Negative: 543613614., NTotal = Total Number (Positive+Negative): 3719579., ATotal = Total Area  (millimeter-squared): 6.9705806971528464e-002, Positivity = NPositive/NTotal: 8.32648e-003</t>
  </si>
  <si>
    <t>\\hs\myshare\leicaImages\HeadLab\Slide2-102.scn</t>
  </si>
  <si>
    <t>Nwp = Number of Weak Positive: 13496., Np  = Number of Positive: 735., Nsp = Number of Strong Positive: 2854., Iwp = Total Intensity of Weak Positive: 2184700., Ip  = Total Intensity of Positive: 55391., Isp = Total Intensity of Strong Positive: 57877., Iavg = (Iwp+Ip+Isp)/(Nwp+Np+Nsp): 134.502, Nsr  =  Nsp/(Nwp+Np+Nsp): 0.167047, Iwavg= (Iwp+Ip)/(Nwp+Np): 157.409, Nn = Number of Negative: 2712279., In = Total Intensity of Negative: 408850264., NTotal = Total Number (Positive+Negative): 2729364., ATotal = Total Area  (millimeter-squared): 5.114893920495809e-002, Positivity = NPositive/NTotal: 6.2597e-003</t>
  </si>
  <si>
    <t>\\hs\myshare\leicaImages\HeadLab\Slide3-094.scn</t>
  </si>
  <si>
    <t>Nwp = Number of Weak Positive: 21749., Np  = Number of Positive: 1132., Nsp = Number of Strong Positive: 3035., Iwp = Total Intensity of Weak Positive: 3396796., Ip  = Total Intensity of Positive: 85572., Isp = Total Intensity of Strong Positive: 82081., Iavg = (Iwp+Ip+Isp)/(Nwp+Np+Nsp): 137.539, Nsr  =  Nsp/(Nwp+Np+Nsp): 0.117109, Iwavg= (Iwp+Ip)/(Nwp+Np): 152.195, Nn = Number of Negative: 1731746., In = Total Intensity of Negative: 273174375., NTotal = Total Number (Positive+Negative): 1757662., ATotal = Total Area  (millimeter-squared): 3.2939009520483543e-002, Positivity = NPositive/NTotal: 1.47446e-002</t>
  </si>
  <si>
    <t>Cntrl Gm</t>
  </si>
  <si>
    <t>DS-1</t>
  </si>
  <si>
    <t>\\hs\myshare\leicaImages\HeadLab\Slide3-095.scn</t>
  </si>
  <si>
    <t>Nwp = Number of Weak Positive: 4721., Np  = Number of Positive: 361., Nsp = Number of Strong Positive: 1480., Iwp = Total Intensity of Weak Positive: 729770., Ip  = Total Intensity of Positive: 27227., Isp = Total Intensity of Strong Positive: 26321., Iavg = (Iwp+Ip+Isp)/(Nwp+Np+Nsp): 119.372, Nsr  =  Nsp/(Nwp+Np+Nsp): 0.225541, Iwavg= (Iwp+Ip)/(Nwp+Np): 148.957, Nn = Number of Negative: 2906259., In = Total Intensity of Negative: 413656610., NTotal = Total Number (Positive+Negative): 2912821., ATotal = Total Area  (millimeter-squared): 5.4586967602681516e-002, Positivity = NPositive/NTotal: 2.2528e-003</t>
  </si>
  <si>
    <t>\\hs\myshare\leicaImages\HeadLab\Slide1-130.scn</t>
  </si>
  <si>
    <t>Nwp = Number of Weak Positive: 8807., Np  = Number of Positive: 258., Nsp = Number of Strong Positive: 1326., Iwp = Total Intensity of Weak Positive: 1400387., Ip  = Total Intensity of Positive: 19941., Isp = Total Intensity of Strong Positive: 21402., Iavg = (Iwp+Ip+Isp)/(Nwp+Np+Nsp): 138.748, Nsr  =  Nsp/(Nwp+Np+Nsp): 0.12761, Iwavg= (Iwp+Ip)/(Nwp+Np): 156.683, Nn = Number of Negative: 774951., In = Total Intensity of Negative: 123964571., NTotal = Total Number (Positive+Negative): 785342., ATotal = Total Area  (millimeter-squared): 1.4717498367055548e-002, Positivity = NPositive/NTotal: 1.32312e-002</t>
  </si>
  <si>
    <t>GM - pT217</t>
  </si>
  <si>
    <t>WM - pT217</t>
  </si>
  <si>
    <t>GM - pS416</t>
  </si>
  <si>
    <t>WM - pS416</t>
  </si>
  <si>
    <t>GM - Cntrl</t>
  </si>
  <si>
    <t>WM - Cntrl</t>
  </si>
  <si>
    <t>\\hs\myshare\leicaImages\HeadLab\Slide2-105.scn</t>
  </si>
  <si>
    <t>Nwp = Number of Weak Positive: 12196., Np  = Number of Positive: 765., Nsp = Number of Strong Positive: 2171., Iwp = Total Intensity of Weak Positive: 1809389., Ip  = Total Intensity of Positive: 59885., Isp = Total Intensity of Strong Positive: 12167., Iavg = (Iwp+Ip+Isp)/(Nwp+Np+Nsp): 124.335, Nsr  =  Nsp/(Nwp+Np+Nsp): 0.143471, Iwavg= (Iwp+Ip)/(Nwp+Np): 144.223, Nn = Number of Negative: 984009., In = Total Intensity of Negative: 157508667., NTotal = Total Number (Positive+Negative): 999141., ATotal = Total Area  (millimeter-squared): 1.8723869604144277e-002, Positivity = NPositive/NTotal: 1.5145e-002</t>
  </si>
  <si>
    <t>GM - ps416</t>
  </si>
  <si>
    <t>WM - ps416</t>
  </si>
  <si>
    <t>\\hs\myshare\leicaImages\HeadLab\Slide3-099.scn</t>
  </si>
  <si>
    <t>Nwp = Number of Weak Positive: 11101., Np  = Number of Positive: 621., Nsp = Number of Strong Positive: 1437., Iwp = Total Intensity of Weak Positive: 1746891., Ip  = Total Intensity of Positive: 46547., Isp = Total Intensity of Strong Positive: 35037., Iavg = (Iwp+Ip+Isp)/(Nwp+Np+Nsp): 138.952, Nsr  =  Nsp/(Nwp+Np+Nsp): 0.109203, Iwavg= (Iwp+Ip)/(Nwp+Np): 152.998, Nn = Number of Negative: 459639., In = Total Intensity of Negative: 69886405., NTotal = Total Number (Positive+Negative): 472798., ATotal = Total Area  (millimeter-squared): 8.860348476137949e-003, Positivity = NPositive/NTotal: 2.78322e-002</t>
  </si>
  <si>
    <t>\\hs\myshare\leicaImages\HeadLab\Slide4-099.scn</t>
  </si>
  <si>
    <t>Nwp = Number of Weak Positive: 13588., Np  = Number of Positive: 786., Nsp = Number of Strong Positive: 1599., Iwp = Total Intensity of Weak Positive: 2151423., Ip  = Total Intensity of Positive: 58826., Isp = Total Intensity of Strong Positive: 50203., Iavg = (Iwp+Ip+Isp)/(Nwp+Np+Nsp): 141.517, Nsr  =  Nsp/(Nwp+Np+Nsp): 0.100106, Iwavg= (Iwp+Ip)/(Nwp+Np): 153.767, Nn = Number of Negative: 14464., In = Total Intensity of Negative: 2331395., NTotal = Total Number (Positive+Negative): 30437., ATotal = Total Area  (millimeter-squared): 5.7039671607792496e-004, Positivity = NPositive/NTotal: 0.524789</t>
  </si>
  <si>
    <t>\\hs\myshare\leicaImages\HeadLab\Slide5-086.scn</t>
  </si>
  <si>
    <t>Nwp = Number of Weak Positive: 3899., Np  = Number of Positive: 462., Nsp = Number of Strong Positive: 534., Iwp = Total Intensity of Weak Positive: 596905., Ip  = Total Intensity of Positive: 35059., Isp = Total Intensity of Strong Positive: 17823., Iavg = (Iwp+Ip+Isp)/(Nwp+Np+Nsp): 132.745, Nsr  =  Nsp/(Nwp+Np+Nsp): 0.109091, Iwavg= (Iwp+Ip)/(Nwp+Np): 144.913, Nn = Number of Negative: 1039598., In = Total Intensity of Negative: 147607546., NTotal = Total Number (Positive+Negative): 1044493., ATotal = Total Area  (millimeter-squared): 1.9574050568925323e-002, Positivity = NPositive/NTotal: 4.68648e-003</t>
  </si>
  <si>
    <t>\\hs\myshare\leicaImages\HeadLab\Slide6-085.scn</t>
  </si>
  <si>
    <t>Nwp = Number of Weak Positive: 41617., Np  = Number of Positive: 3145., Nsp = Number of Strong Positive: 3096., Iwp = Total Intensity of Weak Positive: 5813388., Ip  = Total Intensity of Positive: 246962., Isp = Total Intensity of Strong Positive: 89702., Iavg = (Iwp+Ip+Isp)/(Nwp+Np+Nsp): 128.506, Nsr  =  Nsp/(Nwp+Np+Nsp): 6.46914e-002, Iwavg= (Iwp+Ip)/(Nwp+Np): 135.391, Nn = Number of Negative: 269768., In = Total Intensity of Negative: 39684660., NTotal = Total Number (Positive+Negative): 317626., ATotal = Total Area  (millimeter-squared): 5.9523877958066488e-003, Positivity = NPositive/NTotal: 0.150674</t>
  </si>
  <si>
    <t>\\hs\myshare\leicaImages\HeadLab\Slide7-077.scn</t>
  </si>
  <si>
    <t>Nwp = Number of Weak Positive: 15816., Np  = Number of Positive: 962., Nsp = Number of Strong Positive: 3010., Iwp = Total Intensity of Weak Positive: 2485294., Ip  = Total Intensity of Positive: 73336., Isp = Total Intensity of Strong Positive: 61141., Iavg = (Iwp+Ip+Isp)/(Nwp+Np+Nsp): 132.392, Nsr  =  Nsp/(Nwp+Np+Nsp): 0.152112, Iwavg= (Iwp+Ip)/(Nwp+Np): 152.499, Nn = Number of Negative: 2124261., In = Total Intensity of Negative: 301733400., NTotal = Total Number (Positive+Negative): 2144049., ATotal = Total Area  (millimeter-squared): 4.0181169076337835e-002, Positivity = NPositive/NTotal: 9.22927e-003</t>
  </si>
  <si>
    <t>\\hs\myshare\leicaImages\HeadLab\Slide8-076.scn</t>
  </si>
  <si>
    <t>Nwp = Number of Weak Positive: 1728., Np  = Number of Positive: 18., Nsp = Number of Strong Positive: 80., Iwp = Total Intensity of Weak Positive: 289624., Ip  = Total Intensity of Positive: 1315., Isp = Total Intensity of Strong Positive: 2947., Iavg = (Iwp+Ip+Isp)/(Nwp+Np+Nsp): 160.945, Nsr  =  Nsp/(Nwp+Np+Nsp): 4.38116e-002, Iwavg= (Iwp+Ip)/(Nwp+Np): 166.632, Nn = Number of Negative: 2942., In = Total Intensity of Negative: 481801., NTotal = Total Number (Positive+Negative): 4768., ATotal = Total Area  (millimeter-squared): 8.9353469207199986e-005, Positivity = NPositive/NTotal: 0.38297</t>
  </si>
  <si>
    <t>\\hs\myshare\leicaImages\HeadLab\Slide9-073.scn</t>
  </si>
  <si>
    <t>Nwp = Number of Weak Positive: 3778., Np  = Number of Positive: 33., Nsp = Number of Strong Positive: 1., Iwp = Total Intensity of Weak Positive: 638112., Ip  = Total Intensity of Positive: 2630., Isp = Total Intensity of Strong Positive: 60., Iavg = (Iwp+Ip+Isp)/(Nwp+Np+Nsp): 168.101, Nsr  =  Nsp/(Nwp+Np+Nsp): 2.62329e-004, Iwavg= (Iwp+Ip)/(Nwp+Np): 168.13, Nn = Number of Negative: 9328., In = Total Intensity of Negative: 1585316., NTotal = Total Number (Positive+Negative): 13140., ATotal = Total Area  (millimeter-squared): 2.4624676706849996e-004, Positivity = NPositive/NTotal: 0.290107</t>
  </si>
  <si>
    <t>DS1</t>
  </si>
  <si>
    <t>\\hs\myshare\leicaImages\HeadLab\Slide10-073.scn</t>
  </si>
  <si>
    <t>Nwp = Number of Weak Positive: 8030., Np  = Number of Positive: 991., Nsp = Number of Strong Positive: 620., Iwp = Total Intensity of Weak Positive: 1177129., Ip  = Total Intensity of Positive: 75025., Isp = Total Intensity of Strong Positive: 27665., Iavg = (Iwp+Ip+Isp)/(Nwp+Np+Nsp): 132.748, Nsr  =  Nsp/(Nwp+Np+Nsp): 6.43087e-002, Iwavg= (Iwp+Ip)/(Nwp+Np): 138.804, Nn = Number of Negative: 750646., In = Total Intensity of Negative: 112974279., NTotal = Total Number (Positive+Negative): 760287., ATotal = Total Area  (millimeter-squared): 1.4247961628174172e-002, Positivity = NPositive/NTotal: 1.26807e-002</t>
  </si>
  <si>
    <t>DS2</t>
  </si>
  <si>
    <t>\\hs\myshare\leicaImages\HeadLab\Slide11-066.scn</t>
  </si>
  <si>
    <t>Nwp = Number of Weak Positive: 12003., Np  = Number of Positive: 485., Nsp = Number of Strong Positive: 1169., Iwp = Total Intensity of Weak Positive: 1904113., Ip  = Total Intensity of Positive: 37178., Isp = Total Intensity of Strong Positive: 28840., Iavg = (Iwp+Ip+Isp)/(Nwp+Np+Nsp): 144.258, Nsr  =  Nsp/(Nwp+Np+Nsp): 8.55971e-002, Iwavg= (Iwp+Ip)/(Nwp+Np): 155.453, Nn = Number of Negative: 2307966., In = Total Intensity of Negative: 325882226., NTotal = Total Number (Positive+Negative): 2321623., ATotal = Total Area  (millimeter-squared): 4.3507774589183569e-002, Positivity = NPositive/NTotal: 5.88252e-003</t>
  </si>
  <si>
    <t>DS3</t>
  </si>
  <si>
    <t>\\hs\myshare\leicaImages\HeadLab\Slide12-062.scn</t>
  </si>
  <si>
    <t>Nwp = Number of Weak Positive: 9594., Np  = Number of Positive: 484., Nsp = Number of Strong Positive: 587., Iwp = Total Intensity of Weak Positive: 1479415., Ip  = Total Intensity of Positive: 37066., Isp = Total Intensity of Strong Positive: 21497., Iavg = (Iwp+Ip+Isp)/(Nwp+Np+Nsp): 144.208, Nsr  =  Nsp/(Nwp+Np+Nsp): 5.50398e-002, Iwavg= (Iwp+Ip)/(Nwp+Np): 150.474, Nn = Number of Negative: 873341., In = Total Intensity of Negative: 133891305., NTotal = Total Number (Positive+Negative): 884006., ATotal = Total Area  (millimeter-squared): 1.6566969575087652e-002, Positivity = NPositive/NTotal: 1.20644e-002</t>
  </si>
  <si>
    <t>DS5</t>
  </si>
  <si>
    <t>\\hs\myshare\leicaImages\HeadLab\Slide14-061.scn</t>
  </si>
  <si>
    <t>Nwp = Number of Weak Positive: 6319., Np  = Number of Positive: 945., Nsp = Number of Strong Positive: 3858., Iwp = Total Intensity of Weak Positive: 941702., Ip  = Total Intensity of Positive: 71568., Isp = Total Intensity of Strong Positive: 85020., Iavg = (Iwp+Ip+Isp)/(Nwp+Np+Nsp): 98.7493, Nsr  =  Nsp/(Nwp+Np+Nsp): 0.34688, Iwavg= (Iwp+Ip)/(Nwp+Np): 139.492, Nn = Number of Negative: 1491695., In = Total Intensity of Negative: 200851303., NTotal = Total Number (Positive+Negative): 1502817., ATotal = Total Area  (millimeter-squared): 2.816315279646742e-002, Positivity = NPositive/NTotal: 7.40077e-003</t>
  </si>
  <si>
    <t>DS6</t>
  </si>
  <si>
    <t>\\hs\myshare\leicaImages\HeadLab\Slide15-059.scn</t>
  </si>
  <si>
    <t>Nwp = Number of Weak Positive: 10208., Np  = Number of Positive: 1147., Nsp = Number of Strong Positive: 4261., Iwp = Total Intensity of Weak Positive: 1551962., Ip  = Total Intensity of Positive: 89721., Isp = Total Intensity of Strong Positive: 57375., Iavg = (Iwp+Ip+Isp)/(Nwp+Np+Nsp): 108.802, Nsr  =  Nsp/(Nwp+Np+Nsp): 0.272861, Iwavg= (Iwp+Ip)/(Nwp+Np): 144.578, Nn = Number of Negative: 920585., In = Total Intensity of Negative: 129789966., NTotal = Total Number (Positive+Negative): 936201., ATotal = Total Area  (millimeter-squared): 1.7544632387846024e-002, Positivity = NPositive/NTotal: 1.66802e-002</t>
  </si>
  <si>
    <t>DS7</t>
  </si>
  <si>
    <t>\\hs\myshare\leicaImages\HeadLab\Slide16-057.scn</t>
  </si>
  <si>
    <t>Nwp = Number of Weak Positive: 23838., Np  = Number of Positive: 1374., Nsp = Number of Strong Positive: 1294., Iwp = Total Intensity of Weak Positive: 3705299., Ip  = Total Intensity of Positive: 105988., Isp = Total Intensity of Strong Positive: 42940., Iavg = (Iwp+Ip+Isp)/(Nwp+Np+Nsp): 145.41, Nsr  =  Nsp/(Nwp+Np+Nsp): 4.88191e-002, Iwavg= (Iwp+Ip)/(Nwp+Np): 151.17, Nn = Number of Negative: 3565197., In = Total Intensity of Negative: 488910651., NTotal = Total Number (Positive+Negative): 3591703., ATotal = Total Area  (millimeter-squared): 6.7309379910215558e-002, Positivity = NPositive/NTotal: 7.37979e-003</t>
  </si>
  <si>
    <t>DS10</t>
  </si>
  <si>
    <t>\\hs\myshare\leicaImages\HeadLab\Slide18-056.scn</t>
  </si>
  <si>
    <t>Nwp = Number of Weak Positive: 40715., Np  = Number of Positive: 1190., Nsp = Number of Strong Positive: 2030., Iwp = Total Intensity of Weak Positive: 6452000., Ip  = Total Intensity of Positive: 91682., Isp = Total Intensity of Strong Positive: 54651., Iavg = (Iwp+Ip+Isp)/(Nwp+Np+Nsp): 150.184, Nsr  =  Nsp/(Nwp+Np+Nsp): 4.62046e-002, Iwavg= (Iwp+Ip)/(Nwp+Np): 156.155, Nn = Number of Negative: 179903., In = Total Intensity of Negative: 28855099., NTotal = Total Number (Positive+Negative): 223838., ATotal = Total Area  (millimeter-squared): 4.1947780705539495e-003, Positivity = NPositive/NTotal: 0.19628</t>
  </si>
  <si>
    <t>DS4</t>
  </si>
  <si>
    <t>\\hs\myshare\leicaImages\HeadLab\Slide13-058.scn</t>
  </si>
  <si>
    <t>Nwp = Number of Weak Positive: 6513., Np  = Number of Positive: 162., Nsp = Number of Strong Positive: 640., Iwp = Total Intensity of Weak Positive: 998449., Ip  = Total Intensity of Positive: 12333., Isp = Total Intensity of Strong Positive: 15532., Iavg = (Iwp+Ip+Isp)/(Nwp+Np+Nsp): 140.303, Nsr  =  Nsp/(Nwp+Np+Nsp): 8.74915e-002, Iwavg= (Iwp+Ip)/(Nwp+Np): 151.428, Nn = Number of Negative: 21637., In = Total Intensity of Negative: 3610659., NTotal = Total Number (Positive+Negative): 28952., ATotal = Total Area  (millimeter-squared): 5.4256745815579996e-004, Positivity = NPositive/NTotal: 0.25266</t>
  </si>
  <si>
    <t>DS9</t>
  </si>
  <si>
    <t>\\hs\myshare\leicaImages\HeadLab\Slide17-055.scn</t>
  </si>
  <si>
    <t>Nwp = Number of Weak Positive: 11895., Np  = Number of Positive: 2057., Nsp = Number of Strong Positive: 7611., Iwp = Total Intensity of Weak Positive: 1741406., Ip  = Total Intensity of Positive: 156140., Isp = Total Intensity of Strong Positive: 163487., Iavg = (Iwp+Ip+Isp)/(Nwp+Np+Nsp): 95.5819, Nsr  =  Nsp/(Nwp+Np+Nsp): 0.352966, Iwavg= (Iwp+Ip)/(Nwp+Np): 136.005, Nn = Number of Negative: 255740., In = Total Intensity of Negative: 39926163., NTotal = Total Number (Positive+Negative): 277303., ATotal = Total Area  (millimeter-squared): 5.1967250569555741e-003, Positivity = NPositive/NTotal: 7.77597e-002</t>
  </si>
  <si>
    <t>DS1, 2, 3</t>
  </si>
  <si>
    <t>\\hs\myshare\leicaImages\HeadLab\Slide1-132.scn</t>
  </si>
  <si>
    <t>Nwp = Number of Weak Positive: 52650599., Np  = Number of Positive: 18069986., Nsp = Number of Strong Positive: 8794583., Iwp = Total Intensity of Weak Positive: 6963402198., Ip  = Total Intensity of Positive: 1374472555., Isp = Total Intensity of Strong Positive: 411251176., Iavg = (Iwp+Ip+Isp)/(Nwp+Np+Nsp): 110.031, Nsr  =  Nsp/(Nwp+Np+Nsp): 0.110603, Iwavg= (Iwp+Ip)/(Nwp+Np): 117.899, Nn = Number of Negative: 995847., In = Total Intensity of Negative: 132991092., NTotal = Total Number (Positive+Negative): 80511015., ATotal = Total Area  (millimeter-squared): 1.5087958262673902, Positivity = NPositive/NTotal: 0.987631</t>
  </si>
  <si>
    <t>DS1 AT8 GM</t>
  </si>
  <si>
    <t>DS2 AT8 GM</t>
  </si>
  <si>
    <t>DS3 AT8 GM</t>
  </si>
  <si>
    <t>DS4, 5, 6</t>
  </si>
  <si>
    <t>\\hs\myshare\leicaImages\HeadLab\Slide2-107.scn</t>
  </si>
  <si>
    <t>Nwp = Number of Weak Positive: 27788104., Np  = Number of Positive: 2962018., Nsp = Number of Strong Positive: 2772686., Iwp = Total Intensity of Weak Positive: 4033460703., Ip  = Total Intensity of Positive: 227746307., Isp = Total Intensity of Strong Positive: 103840233., Iavg = (Iwp+Ip+Isp)/(Nwp+Np+Nsp): 130.211, Nsr  =  Nsp/(Nwp+Np+Nsp): 8.27104e-002, Iwavg= (Iwp+Ip)/(Nwp+Np): 138.575, Nn = Number of Negative: 3248011., In = Total Intensity of Negative: 468794377., NTotal = Total Number (Positive+Negative): 36770819., ATotal = Total Area  (millimeter-squared): 0.68909401074664933, Positivity = NPositive/NTotal: 0.911669</t>
  </si>
  <si>
    <t>DS4 AT8 GM</t>
  </si>
  <si>
    <t>DS5 AT8 GM</t>
  </si>
  <si>
    <t>DS6 AT8 GM</t>
  </si>
  <si>
    <t>DS7, 9, 10</t>
  </si>
  <si>
    <t>\\hs\myshare\leicaImages\HeadLab\Slide3-101.scn</t>
  </si>
  <si>
    <t>Nwp = Number of Weak Positive: 57883382., Np  = Number of Positive: 17933814., Nsp = Number of Strong Positive: 11414607., Iwp = Total Intensity of Weak Positive: 7643726589., Ip  = Total Intensity of Positive: 1365791295., Isp = Total Intensity of Strong Positive: 503619383., Iavg = (Iwp+Ip+Isp)/(Nwp+Np+Nsp): 109.056, Nsr  =  Nsp/(Nwp+Np+Nsp): 0.130854, Iwavg= (Iwp+Ip)/(Nwp+Np): 118.832, Nn = Number of Negative: 263754., In = Total Intensity of Negative: 35631128., NTotal = Total Number (Positive+Negative): 87495557., ATotal = Total Area  (millimeter-squared): 1.6396878267966257, Positivity = NPositive/NTotal: 0.996986</t>
  </si>
  <si>
    <t>DS 7 AT8 GM</t>
  </si>
  <si>
    <t>DS 9 AT8 GM</t>
  </si>
  <si>
    <t>DS 10 AT8 GM</t>
  </si>
  <si>
    <t>DS4 Repeated for clearer image</t>
  </si>
  <si>
    <t>\\hs\myshare\leicaImages\HeadLab\Slide2-108.scn</t>
  </si>
  <si>
    <t>Nwp = Number of Weak Positive: 51636463., Np  = Number of Positive: 28665444., Nsp = Number of Strong Positive: 12244246., Iwp = Total Intensity of Weak Positive: 6123257663., Ip  = Total Intensity of Positive: 2184121706., Isp = Total Intensity of Strong Positive: 599068736., Iavg = (Iwp+Ip+Isp)/(Nwp+Np+Nsp): 96.2379, Nsr  =  Nsp/(Nwp+Np+Nsp): 0.132304, Iwavg= (Iwp+Ip)/(Nwp+Np): 103.452, Nn = Number of Negative: 31957., In = Total Intensity of Negative: 4777573., NTotal = Total Number (Positive+Negative): 92578110., ATotal = Total Area  (millimeter-squared): 1.7349360950389625, Positivity = NPositive/NTotal: 0.999655</t>
  </si>
  <si>
    <t>\\hs\myshare\leicaImages\HeadLab\Slide1-082.scn</t>
  </si>
  <si>
    <t>\\hs\myshare\leicaImages\HeadLab\Slide2-067.scn</t>
  </si>
  <si>
    <t>\\hs\myshare\leicaImages\HeadLab\Slide3-061.scn</t>
  </si>
  <si>
    <t>\\hs\myshare\leicaImages\HeadLab\Slide4-061.scn</t>
  </si>
  <si>
    <t>\\hs\myshare\leicaImages\HeadLab\Slide5-054.scn</t>
  </si>
  <si>
    <t>\\hs\myshare\leicaImages\HeadLab\Slide6-049.scn</t>
  </si>
  <si>
    <t>\\hs\myshare\leicaImages\HeadLab\Slide7-043.scn</t>
  </si>
  <si>
    <t>\\hs\myshare\leicaImages\HeadLab\Slide9-042.scn</t>
  </si>
  <si>
    <t>%load = Load * 100%</t>
  </si>
  <si>
    <t>nt1plasma</t>
  </si>
  <si>
    <t>ab42plasma</t>
  </si>
  <si>
    <t>ab40plasma</t>
  </si>
  <si>
    <t>ab37plasma</t>
  </si>
  <si>
    <t>AB37to42plasma</t>
  </si>
  <si>
    <t>AB37to40plasma</t>
  </si>
  <si>
    <t>age</t>
  </si>
  <si>
    <t>Cases</t>
  </si>
  <si>
    <t>pT217Loads</t>
  </si>
  <si>
    <t>pS416Loads</t>
  </si>
  <si>
    <t>AT8LoadsRpt</t>
  </si>
  <si>
    <t>AT8Loads</t>
  </si>
  <si>
    <t>BT2LoadsRpt</t>
  </si>
  <si>
    <t>BT2Loads</t>
  </si>
  <si>
    <t>AB40Loads</t>
  </si>
  <si>
    <t>AB42Loads</t>
  </si>
  <si>
    <t>AB37Loads</t>
  </si>
  <si>
    <t>BT2Loads2Rpt</t>
  </si>
  <si>
    <t>AB37to42Loads</t>
  </si>
  <si>
    <t>AB37to40Loads</t>
  </si>
  <si>
    <t>BWH-UK-UCI Biomarkers (Final)</t>
  </si>
  <si>
    <t xml:space="preserve">DS-1 -x </t>
  </si>
  <si>
    <t>Nwp = Number of Weak Positive: 0., Np  = Number of Positive: 0., Nsp = Number of Strong Positive: 328789., Iwp = Total Intensity of Weak Positive: 0., Ip  = Total Intensity of Positive: 0., Isp = Total Intensity of Strong Positive: 37898974., Iavg = (Iwp+Ip+Isp)/(Nwp+Np+Nsp): 115.268, Nsr  =  Nsp/(Nwp+Np+Nsp): 1., Iwavg= (Iwp+Ip)/(Nwp+Np): -1.#IND, Nn = Number of Negative: 26., In = Total Intensity of Negative: 785., NTotal = Total Number (Positive+Negative): 328815., ATotal = Total Area  (millimeter-squared): 6.1620723526353742e-003, Positivity = NPositive/NTotal: 0.999921</t>
  </si>
  <si>
    <t>RCB AB Final-v1 output</t>
  </si>
  <si>
    <t>DS1- AB40GM</t>
  </si>
  <si>
    <t>DS1- AB40WM</t>
  </si>
  <si>
    <t>DS1- AB42GM</t>
  </si>
  <si>
    <t>DS1- AB42WM</t>
  </si>
  <si>
    <t>Default Positive Pixel-v1 output</t>
  </si>
  <si>
    <t>Nwp = Number of Weak Positive: 14438154., Np  = Number of Positive: 51231., Nsp = Number of Strong Positive: 35017., Iwp = Total Intensity of Weak Positive: 2402266166., Ip  = Total Intensity of Positive: 3950885., Isp = Total Intensity of Strong Positive: 1428317., Iavg = (Iwp+Ip+Isp)/(Nwp+Np+Nsp): 165.766, Nsr  =  Nsp/(Nwp+Np+Nsp): 2.41091e-003, Iwavg= (Iwp+Ip)/(Nwp+Np): 166.068, Nn = Number of Negative: 1273., In = Total Intensity of Negative: 153978., NTotal = Total Number (Positive+Negative): 14525675., ATotal = Total Area  (millimeter-squared): 0.27221465055081684, Positivity = NPositive/NTotal: 0.999912</t>
  </si>
  <si>
    <t>DS1- AB37GM</t>
  </si>
  <si>
    <t>DS1- AB37WM</t>
  </si>
  <si>
    <t>RCB/EA Tau Final-v1 output</t>
  </si>
  <si>
    <t>DS1- TauGM</t>
  </si>
  <si>
    <t>DS1- TauWM</t>
  </si>
  <si>
    <t>EA/JP IspTau Final-v1 output</t>
  </si>
  <si>
    <t>DS-2 -x</t>
  </si>
  <si>
    <t>Nwp = Number of Weak Positive: 0., Np  = Number of Positive: 0., Nsp = Number of Strong Positive: 982938., Iwp = Total Intensity of Weak Positive: 0., Ip  = Total Intensity of Positive: 0., Isp = Total Intensity of Strong Positive: 82179532., Iavg = (Iwp+Ip+Isp)/(Nwp+Np+Nsp): 83.606, Nsr  =  Nsp/(Nwp+Np+Nsp): 1., Iwavg= (Iwp+Ip)/(Nwp+Np): -1.#IND, Nn = Number of Negative: 3348., In = Total Intensity of Negative: 20340., NTotal = Total Number (Positive+Negative): 986286., ATotal = Total Area  (millimeter-squared): 1.8483237359583148e-002, Positivity = NPositive/NTotal: 0.996605</t>
  </si>
  <si>
    <t>DS2- AB40GM</t>
  </si>
  <si>
    <t>DS2- AB40WM</t>
  </si>
  <si>
    <t>DS2- AB42GM</t>
  </si>
  <si>
    <t>DS2- AB42WM</t>
  </si>
  <si>
    <t>Nwp = Number of Weak Positive: 18523699., Np  = Number of Positive: 26069., Nsp = Number of Strong Positive: 12058., Iwp = Total Intensity of Weak Positive: 3079128140., Ip  = Total Intensity of Positive: 2058238., Isp = Total Intensity of Strong Positive: 421774., Iavg = (Iwp+Ip+Isp)/(Nwp+Np+Nsp): 166.019, Nsr  =  Nsp/(Nwp+Np+Nsp): 6.49613e-004, Iwavg= (Iwp+Ip)/(Nwp+Np): 166.104, Nn = Number of Negative: 846., In = Total Intensity of Negative: 96389., NTotal = Total Number (Positive+Negative): 18562672., ATotal = Total Area  (millimeter-squared): 0.34786894734801876, Positivity = NPositive/NTotal: 0.999954</t>
  </si>
  <si>
    <t>DS2- AB37GM</t>
  </si>
  <si>
    <t>DS2- AB37WM</t>
  </si>
  <si>
    <t>DS2- TauGM</t>
  </si>
  <si>
    <t>DS2- TauWM</t>
  </si>
  <si>
    <t>DS-3 -x</t>
  </si>
  <si>
    <t>Nwp = Number of Weak Positive: 0., Np  = Number of Positive: 0., Nsp = Number of Strong Positive: 147016., Iwp = Total Intensity of Weak Positive: 0., Ip  = Total Intensity of Positive: 0., Isp = Total Intensity of Strong Positive: 10535542., Iavg = (Iwp+Ip+Isp)/(Nwp+Np+Nsp): 71.6626, Nsr  =  Nsp/(Nwp+Np+Nsp): 1., Iwavg= (Iwp+Ip)/(Nwp+Np): -1.#IND, Nn = Number of Negative: 7322., In = Total Intensity of Negative: 30019., NTotal = Total Number (Positive+Negative): 154338., ATotal = Total Area  (millimeter-squared): 2.8923313193164497e-003, Positivity = NPositive/NTotal: 0.952559</t>
  </si>
  <si>
    <t>DS3- AB40GM</t>
  </si>
  <si>
    <t>DS3- AB40WM</t>
  </si>
  <si>
    <t>DS3- AB42GM</t>
  </si>
  <si>
    <t>DS3- AB42WM</t>
  </si>
  <si>
    <t>Nwp = Number of Weak Positive: 15236517., Np  = Number of Positive: 41397., Nsp = Number of Strong Positive: 53032., Iwp = Total Intensity of Weak Positive: 2526294145., Ip  = Total Intensity of Positive: 3163558., Isp = Total Intensity of Strong Positive: 1629623., Iavg = (Iwp+Ip+Isp)/(Nwp+Np+Nsp): 165.097, Nsr  =  Nsp/(Nwp+Np+Nsp): 3.45915e-003, Iwavg= (Iwp+Ip)/(Nwp+Np): 165.563, Nn = Number of Negative: 7693., In = Total Intensity of Negative: 186288., NTotal = Total Number (Positive+Negative): 15338639., ATotal = Total Area  (millimeter-squared): 0.28744979185546493, Positivity = NPositive/NTotal: 0.999498</t>
  </si>
  <si>
    <t>DS3- AB37GM</t>
  </si>
  <si>
    <t>DS3- AB37WM</t>
  </si>
  <si>
    <t>DS3- TauGM</t>
  </si>
  <si>
    <t>DS3- TauWM</t>
  </si>
  <si>
    <t xml:space="preserve">DS-4 -x </t>
  </si>
  <si>
    <t>Nwp = Number of Weak Positive: 0., Np  = Number of Positive: 0., Nsp = Number of Strong Positive: 123528., Iwp = Total Intensity of Weak Positive: 0., Ip  = Total Intensity of Positive: 0., Isp = Total Intensity of Strong Positive: 11111258., Iavg = (Iwp+Ip+Isp)/(Nwp+Np+Nsp): 89.9493, Nsr  =  Nsp/(Nwp+Np+Nsp): 1., Iwavg= (Iwp+Ip)/(Nwp+Np): -1.#IND, Nn = Number of Negative: 26288., In = Total Intensity of Negative: 50087., NTotal = Total Number (Positive+Negative): 149816., ATotal = Total Area  (millimeter-squared): 2.8075879494013998e-003, Positivity = NPositive/NTotal: 0.824531</t>
  </si>
  <si>
    <t>DS4- AB40GM</t>
  </si>
  <si>
    <t>DS4- AB40WM</t>
  </si>
  <si>
    <t>DS4- AB42GM</t>
  </si>
  <si>
    <t>DS4- AB42WM</t>
  </si>
  <si>
    <t>DS-5 -x</t>
  </si>
  <si>
    <t>Nwp = Number of Weak Positive: 0., Np  = Number of Positive: 0., Nsp = Number of Strong Positive: 241240., Iwp = Total Intensity of Weak Positive: 0., Ip  = Total Intensity of Positive: 0., Isp = Total Intensity of Strong Positive: 18632598., Iavg = (Iwp+Ip+Isp)/(Nwp+Np+Nsp): 77.2368, Nsr  =  Nsp/(Nwp+Np+Nsp): 1., Iwavg= (Iwp+Ip)/(Nwp+Np): -1.#IND, Nn = Number of Negative: 13180., In = Total Intensity of Negative: 61758., NTotal = Total Number (Positive+Negative): 254420., ATotal = Total Area  (millimeter-squared): 4.7678921215804993e-003, Positivity = NPositive/NTotal: 0.948196</t>
  </si>
  <si>
    <t>DS5- AB40GM</t>
  </si>
  <si>
    <t>DS5- AB40WM</t>
  </si>
  <si>
    <t>DS5- AB42GM</t>
  </si>
  <si>
    <t>DS5- AB42WM</t>
  </si>
  <si>
    <t>Nwp = Number of Weak Positive: 1900666., Np  = Number of Positive: 36348., Nsp = Number of Strong Positive: 26909., Iwp = Total Intensity of Weak Positive: 316647469., Ip  = Total Intensity of Positive: 2788498., Isp = Total Intensity of Strong Positive: 1105470., Iavg = (Iwp+Ip+Isp)/(Nwp+Np+Nsp): 163.215, Nsr  =  Nsp/(Nwp+Np+Nsp): 1.37017e-002, Iwavg= (Iwp+Ip)/(Nwp+Np): 164.912, Nn = Number of Negative: 22222., In = Total Intensity of Negative: 3568257., NTotal = Total Number (Positive+Negative): 1986145., ATotal = Total Area  (millimeter-squared): 3.7220836010598619e-002, Positivity = NPositive/NTotal: 0.988811</t>
  </si>
  <si>
    <t>DS5- AB37GM</t>
  </si>
  <si>
    <t>DS5- AB37WM</t>
  </si>
  <si>
    <t>DS5- TauGM</t>
  </si>
  <si>
    <t>DS5- TauWM</t>
  </si>
  <si>
    <t>Nwp = Number of Weak Positive: 0., Np  = Number of Positive: 0., Nsp = Number of Strong Positive: 238572., Iwp = Total Intensity of Weak Positive: 0., Ip  = Total Intensity of Positive: 0., Isp = Total Intensity of Strong Positive: 19122265., Iavg = (Iwp+Ip+Isp)/(Nwp+Np+Nsp): 80.153, Nsr  =  Nsp/(Nwp+Np+Nsp): 1., Iwavg= (Iwp+Ip)/(Nwp+Np): -1.#IND, Nn = Number of Negative: 10888., In = Total Intensity of Negative: 54249., NTotal = Total Number (Positive+Negative): 249460., ATotal = Total Area  (millimeter-squared): 4.6749405260964995e-003, Positivity = NPositive/NTotal: 0.956354</t>
  </si>
  <si>
    <t>DS6- AB40GM</t>
  </si>
  <si>
    <t>DS6- AB40WM</t>
  </si>
  <si>
    <t>DS6- AB42GM</t>
  </si>
  <si>
    <t>DS6- AB42WM</t>
  </si>
  <si>
    <t>DS-7 -x</t>
  </si>
  <si>
    <t>Nwp = Number of Weak Positive: 0., Np  = Number of Positive: 0., Nsp = Number of Strong Positive: 658566., Iwp = Total Intensity of Weak Positive: 0., Ip  = Total Intensity of Positive: 0., Isp = Total Intensity of Strong Positive: 54481422., Iavg = (Iwp+Ip+Isp)/(Nwp+Np+Nsp): 82.7274, Nsr  =  Nsp/(Nwp+Np+Nsp): 1., Iwavg= (Iwp+Ip)/(Nwp+Np): -1.#IND, Nn = Number of Negative: 38., In = Total Intensity of Negative: 1071., NTotal = Total Number (Positive+Negative): 658604., ATotal = Total Area  (millimeter-squared): 1.2342397700029099e-002, Positivity = NPositive/NTotal: 0.999942</t>
  </si>
  <si>
    <t>DS7- AB40GM</t>
  </si>
  <si>
    <t>DS7- AB40WM</t>
  </si>
  <si>
    <t>DS7- AB42GM</t>
  </si>
  <si>
    <t>DS7- AB42WM</t>
  </si>
  <si>
    <t>Nwp = Number of Weak Positive: 300207., Np  = Number of Positive: 23744., Nsp = Number of Strong Positive: 27649., Iwp = Total Intensity of Weak Positive: 46038953., Ip  = Total Intensity of Positive: 1817129., Isp = Total Intensity of Strong Positive: 884195., Iavg = (Iwp+Ip+Isp)/(Nwp+Np+Nsp): 138.624, Nsr  =  Nsp/(Nwp+Np+Nsp): 7.86377e-002, Iwavg= (Iwp+Ip)/(Nwp+Np): 147.726, Nn = Number of Negative: 58588., In = Total Intensity of Negative: 8416786., NTotal = Total Number (Positive+Negative): 410188., ATotal = Total Area  (millimeter-squared): 7.6870219855626988e-003, Positivity = NPositive/NTotal: 0.857168</t>
  </si>
  <si>
    <t>DS7- AB37GM</t>
  </si>
  <si>
    <t>DS7- AB37WM</t>
  </si>
  <si>
    <t>DS7- TauGM</t>
  </si>
  <si>
    <t>DS7- TauM</t>
  </si>
  <si>
    <t>Nwp = Number of Weak Positive: 0., Np  = Number of Positive: 0., Nsp = Number of Strong Positive: 28473., Iwp = Total Intensity of Weak Positive: 0., Ip  = Total Intensity of Positive: 0., Isp = Total Intensity of Strong Positive: 1950730., Iavg = (Iwp+Ip+Isp)/(Nwp+Np+Nsp): 68.5116, Nsr  =  Nsp/(Nwp+Np+Nsp): 1., Iwavg= (Iwp+Ip)/(Nwp+Np): -1.#IND, Nn = Number of Negative: 3705., In = Total Intensity of Negative: 4432., NTotal = Total Number (Positive+Negative): 32178., ATotal = Total Area  (millimeter-squared): 6.0302347570244993e-004, Positivity = NPositive/NTotal: 0.884859</t>
  </si>
  <si>
    <t>DS9- AB40GM</t>
  </si>
  <si>
    <t>DS9- AB40WM</t>
  </si>
  <si>
    <t>DS9- AB42GM</t>
  </si>
  <si>
    <t>DS9- AB42WM</t>
  </si>
  <si>
    <t xml:space="preserve">DS-9 -x </t>
  </si>
  <si>
    <t>Nwp = Number of Weak Positive: 25371., Np  = Number of Positive: 1640., Nsp = Number of Strong Positive: 2177., Iwp = Total Intensity of Weak Positive: 3922763., Ip  = Total Intensity of Positive: 124645., Isp = Total Intensity of Strong Positive: 74664., Iavg = (Iwp+Ip+Isp)/(Nwp+Np+Nsp): 141.225, Nsr  =  Nsp/(Nwp+Np+Nsp): 7.45854e-002, Iwavg= (Iwp+Ip)/(Nwp+Np): 149.843, Nn = Number of Negative: 1301., In = Total Intensity of Negative: 161126., NTotal = Total Number (Positive+Negative): 30489., ATotal = Total Area  (millimeter-squared): 5.7137120861122496e-004, Positivity = NPositive/NTotal: 0.957329</t>
  </si>
  <si>
    <t>DS9- AB37GM</t>
  </si>
  <si>
    <t>DS9- AB37WM</t>
  </si>
  <si>
    <t>DS9-TauGM</t>
  </si>
  <si>
    <t>DS9-TauWM</t>
  </si>
  <si>
    <t>Nwp = Number of Weak Positive: 37610., Np  = Number of Positive: 4539., Nsp = Number of Strong Positive: 7948., Iwp = Total Intensity of Weak Positive: 5517896., Ip  = Total Intensity of Positive: 343980., Isp = Total Intensity of Strong Positive: 246188., Iavg = (Iwp+Ip+Isp)/(Nwp+Np+Nsp): 121.925, Nsr  =  Nsp/(Nwp+Np+Nsp): 0.158652, Iwavg= (Iwp+Ip)/(Nwp+Np): 139.075, Nn = Number of Negative: 8037., In = Total Intensity of Negative: 1076749., NTotal = Total Number (Positive+Negative): 58134., ATotal = Total Area  (millimeter-squared): 1.0894451717473499e-003, Positivity = NPositive/NTotal: 0.86175</t>
  </si>
  <si>
    <t>DS6- AB37GM</t>
  </si>
  <si>
    <t>DS6- AB37WM</t>
  </si>
  <si>
    <t>DS6- TauGM</t>
  </si>
  <si>
    <t>DS6- TauWM</t>
  </si>
  <si>
    <t>Nwp = Number of Weak Positive: 173660., Np  = Number of Positive: 20714., Nsp = Number of Strong Positive: 34022., Iwp = Total Intensity of Weak Positive: 25813072., Ip  = Total Intensity of Positive: 1587202., Isp = Total Intensity of Strong Positive: 816452., Iavg = (Iwp+Ip+Isp)/(Nwp+Np+Nsp): 123.543, Nsr  =  Nsp/(Nwp+Np+Nsp): 0.148961, Iwavg= (Iwp+Ip)/(Nwp+Np): 140.967, Nn = Number of Negative: 13124., In = Total Intensity of Negative: 1584975., NTotal = Total Number (Positive+Negative): 241520., ATotal = Total Area  (millimeter-squared): 4.526143012357999e-003, Positivity = NPositive/NTotal: 0.945661</t>
  </si>
  <si>
    <t>DS4- AB37GM</t>
  </si>
  <si>
    <t>DS4- AB37WM</t>
  </si>
  <si>
    <t>DS4- TauGM</t>
  </si>
  <si>
    <t>DS4- TauWM</t>
  </si>
  <si>
    <t xml:space="preserve">DS-10 -x </t>
  </si>
  <si>
    <t>Nwp = Number of Weak Positive: 62992., Np  = Number of Positive: 4793., Nsp = Number of Strong Positive: 3177., Iwp = Total Intensity of Weak Positive: 9494407., Ip  = Total Intensity of Positive: 370604., Isp = Total Intensity of Strong Positive: 121304., Iavg = (Iwp+Ip+Isp)/(Nwp+Np+Nsp): 140.728, Nsr  =  Nsp/(Nwp+Np+Nsp): 4.47704e-002, Iwavg= (Iwp+Ip)/(Nwp+Np): 145.534, Nn = Number of Negative: 1529., In = Total Intensity of Negative: 199546., NTotal = Total Number (Positive+Negative): 72491., ATotal = Total Area  (millimeter-squared): 1.3584988121432748e-003, Positivity = NPositive/NTotal: 0.978908</t>
  </si>
  <si>
    <t>DS10- AB37GM</t>
  </si>
  <si>
    <t>DS10- AB37WM</t>
  </si>
  <si>
    <t>DS10- TauGM</t>
  </si>
  <si>
    <t>DS10- TauWM</t>
  </si>
  <si>
    <t>DS-10 - x</t>
  </si>
  <si>
    <t>Nwp = Number of Weak Positive: 0., Np  = Number of Positive: 0., Nsp = Number of Strong Positive: 47922., Iwp = Total Intensity of Weak Positive: 0., Ip  = Total Intensity of Positive: 0., Isp = Total Intensity of Strong Positive: 4887123., Iavg = (Iwp+Ip+Isp)/(Nwp+Np+Nsp): 101.981, Nsr  =  Nsp/(Nwp+Np+Nsp): 1., Iwavg= (Iwp+Ip)/(Nwp+Np): -1.#IND, Nn = Number of Negative: 164., In = Total Intensity of Negative: 4608., NTotal = Total Number (Positive+Negative): 48086., ATotal = Total Area  (millimeter-squared): 9.0114322992814984e-004, Positivity = NPositive/NTotal: 0.996589</t>
  </si>
  <si>
    <t>DS1 - AB40GM</t>
  </si>
  <si>
    <t>DS1 - AB40WM</t>
  </si>
  <si>
    <t>DS1 - AB42GM</t>
  </si>
  <si>
    <t>DS1 - AB42WM</t>
  </si>
  <si>
    <t>DS7- TauWM</t>
  </si>
  <si>
    <t>Load = Pixel Area (millimeter-squared) * Nsp</t>
  </si>
  <si>
    <t>DS10- AB42GM</t>
  </si>
  <si>
    <t>DS10 - AB40GM</t>
  </si>
  <si>
    <t>DS10 - AB42GM</t>
  </si>
  <si>
    <t>DS10 - AB40WM</t>
  </si>
  <si>
    <t>DS10 - AB42WM</t>
  </si>
  <si>
    <t>NT1 Mean Calc Conc based on combined CURVE (1-6)</t>
  </si>
  <si>
    <t>RUN sample #</t>
  </si>
  <si>
    <t>PATIENT ID</t>
  </si>
  <si>
    <t>date collected</t>
  </si>
  <si>
    <t>TIMEPOINT</t>
  </si>
  <si>
    <t>mean (AEB)</t>
  </si>
  <si>
    <t>SD(AEB)</t>
  </si>
  <si>
    <t>CV(AEB) %</t>
  </si>
  <si>
    <t>NT1 cal. Conc mean (pg/ml)</t>
  </si>
  <si>
    <t>Dilution correction</t>
  </si>
  <si>
    <t xml:space="preserve">misc notes </t>
  </si>
  <si>
    <t>6mo</t>
  </si>
  <si>
    <t>n=2 drop</t>
  </si>
  <si>
    <t>1 year</t>
  </si>
  <si>
    <t>18mo</t>
  </si>
  <si>
    <t>n=1 drop</t>
  </si>
  <si>
    <t xml:space="preserve">2 year </t>
  </si>
  <si>
    <t>30mo</t>
  </si>
  <si>
    <t xml:space="preserve">3 year </t>
  </si>
  <si>
    <t xml:space="preserve">4 year </t>
  </si>
  <si>
    <t xml:space="preserve">5 year </t>
  </si>
  <si>
    <t xml:space="preserve">6 year </t>
  </si>
  <si>
    <t xml:space="preserve">Baseline </t>
  </si>
  <si>
    <t>Baseline</t>
  </si>
  <si>
    <t>5/242011</t>
  </si>
  <si>
    <t>PMI</t>
  </si>
  <si>
    <t>UK PID</t>
  </si>
  <si>
    <t>SD</t>
  </si>
  <si>
    <t>Mean</t>
  </si>
  <si>
    <t>CV</t>
  </si>
  <si>
    <t>BT2LoadsRpt2</t>
  </si>
  <si>
    <t>AT8LoadsRpt2</t>
  </si>
  <si>
    <t>NT1(pg/mL)</t>
  </si>
  <si>
    <t>Mean Calc Conc based on combined CURVE (1-6)</t>
  </si>
  <si>
    <t>average % CV for all DS plasma samples</t>
  </si>
  <si>
    <t>RUN 1 K-DS</t>
  </si>
  <si>
    <t xml:space="preserve">ASSAY RUN (pg/ml) </t>
  </si>
  <si>
    <t>average</t>
  </si>
  <si>
    <t>st dev</t>
  </si>
  <si>
    <t>% cv</t>
  </si>
  <si>
    <t>RANGE (minimum to maximum)</t>
  </si>
  <si>
    <t xml:space="preserve">TOTAL </t>
  </si>
  <si>
    <t>n=398</t>
  </si>
  <si>
    <t xml:space="preserve">7 year </t>
  </si>
  <si>
    <t>sample #</t>
  </si>
  <si>
    <t>no data</t>
  </si>
  <si>
    <t xml:space="preserve">NO DATA </t>
  </si>
  <si>
    <t>RUN 1</t>
  </si>
  <si>
    <t>RUN 2</t>
  </si>
  <si>
    <t>RUN 3</t>
  </si>
  <si>
    <t>RUN 4</t>
  </si>
  <si>
    <t>RUN 5</t>
  </si>
  <si>
    <t>RUN 6</t>
  </si>
  <si>
    <t>TOTAL</t>
  </si>
  <si>
    <t>RESULT TOTAL</t>
  </si>
  <si>
    <t xml:space="preserve">1 year </t>
  </si>
  <si>
    <t>RUN 2 K-DS</t>
  </si>
  <si>
    <t>NO DATA</t>
  </si>
  <si>
    <t>RUN 3 K-DS</t>
  </si>
  <si>
    <t>BL</t>
  </si>
  <si>
    <t>RUN 4 K-DS</t>
  </si>
  <si>
    <t>RUN 5 K-DS</t>
  </si>
  <si>
    <t>date</t>
  </si>
  <si>
    <t>RUN 6 K-DS</t>
  </si>
  <si>
    <t>M.R.</t>
  </si>
  <si>
    <t>Corrected Aβ 1-42</t>
  </si>
  <si>
    <t>Corrected Aβ 1-40</t>
  </si>
  <si>
    <t>Corrected Aβ 1-37</t>
  </si>
  <si>
    <t>42/40 ratio</t>
  </si>
  <si>
    <t>37/42 ratio</t>
  </si>
  <si>
    <t>37/40 ratio</t>
  </si>
  <si>
    <t>&lt; LLoQ</t>
  </si>
  <si>
    <t>Lost sample</t>
  </si>
  <si>
    <t>Miss this sample</t>
  </si>
  <si>
    <t>R value</t>
  </si>
  <si>
    <t>Age</t>
  </si>
  <si>
    <t>SIB</t>
  </si>
  <si>
    <t>BPT</t>
  </si>
  <si>
    <t>DMR.Cognitive</t>
  </si>
  <si>
    <t>DMR.Social</t>
  </si>
  <si>
    <t>DMR.Total</t>
  </si>
  <si>
    <t>Abeta (1-42)</t>
  </si>
  <si>
    <t>Abeta (1-40)</t>
  </si>
  <si>
    <t>Abeta (1-37)</t>
  </si>
  <si>
    <t>Abeta (1-42/1-40)</t>
  </si>
  <si>
    <t>Abeta (1-37/1-42)</t>
  </si>
  <si>
    <t>Abeta (1-37/1-40)</t>
  </si>
  <si>
    <t>NT1_pg/ml_mean_corr</t>
  </si>
  <si>
    <t>p value</t>
  </si>
  <si>
    <t>female (1-42)</t>
  </si>
  <si>
    <t>female (1-40)</t>
  </si>
  <si>
    <t>female (1-37)</t>
  </si>
  <si>
    <t>female (1-42/1-40)</t>
  </si>
  <si>
    <t>female (1-37/1-42)</t>
  </si>
  <si>
    <t>female (1-37/1-40)</t>
  </si>
  <si>
    <t>male (1-42)</t>
  </si>
  <si>
    <t>male (1-40)</t>
  </si>
  <si>
    <t>male (1-37)</t>
  </si>
  <si>
    <t>male (1-42/1-40)</t>
  </si>
  <si>
    <t>male (1-37/1-42)</t>
  </si>
  <si>
    <t>male (1-37/1-40)</t>
  </si>
  <si>
    <t>(82E1) Abeta 1-37</t>
  </si>
  <si>
    <t>Signal (IV)</t>
  </si>
  <si>
    <t>Concentration (pg/ml)</t>
  </si>
  <si>
    <t>Sample I.D.</t>
  </si>
  <si>
    <t>Repl 1</t>
  </si>
  <si>
    <t>Repl 2</t>
  </si>
  <si>
    <t>Repl 3</t>
  </si>
  <si>
    <t>Average</t>
  </si>
  <si>
    <t>%C.V.</t>
  </si>
  <si>
    <t>S.D.</t>
  </si>
  <si>
    <t>Fit quality</t>
  </si>
  <si>
    <t xml:space="preserve"> Sample 1 (21.0)</t>
  </si>
  <si>
    <t xml:space="preserve">  7.0%</t>
  </si>
  <si>
    <t xml:space="preserve">  5.8%</t>
  </si>
  <si>
    <t xml:space="preserve">  4.2%</t>
  </si>
  <si>
    <t xml:space="preserve">  3.4%</t>
  </si>
  <si>
    <t xml:space="preserve">  8.9%</t>
  </si>
  <si>
    <t xml:space="preserve">  6.9%</t>
  </si>
  <si>
    <t xml:space="preserve"> 18.1%</t>
  </si>
  <si>
    <t xml:space="preserve"> 15.7%</t>
  </si>
  <si>
    <t xml:space="preserve"> 10.9%</t>
  </si>
  <si>
    <t xml:space="preserve"> 11.1%</t>
  </si>
  <si>
    <t xml:space="preserve">  8.8%</t>
  </si>
  <si>
    <t xml:space="preserve"> 16.2%</t>
  </si>
  <si>
    <t xml:space="preserve"> 13.7%</t>
  </si>
  <si>
    <t xml:space="preserve"> 14.0%</t>
  </si>
  <si>
    <t xml:space="preserve"> 11.0%</t>
  </si>
  <si>
    <t xml:space="preserve"> 10.4%</t>
  </si>
  <si>
    <t xml:space="preserve">  8.6%</t>
  </si>
  <si>
    <t xml:space="preserve">  7.8%</t>
  </si>
  <si>
    <t xml:space="preserve">  6.5%</t>
  </si>
  <si>
    <t xml:space="preserve">  5.9%</t>
  </si>
  <si>
    <t xml:space="preserve">  5.0%</t>
  </si>
  <si>
    <t xml:space="preserve">  4.5%</t>
  </si>
  <si>
    <t xml:space="preserve">  3.8%</t>
  </si>
  <si>
    <t xml:space="preserve">  4.3%</t>
  </si>
  <si>
    <t xml:space="preserve">  3.6%</t>
  </si>
  <si>
    <t xml:space="preserve"> 10.2%</t>
  </si>
  <si>
    <t xml:space="preserve">  8.1%</t>
  </si>
  <si>
    <t xml:space="preserve"> 15.1%</t>
  </si>
  <si>
    <t xml:space="preserve"> 13.2%</t>
  </si>
  <si>
    <t xml:space="preserve"> 11.7%</t>
  </si>
  <si>
    <t xml:space="preserve">  9.8%</t>
  </si>
  <si>
    <t xml:space="preserve"> Sample 2 (21.0)</t>
  </si>
  <si>
    <t xml:space="preserve">  9.1%</t>
  </si>
  <si>
    <t xml:space="preserve">  7.5%</t>
  </si>
  <si>
    <t xml:space="preserve"> 12.0%</t>
  </si>
  <si>
    <t xml:space="preserve">  2.6%</t>
  </si>
  <si>
    <t xml:space="preserve">  2.0%</t>
  </si>
  <si>
    <t xml:space="preserve">  2.8%</t>
  </si>
  <si>
    <t xml:space="preserve">  6.4%</t>
  </si>
  <si>
    <t xml:space="preserve">  0.6%</t>
  </si>
  <si>
    <t xml:space="preserve">  0.5%</t>
  </si>
  <si>
    <t xml:space="preserve">  1.5%</t>
  </si>
  <si>
    <t xml:space="preserve">  1.2%</t>
  </si>
  <si>
    <t xml:space="preserve">  1.6%</t>
  </si>
  <si>
    <t xml:space="preserve">  6.7%</t>
  </si>
  <si>
    <t xml:space="preserve">  5.5%</t>
  </si>
  <si>
    <t xml:space="preserve">  2.3%</t>
  </si>
  <si>
    <t xml:space="preserve">  1.9%</t>
  </si>
  <si>
    <t xml:space="preserve">  6.3%</t>
  </si>
  <si>
    <t xml:space="preserve">  5.3%</t>
  </si>
  <si>
    <t xml:space="preserve">  5.2%</t>
  </si>
  <si>
    <t xml:space="preserve">  7.2%</t>
  </si>
  <si>
    <t xml:space="preserve">  6.1%</t>
  </si>
  <si>
    <t xml:space="preserve">  4.9%</t>
  </si>
  <si>
    <t xml:space="preserve"> 14.8%</t>
  </si>
  <si>
    <t xml:space="preserve"> 12.8%</t>
  </si>
  <si>
    <t xml:space="preserve">  5.4%</t>
  </si>
  <si>
    <t xml:space="preserve"> Sample 3 (21.0)</t>
  </si>
  <si>
    <t xml:space="preserve">  3.5%</t>
  </si>
  <si>
    <t xml:space="preserve">  7.4%</t>
  </si>
  <si>
    <t xml:space="preserve">  0.2%</t>
  </si>
  <si>
    <t xml:space="preserve">  7.7%</t>
  </si>
  <si>
    <t xml:space="preserve">  5.6%</t>
  </si>
  <si>
    <t xml:space="preserve">  4.6%</t>
  </si>
  <si>
    <t xml:space="preserve">  5.1%</t>
  </si>
  <si>
    <t xml:space="preserve">  3.9%</t>
  </si>
  <si>
    <t xml:space="preserve">  2.5%</t>
  </si>
  <si>
    <t xml:space="preserve">  2.1%</t>
  </si>
  <si>
    <t xml:space="preserve">  3.3%</t>
  </si>
  <si>
    <t xml:space="preserve">  6.8%</t>
  </si>
  <si>
    <t xml:space="preserve">  4.7%</t>
  </si>
  <si>
    <t xml:space="preserve">  4.0%</t>
  </si>
  <si>
    <t xml:space="preserve">  0.7%</t>
  </si>
  <si>
    <t xml:space="preserve"> 12.2%</t>
  </si>
  <si>
    <t xml:space="preserve">  1.1%</t>
  </si>
  <si>
    <t xml:space="preserve">  1.0%</t>
  </si>
  <si>
    <t xml:space="preserve"> 12.5%</t>
  </si>
  <si>
    <t xml:space="preserve"> Sample 4 (21.0)</t>
  </si>
  <si>
    <t xml:space="preserve">  6.0%</t>
  </si>
  <si>
    <t xml:space="preserve">  4.8%</t>
  </si>
  <si>
    <t xml:space="preserve">  7.1%</t>
  </si>
  <si>
    <t xml:space="preserve">  8.0%</t>
  </si>
  <si>
    <t xml:space="preserve"> 12.1%</t>
  </si>
  <si>
    <t xml:space="preserve">  9.5%</t>
  </si>
  <si>
    <t xml:space="preserve"> 18.3%</t>
  </si>
  <si>
    <t xml:space="preserve"> 15.3%</t>
  </si>
  <si>
    <t xml:space="preserve"> 10.6%</t>
  </si>
  <si>
    <t xml:space="preserve">  8.2%</t>
  </si>
  <si>
    <t xml:space="preserve">  2.9%</t>
  </si>
  <si>
    <t xml:space="preserve">  2.4%</t>
  </si>
  <si>
    <t xml:space="preserve"> 27.7%</t>
  </si>
  <si>
    <t xml:space="preserve"> 22.7%</t>
  </si>
  <si>
    <t xml:space="preserve">  4.1%</t>
  </si>
  <si>
    <t xml:space="preserve"> 20.7%</t>
  </si>
  <si>
    <t xml:space="preserve"> 17.8%</t>
  </si>
  <si>
    <t xml:space="preserve"> 10.1%</t>
  </si>
  <si>
    <t xml:space="preserve"> 15.8%</t>
  </si>
  <si>
    <t xml:space="preserve"> 13.6%</t>
  </si>
  <si>
    <t xml:space="preserve">  8.5%</t>
  </si>
  <si>
    <t xml:space="preserve"> Sample 5 (21.0)</t>
  </si>
  <si>
    <t xml:space="preserve">  1.7%</t>
  </si>
  <si>
    <t xml:space="preserve">  1.4%</t>
  </si>
  <si>
    <t xml:space="preserve"> 10.7%</t>
  </si>
  <si>
    <t xml:space="preserve">  8.3%</t>
  </si>
  <si>
    <t xml:space="preserve">  4.4%</t>
  </si>
  <si>
    <t xml:space="preserve">  7.6%</t>
  </si>
  <si>
    <t xml:space="preserve">  8.7%</t>
  </si>
  <si>
    <t xml:space="preserve">  5.7%</t>
  </si>
  <si>
    <t xml:space="preserve"> Sample 6 (21.0)</t>
  </si>
  <si>
    <t xml:space="preserve">  2.2%</t>
  </si>
  <si>
    <t xml:space="preserve">  3.7%</t>
  </si>
  <si>
    <t xml:space="preserve">  1.3%</t>
  </si>
  <si>
    <t xml:space="preserve">  3.1%</t>
  </si>
  <si>
    <t xml:space="preserve"> Sample 7 (21.0)</t>
  </si>
  <si>
    <t xml:space="preserve"> 11.4%</t>
  </si>
  <si>
    <t xml:space="preserve"> 14.4%</t>
  </si>
  <si>
    <t xml:space="preserve"> 12.6%</t>
  </si>
  <si>
    <t xml:space="preserve"> 10.3%</t>
  </si>
  <si>
    <t xml:space="preserve">  8.4%</t>
  </si>
  <si>
    <t xml:space="preserve"> 10.8%</t>
  </si>
  <si>
    <t xml:space="preserve">  2.7%</t>
  </si>
  <si>
    <t xml:space="preserve">  0.4%</t>
  </si>
  <si>
    <t xml:space="preserve"> 23.2%</t>
  </si>
  <si>
    <t xml:space="preserve"> 20.1%</t>
  </si>
  <si>
    <t xml:space="preserve"> Sample 8 (21.0)</t>
  </si>
  <si>
    <t xml:space="preserve">  6.6%</t>
  </si>
  <si>
    <t xml:space="preserve">  9.6%</t>
  </si>
  <si>
    <t xml:space="preserve">  7.9%</t>
  </si>
  <si>
    <t xml:space="preserve"> 10.0%</t>
  </si>
  <si>
    <t xml:space="preserve"> 11.9%</t>
  </si>
  <si>
    <t xml:space="preserve"> Sample 9 (21.0)</t>
  </si>
  <si>
    <t xml:space="preserve"> 11.3%</t>
  </si>
  <si>
    <t xml:space="preserve">  6.2%</t>
  </si>
  <si>
    <t xml:space="preserve"> Sample 10 (21.0)</t>
  </si>
  <si>
    <t xml:space="preserve">  0.3%</t>
  </si>
  <si>
    <t xml:space="preserve">  9.3%</t>
  </si>
  <si>
    <t xml:space="preserve"> 13.8%</t>
  </si>
  <si>
    <t xml:space="preserve"> 11.2%</t>
  </si>
  <si>
    <t xml:space="preserve"> 13.5%</t>
  </si>
  <si>
    <t xml:space="preserve"> 19.9%</t>
  </si>
  <si>
    <t xml:space="preserve"> 16.5%</t>
  </si>
  <si>
    <t xml:space="preserve"> 13.1%</t>
  </si>
  <si>
    <t xml:space="preserve"> 15.0%</t>
  </si>
  <si>
    <t xml:space="preserve">  1.8%</t>
  </si>
  <si>
    <t xml:space="preserve"> 13.4%</t>
  </si>
  <si>
    <t xml:space="preserve"> Sample 11 (21.0)</t>
  </si>
  <si>
    <t xml:space="preserve">  3.2%</t>
  </si>
  <si>
    <t xml:space="preserve"> Sample 12 (21.0)</t>
  </si>
  <si>
    <t xml:space="preserve">  9.0%</t>
  </si>
  <si>
    <t xml:space="preserve">  3.0%</t>
  </si>
  <si>
    <t xml:space="preserve"> 16.1%</t>
  </si>
  <si>
    <t xml:space="preserve">  0.9%</t>
  </si>
  <si>
    <t xml:space="preserve"> Sample 13 (21.0)</t>
  </si>
  <si>
    <t xml:space="preserve"> 16.6%</t>
  </si>
  <si>
    <t xml:space="preserve"> 18.7%</t>
  </si>
  <si>
    <t xml:space="preserve"> 14.3%</t>
  </si>
  <si>
    <t xml:space="preserve"> 20.5%</t>
  </si>
  <si>
    <t xml:space="preserve"> 14.5%</t>
  </si>
  <si>
    <t xml:space="preserve"> 20.6%</t>
  </si>
  <si>
    <t xml:space="preserve"> 17.3%</t>
  </si>
  <si>
    <t xml:space="preserve"> 10.5%</t>
  </si>
  <si>
    <t xml:space="preserve"> Sample 14 (21.0)</t>
  </si>
  <si>
    <t xml:space="preserve">  9.2%</t>
  </si>
  <si>
    <t xml:space="preserve"> 16.0%</t>
  </si>
  <si>
    <t xml:space="preserve"> 13.3%</t>
  </si>
  <si>
    <t xml:space="preserve"> Sample 15 (21.0)</t>
  </si>
  <si>
    <t xml:space="preserve">  0.8%</t>
  </si>
  <si>
    <t xml:space="preserve">  9.7%</t>
  </si>
  <si>
    <t xml:space="preserve">  7.3%</t>
  </si>
  <si>
    <t xml:space="preserve"> Sample 16 (21.0)</t>
  </si>
  <si>
    <t xml:space="preserve"> 14.2%</t>
  </si>
  <si>
    <t xml:space="preserve"> 11.5%</t>
  </si>
  <si>
    <t xml:space="preserve"> 22.2%</t>
  </si>
  <si>
    <t xml:space="preserve"> 18.9%</t>
  </si>
  <si>
    <t xml:space="preserve"> Sample 17 (21.0)</t>
  </si>
  <si>
    <t xml:space="preserve"> 24.5%</t>
  </si>
  <si>
    <t xml:space="preserve"> 20.3%</t>
  </si>
  <si>
    <t xml:space="preserve"> Sample 18 (21.0)</t>
  </si>
  <si>
    <t xml:space="preserve"> Sample 19 (21.0)</t>
  </si>
  <si>
    <t xml:space="preserve"> 25.4%</t>
  </si>
  <si>
    <t xml:space="preserve"> 20.0%</t>
  </si>
  <si>
    <t xml:space="preserve"> 18.0%</t>
  </si>
  <si>
    <t xml:space="preserve"> 15.6%</t>
  </si>
  <si>
    <t xml:space="preserve"> 22.0%</t>
  </si>
  <si>
    <t xml:space="preserve"> 20.8%</t>
  </si>
  <si>
    <t xml:space="preserve"> 17.6%</t>
  </si>
  <si>
    <t xml:space="preserve"> 16.8%</t>
  </si>
  <si>
    <t xml:space="preserve"> 13.0%</t>
  </si>
  <si>
    <t xml:space="preserve"> 17.7%</t>
  </si>
  <si>
    <t xml:space="preserve"> 15.2%</t>
  </si>
  <si>
    <t xml:space="preserve"> 12.9%</t>
  </si>
  <si>
    <t xml:space="preserve"> Sample 20 (21.0)</t>
  </si>
  <si>
    <t xml:space="preserve">  9.4%</t>
  </si>
  <si>
    <t xml:space="preserve"> 19.7%</t>
  </si>
  <si>
    <t xml:space="preserve"> 25.8%</t>
  </si>
  <si>
    <t xml:space="preserve"> 22.1%</t>
  </si>
  <si>
    <t xml:space="preserve"> Sample 21 (21.0)</t>
  </si>
  <si>
    <t xml:space="preserve"> Sample 22 (21.0)</t>
  </si>
  <si>
    <t xml:space="preserve"> 25.9%</t>
  </si>
  <si>
    <t xml:space="preserve"> 15.5%</t>
  </si>
  <si>
    <t xml:space="preserve"> 12.4%</t>
  </si>
  <si>
    <t xml:space="preserve">  9.9%</t>
  </si>
  <si>
    <t xml:space="preserve"> 12.7%</t>
  </si>
  <si>
    <t xml:space="preserve"> Sample 23 (21.0)</t>
  </si>
  <si>
    <t xml:space="preserve"> 11.6%</t>
  </si>
  <si>
    <t xml:space="preserve"> Sample 24 (21.0)</t>
  </si>
  <si>
    <t xml:space="preserve"> 25.7%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</si>
  <si>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</si>
  <si>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</si>
  <si>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</si>
  <si>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</si>
  <si>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</si>
  <si>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</si>
  <si>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</si>
  <si>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</si>
  <si>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</si>
  <si>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</si>
  <si>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15</t>
  </si>
  <si>
    <t>Run 16</t>
  </si>
  <si>
    <t>Run 11</t>
  </si>
  <si>
    <t>Run 12</t>
  </si>
  <si>
    <t>Run 13</t>
  </si>
  <si>
    <t>Run 14</t>
  </si>
  <si>
    <t>Run 17</t>
  </si>
  <si>
    <t>(82E1) Abeta 1-40</t>
  </si>
  <si>
    <t xml:space="preserve"> Sample 1 (11.0)</t>
  </si>
  <si>
    <t xml:space="preserve"> 24.9%</t>
  </si>
  <si>
    <t xml:space="preserve"> 18.4%</t>
  </si>
  <si>
    <t xml:space="preserve"> 19.1%</t>
  </si>
  <si>
    <t xml:space="preserve"> 22.6%</t>
  </si>
  <si>
    <t xml:space="preserve"> 19.3%</t>
  </si>
  <si>
    <t xml:space="preserve"> 12.3%</t>
  </si>
  <si>
    <t xml:space="preserve"> Sample 2 (11.0)</t>
  </si>
  <si>
    <t xml:space="preserve"> 27.5%</t>
  </si>
  <si>
    <t xml:space="preserve"> 37.7%</t>
  </si>
  <si>
    <t xml:space="preserve"> 28.4%</t>
  </si>
  <si>
    <t xml:space="preserve"> 21.9%</t>
  </si>
  <si>
    <t xml:space="preserve"> 16.3%</t>
  </si>
  <si>
    <t xml:space="preserve"> Sample 13 (11.0)</t>
  </si>
  <si>
    <t xml:space="preserve"> 19.5%</t>
  </si>
  <si>
    <t xml:space="preserve"> Sample 3 (11.0)</t>
  </si>
  <si>
    <t xml:space="preserve"> 11.8%</t>
  </si>
  <si>
    <t>145.9%</t>
  </si>
  <si>
    <t>118.7%</t>
  </si>
  <si>
    <t xml:space="preserve"> 43.5%</t>
  </si>
  <si>
    <t xml:space="preserve"> 27.6%</t>
  </si>
  <si>
    <t xml:space="preserve"> Sample 4 (11.0)</t>
  </si>
  <si>
    <t xml:space="preserve"> 25.1%</t>
  </si>
  <si>
    <t xml:space="preserve"> 18.5%</t>
  </si>
  <si>
    <t xml:space="preserve"> 20.2%</t>
  </si>
  <si>
    <t xml:space="preserve"> Sample 14 (11.0)</t>
  </si>
  <si>
    <t xml:space="preserve"> 18.8%</t>
  </si>
  <si>
    <t xml:space="preserve"> Sample 5 (11.0)</t>
  </si>
  <si>
    <t xml:space="preserve"> 28.7%</t>
  </si>
  <si>
    <t xml:space="preserve"> Sample 6 (11.0)</t>
  </si>
  <si>
    <t>102.5%</t>
  </si>
  <si>
    <t xml:space="preserve"> 76.4%</t>
  </si>
  <si>
    <t xml:space="preserve"> Sample 15 (11.0)</t>
  </si>
  <si>
    <t xml:space="preserve"> 15.4%</t>
  </si>
  <si>
    <t xml:space="preserve"> Sample 7 (11.0)</t>
  </si>
  <si>
    <t xml:space="preserve"> 25.5%</t>
  </si>
  <si>
    <t xml:space="preserve"> 21.5%</t>
  </si>
  <si>
    <t xml:space="preserve"> 34.8%</t>
  </si>
  <si>
    <t>169.3%</t>
  </si>
  <si>
    <t>157.1%</t>
  </si>
  <si>
    <t xml:space="preserve"> 24.2%</t>
  </si>
  <si>
    <t xml:space="preserve"> 28.1%</t>
  </si>
  <si>
    <t xml:space="preserve"> Sample 8 (11.0)</t>
  </si>
  <si>
    <t xml:space="preserve"> 33.9%</t>
  </si>
  <si>
    <t xml:space="preserve"> 14.7%</t>
  </si>
  <si>
    <t xml:space="preserve"> 14.6%</t>
  </si>
  <si>
    <t xml:space="preserve"> Sample 16 (11.0)</t>
  </si>
  <si>
    <t xml:space="preserve"> 14.1%</t>
  </si>
  <si>
    <t xml:space="preserve"> Sample 9 (11.0)</t>
  </si>
  <si>
    <t xml:space="preserve"> 21.4%</t>
  </si>
  <si>
    <t xml:space="preserve"> 16.9%</t>
  </si>
  <si>
    <t>161.8%</t>
  </si>
  <si>
    <t>141.7%</t>
  </si>
  <si>
    <t xml:space="preserve"> Sample 10 (11.0)</t>
  </si>
  <si>
    <t xml:space="preserve"> 36.0%</t>
  </si>
  <si>
    <t xml:space="preserve"> 34.0%</t>
  </si>
  <si>
    <t xml:space="preserve"> 24.0%</t>
  </si>
  <si>
    <t xml:space="preserve"> 33.8%</t>
  </si>
  <si>
    <t xml:space="preserve"> 24.4%</t>
  </si>
  <si>
    <t xml:space="preserve"> 17.9%</t>
  </si>
  <si>
    <t xml:space="preserve"> 22.3%</t>
  </si>
  <si>
    <t xml:space="preserve"> Sample 17 (11.0)</t>
  </si>
  <si>
    <t xml:space="preserve"> 25.6%</t>
  </si>
  <si>
    <t xml:space="preserve"> 17.5%</t>
  </si>
  <si>
    <t xml:space="preserve"> Sample 11 (11.0)</t>
  </si>
  <si>
    <t xml:space="preserve"> 28.2%</t>
  </si>
  <si>
    <t xml:space="preserve"> Sample 12 (11.0)</t>
  </si>
  <si>
    <t xml:space="preserve"> 24.7%</t>
  </si>
  <si>
    <t xml:space="preserve"> 65.4%</t>
  </si>
  <si>
    <t xml:space="preserve"> 47.4%</t>
  </si>
  <si>
    <t xml:space="preserve"> Sample 18 (11.0)</t>
  </si>
  <si>
    <t xml:space="preserve"> 17.2%</t>
  </si>
  <si>
    <t xml:space="preserve"> 42.7%</t>
  </si>
  <si>
    <t xml:space="preserve"> 30.8%</t>
  </si>
  <si>
    <t xml:space="preserve"> 39.1%</t>
  </si>
  <si>
    <t xml:space="preserve"> 28.3%</t>
  </si>
  <si>
    <t xml:space="preserve"> 23.0%</t>
  </si>
  <si>
    <t xml:space="preserve"> 16.7%</t>
  </si>
  <si>
    <t xml:space="preserve"> 19.2%</t>
  </si>
  <si>
    <t xml:space="preserve"> 26.6%</t>
  </si>
  <si>
    <t xml:space="preserve"> 19.0%</t>
  </si>
  <si>
    <t xml:space="preserve"> 29.8%</t>
  </si>
  <si>
    <t xml:space="preserve"> 18.2%</t>
  </si>
  <si>
    <t xml:space="preserve"> 16.4%</t>
  </si>
  <si>
    <t xml:space="preserve"> Sample 19 (11.0)</t>
  </si>
  <si>
    <t xml:space="preserve"> 19.4%</t>
  </si>
  <si>
    <t xml:space="preserve"> 31.9%</t>
  </si>
  <si>
    <t xml:space="preserve"> 42.2%</t>
  </si>
  <si>
    <t xml:space="preserve"> 23.8%</t>
  </si>
  <si>
    <t xml:space="preserve"> 17.0%</t>
  </si>
  <si>
    <t xml:space="preserve"> Sample 20 (11.0)</t>
  </si>
  <si>
    <t xml:space="preserve"> 28.5%</t>
  </si>
  <si>
    <t xml:space="preserve"> 19.6%</t>
  </si>
  <si>
    <t>Under</t>
  </si>
  <si>
    <t xml:space="preserve"> 32.4%</t>
  </si>
  <si>
    <t xml:space="preserve"> 33.7%</t>
  </si>
  <si>
    <t xml:space="preserve"> 17.1%</t>
  </si>
  <si>
    <t xml:space="preserve"> 34.4%</t>
  </si>
  <si>
    <t xml:space="preserve"> 20.9%</t>
  </si>
  <si>
    <t xml:space="preserve"> 24.1%</t>
  </si>
  <si>
    <t xml:space="preserve"> 13.9%</t>
  </si>
  <si>
    <t xml:space="preserve"> -0.0%</t>
  </si>
  <si>
    <t/>
  </si>
  <si>
    <t xml:space="preserve"> 34.3%</t>
  </si>
  <si>
    <t>Over</t>
  </si>
  <si>
    <t xml:space="preserve">  0.0%</t>
  </si>
  <si>
    <t xml:space="preserve"> 34.6%</t>
  </si>
  <si>
    <t xml:space="preserve"> Sample 21 (11.0)</t>
  </si>
  <si>
    <t xml:space="preserve"> 53.3%</t>
  </si>
  <si>
    <t xml:space="preserve"> 43.7%</t>
  </si>
  <si>
    <t xml:space="preserve"> 33.5%</t>
  </si>
  <si>
    <t xml:space="preserve"> 41.9%</t>
  </si>
  <si>
    <t xml:space="preserve"> 30.5%</t>
  </si>
  <si>
    <t xml:space="preserve"> 38.1%</t>
  </si>
  <si>
    <t xml:space="preserve"> 27.3%</t>
  </si>
  <si>
    <t xml:space="preserve"> 21.6%</t>
  </si>
  <si>
    <t xml:space="preserve"> 46.8%</t>
  </si>
  <si>
    <t xml:space="preserve"> Sample 22 (11.0)</t>
  </si>
  <si>
    <t>143.5%</t>
  </si>
  <si>
    <t xml:space="preserve"> 25.3%</t>
  </si>
  <si>
    <t xml:space="preserve"> 49.2%</t>
  </si>
  <si>
    <t xml:space="preserve"> 35.1%</t>
  </si>
  <si>
    <t xml:space="preserve"> 22.8%</t>
  </si>
  <si>
    <t xml:space="preserve"> Sample 23 (11.0)</t>
  </si>
  <si>
    <t xml:space="preserve"> 84.9%</t>
  </si>
  <si>
    <t xml:space="preserve"> 73.4%</t>
  </si>
  <si>
    <t xml:space="preserve"> 42.3%</t>
  </si>
  <si>
    <t xml:space="preserve"> 31.4%</t>
  </si>
  <si>
    <t xml:space="preserve"> Sample 24 (11.0)</t>
  </si>
  <si>
    <t xml:space="preserve"> 39.7%</t>
  </si>
  <si>
    <t xml:space="preserve"> 23.4%</t>
  </si>
  <si>
    <t xml:space="preserve"> 26.5%</t>
  </si>
  <si>
    <t xml:space="preserve"> 29.1%</t>
  </si>
  <si>
    <t xml:space="preserve"> 21.2%</t>
  </si>
  <si>
    <t>(82E1) Abeta 1-42</t>
  </si>
  <si>
    <t xml:space="preserve"> 85.8%</t>
  </si>
  <si>
    <t xml:space="preserve"> 78.0%</t>
  </si>
  <si>
    <t xml:space="preserve"> 45.0%</t>
  </si>
  <si>
    <t xml:space="preserve"> 42.1%</t>
  </si>
  <si>
    <t xml:space="preserve"> 39.3%</t>
  </si>
  <si>
    <t xml:space="preserve"> 35.9%</t>
  </si>
  <si>
    <t xml:space="preserve"> 15.9%</t>
  </si>
  <si>
    <t xml:space="preserve"> 27.4%</t>
  </si>
  <si>
    <t xml:space="preserve"> 36.4%</t>
  </si>
  <si>
    <t xml:space="preserve"> 30.9%</t>
  </si>
  <si>
    <t xml:space="preserve"> 39.5%</t>
  </si>
  <si>
    <t xml:space="preserve"> 38.2%</t>
  </si>
  <si>
    <t xml:space="preserve"> 26.3%</t>
  </si>
  <si>
    <t xml:space="preserve"> 14.9%</t>
  </si>
  <si>
    <t xml:space="preserve"> 21.0%</t>
  </si>
  <si>
    <t xml:space="preserve"> 18.6%</t>
  </si>
  <si>
    <t xml:space="preserve"> 49.1%</t>
  </si>
  <si>
    <t xml:space="preserve"> 44.1%</t>
  </si>
  <si>
    <t xml:space="preserve"> 20.4%</t>
  </si>
  <si>
    <t xml:space="preserve"> 22.4%</t>
  </si>
  <si>
    <t xml:space="preserve"> 25.0%</t>
  </si>
  <si>
    <t xml:space="preserve"> 23.1%</t>
  </si>
  <si>
    <t xml:space="preserve"> 40.0%</t>
  </si>
  <si>
    <t xml:space="preserve"> 35.3%</t>
  </si>
  <si>
    <t xml:space="preserve"> 29.0%</t>
  </si>
  <si>
    <t xml:space="preserve"> 60.1%</t>
  </si>
  <si>
    <t>115.6%</t>
  </si>
  <si>
    <t xml:space="preserve"> 33.3%</t>
  </si>
  <si>
    <t xml:space="preserve"> 22.9%</t>
  </si>
  <si>
    <t xml:space="preserve"> 21.3%</t>
  </si>
  <si>
    <t xml:space="preserve"> 99.1%</t>
  </si>
  <si>
    <t xml:space="preserve"> 30.4%</t>
  </si>
  <si>
    <t>104.7%</t>
  </si>
  <si>
    <t xml:space="preserve"> 24.3%</t>
  </si>
  <si>
    <t xml:space="preserve"> 27.1%</t>
  </si>
  <si>
    <t xml:space="preserve"> 17.4%</t>
  </si>
  <si>
    <t xml:space="preserve"> 32.9%</t>
  </si>
  <si>
    <t xml:space="preserve"> 31.3%</t>
  </si>
  <si>
    <t xml:space="preserve"> 53.9%</t>
  </si>
  <si>
    <t xml:space="preserve"> 48.0%</t>
  </si>
  <si>
    <t>P5</t>
  </si>
  <si>
    <t>P8</t>
  </si>
  <si>
    <t>-</t>
  </si>
  <si>
    <t>Without picking of outlier</t>
  </si>
  <si>
    <t>After picking of outlier</t>
  </si>
  <si>
    <t>mean</t>
  </si>
  <si>
    <t>Sample ID</t>
  </si>
  <si>
    <t>0003322852</t>
  </si>
  <si>
    <t>0003677178</t>
  </si>
  <si>
    <t>0003624713</t>
  </si>
  <si>
    <t>0003624554</t>
  </si>
  <si>
    <t>0003677454</t>
  </si>
  <si>
    <t>0004383794</t>
  </si>
  <si>
    <t>0003677609</t>
  </si>
  <si>
    <t>0003677684</t>
  </si>
  <si>
    <t>0004383743</t>
  </si>
  <si>
    <t>0002988847</t>
  </si>
  <si>
    <t>0002988686</t>
  </si>
  <si>
    <t>0002988940</t>
  </si>
  <si>
    <t>0003193275</t>
  </si>
  <si>
    <t>0003192943</t>
  </si>
  <si>
    <t>0003193187</t>
  </si>
  <si>
    <t>0003400318</t>
  </si>
  <si>
    <t>0003813995</t>
  </si>
  <si>
    <t>0004166938</t>
  </si>
  <si>
    <t>0004166708</t>
  </si>
  <si>
    <t>0004275089</t>
  </si>
  <si>
    <t>0003034547</t>
  </si>
  <si>
    <t>0003331251</t>
  </si>
  <si>
    <t>0003379427</t>
  </si>
  <si>
    <t>0003380006</t>
  </si>
  <si>
    <t>0003380052</t>
  </si>
  <si>
    <t>0003379960</t>
  </si>
  <si>
    <t>0003379518</t>
  </si>
  <si>
    <t>0003768503</t>
  </si>
  <si>
    <t>0003578005</t>
  </si>
  <si>
    <t>0003768679</t>
  </si>
  <si>
    <t>0003939148</t>
  </si>
  <si>
    <t>0004165973</t>
  </si>
  <si>
    <t>0004166388</t>
  </si>
  <si>
    <t>0004165835</t>
  </si>
  <si>
    <t>0004166019</t>
  </si>
  <si>
    <t>0004518795</t>
  </si>
  <si>
    <t>0004845351</t>
  </si>
  <si>
    <t>0004845283</t>
  </si>
  <si>
    <t>0003591417</t>
  </si>
  <si>
    <t>0003061418</t>
  </si>
  <si>
    <t>0003377293</t>
  </si>
  <si>
    <t>0003061459</t>
  </si>
  <si>
    <t>0003061375</t>
  </si>
  <si>
    <t>0003285181</t>
  </si>
  <si>
    <t>0003469316</t>
  </si>
  <si>
    <t>0004075645</t>
  </si>
  <si>
    <t>0004075729</t>
  </si>
  <si>
    <t>0004027553</t>
  </si>
  <si>
    <t>0003673004</t>
  </si>
  <si>
    <t>0003563930</t>
  </si>
  <si>
    <t>0003254353</t>
  </si>
  <si>
    <t>0003254398</t>
  </si>
  <si>
    <t>0003672814</t>
  </si>
  <si>
    <t>0003484719</t>
  </si>
  <si>
    <t>0003563883</t>
  </si>
  <si>
    <t>0003485043</t>
  </si>
  <si>
    <t>0003254447</t>
  </si>
  <si>
    <t>0003485086</t>
  </si>
  <si>
    <t>0003484901</t>
  </si>
  <si>
    <t>0003673050</t>
  </si>
  <si>
    <t>0003563788</t>
  </si>
  <si>
    <t>0003672725</t>
  </si>
  <si>
    <t>0003854353</t>
  </si>
  <si>
    <t>0003854575</t>
  </si>
  <si>
    <t>0003854545</t>
  </si>
  <si>
    <t>0003854499</t>
  </si>
  <si>
    <t>0004325548</t>
  </si>
  <si>
    <t>0002952945</t>
  </si>
  <si>
    <t>0002953683</t>
  </si>
  <si>
    <t>0003270089</t>
  </si>
  <si>
    <t>0003425424</t>
  </si>
  <si>
    <t>0003452572</t>
  </si>
  <si>
    <t>0003531284</t>
  </si>
  <si>
    <t>0003531101</t>
  </si>
  <si>
    <t>0003464853</t>
  </si>
  <si>
    <t>0003748258</t>
  </si>
  <si>
    <t>0003748140</t>
  </si>
  <si>
    <t>0003902013</t>
  </si>
  <si>
    <t>0004052215</t>
  </si>
  <si>
    <t>0004052025</t>
  </si>
  <si>
    <t>0004449360</t>
  </si>
  <si>
    <t>0003323048</t>
  </si>
  <si>
    <t>0004026951</t>
  </si>
  <si>
    <t>0004383368</t>
  </si>
  <si>
    <t>0004735474</t>
  </si>
  <si>
    <t>0002989050</t>
  </si>
  <si>
    <t>0003400216</t>
  </si>
  <si>
    <t>0003193143</t>
  </si>
  <si>
    <t>0003400271</t>
  </si>
  <si>
    <t>0003193099</t>
  </si>
  <si>
    <t>0003193031</t>
  </si>
  <si>
    <t>0003193231</t>
  </si>
  <si>
    <t>0003400162</t>
  </si>
  <si>
    <t>0003564158</t>
  </si>
  <si>
    <t>0003814187</t>
  </si>
  <si>
    <t>0003564014</t>
  </si>
  <si>
    <t>0003926006</t>
  </si>
  <si>
    <t>0004166892</t>
  </si>
  <si>
    <t>0004274652</t>
  </si>
  <si>
    <t>0003034418</t>
  </si>
  <si>
    <t>0003331389</t>
  </si>
  <si>
    <t>0003331484</t>
  </si>
  <si>
    <t>0003034632</t>
  </si>
  <si>
    <t>0003034461</t>
  </si>
  <si>
    <t>0003379774</t>
  </si>
  <si>
    <t>0003331161</t>
  </si>
  <si>
    <t>0003331297</t>
  </si>
  <si>
    <t>0003331067</t>
  </si>
  <si>
    <t>0003331435</t>
  </si>
  <si>
    <t>0003034719</t>
  </si>
  <si>
    <t>0003379380</t>
  </si>
  <si>
    <t>0003578099</t>
  </si>
  <si>
    <t>0003379472</t>
  </si>
  <si>
    <t>0003578429</t>
  </si>
  <si>
    <t>0003578194</t>
  </si>
  <si>
    <t>0003938811</t>
  </si>
  <si>
    <t>0003768729</t>
  </si>
  <si>
    <t>0004166065</t>
  </si>
  <si>
    <t>0003377244</t>
  </si>
  <si>
    <t>0002930122</t>
  </si>
  <si>
    <t>0003377199</t>
  </si>
  <si>
    <t>0001209779</t>
  </si>
  <si>
    <t>0002930230</t>
  </si>
  <si>
    <t>0003061502</t>
  </si>
  <si>
    <t>0003061329</t>
  </si>
  <si>
    <t>0003285019</t>
  </si>
  <si>
    <t>0003285325</t>
  </si>
  <si>
    <t>0003921135</t>
  </si>
  <si>
    <t>0003469786</t>
  </si>
  <si>
    <t>0004027503</t>
  </si>
  <si>
    <t>0003344623</t>
  </si>
  <si>
    <t>0003344673</t>
  </si>
  <si>
    <t>0003672914</t>
  </si>
  <si>
    <t>0003484997</t>
  </si>
  <si>
    <t>0003672863</t>
  </si>
  <si>
    <t>0002952702</t>
  </si>
  <si>
    <t>0002952618</t>
  </si>
  <si>
    <t>0003254022</t>
  </si>
  <si>
    <t>0003254255</t>
  </si>
  <si>
    <t>0003344723</t>
  </si>
  <si>
    <t>0002952575</t>
  </si>
  <si>
    <t>0003563557</t>
  </si>
  <si>
    <t>0003672959</t>
  </si>
  <si>
    <t>0003854378</t>
  </si>
  <si>
    <t>0003854469</t>
  </si>
  <si>
    <t>0002953614</t>
  </si>
  <si>
    <t>0003270205</t>
  </si>
  <si>
    <t>0003425480</t>
  </si>
  <si>
    <t>0003492037</t>
  </si>
  <si>
    <t>0003452686</t>
  </si>
  <si>
    <t>0003531055</t>
  </si>
  <si>
    <t>0003166524</t>
  </si>
  <si>
    <t>0004052073</t>
  </si>
  <si>
    <t>0003607865</t>
  </si>
  <si>
    <t>0003166568</t>
  </si>
  <si>
    <t>0003530914</t>
  </si>
  <si>
    <t>0003464924</t>
  </si>
  <si>
    <t>0003464947</t>
  </si>
  <si>
    <t>0003748387</t>
  </si>
  <si>
    <t>0003748167</t>
  </si>
  <si>
    <t>0004052275</t>
  </si>
  <si>
    <t>0004449359</t>
  </si>
  <si>
    <t>0003323140</t>
  </si>
  <si>
    <t>0003323436</t>
  </si>
  <si>
    <t>0003323240</t>
  </si>
  <si>
    <t>0003625035</t>
  </si>
  <si>
    <t>0003624900</t>
  </si>
  <si>
    <t>0003677135</t>
  </si>
  <si>
    <t>0004026902</t>
  </si>
  <si>
    <t>0003726993</t>
  </si>
  <si>
    <t>0003624991</t>
  </si>
  <si>
    <t>0004526027</t>
  </si>
  <si>
    <t>0002988799</t>
  </si>
  <si>
    <t>0002988890</t>
  </si>
  <si>
    <t>0002989003</t>
  </si>
  <si>
    <t>0002988735</t>
  </si>
  <si>
    <t>0002988620</t>
  </si>
  <si>
    <t>0003192899</t>
  </si>
  <si>
    <t>0003400411</t>
  </si>
  <si>
    <t>0003400365</t>
  </si>
  <si>
    <t>0003923994</t>
  </si>
  <si>
    <t>0003813949</t>
  </si>
  <si>
    <t>0003564206</t>
  </si>
  <si>
    <t>0003814141</t>
  </si>
  <si>
    <t>0003814049</t>
  </si>
  <si>
    <t>0003924056</t>
  </si>
  <si>
    <t>0004166984</t>
  </si>
  <si>
    <t>0004274809</t>
  </si>
  <si>
    <t>0003034762</t>
  </si>
  <si>
    <t>0003034805</t>
  </si>
  <si>
    <t>0003034682</t>
  </si>
  <si>
    <t>0003379335</t>
  </si>
  <si>
    <t>0003034504</t>
  </si>
  <si>
    <t>0003578382</t>
  </si>
  <si>
    <t>0003578148</t>
  </si>
  <si>
    <t>0003768119</t>
  </si>
  <si>
    <t>0004166157</t>
  </si>
  <si>
    <t>0004518687</t>
  </si>
  <si>
    <t>0004845417</t>
  </si>
  <si>
    <t>0003771734</t>
  </si>
  <si>
    <t>0003285134</t>
  </si>
  <si>
    <t>0002930462</t>
  </si>
  <si>
    <t>0002930366</t>
  </si>
  <si>
    <t>0003061283</t>
  </si>
  <si>
    <t>0002930273</t>
  </si>
  <si>
    <t>0001209732</t>
  </si>
  <si>
    <t>0002930411</t>
  </si>
  <si>
    <t>0001209862</t>
  </si>
  <si>
    <t>0003061634</t>
  </si>
  <si>
    <t>0003285112</t>
  </si>
  <si>
    <t>0003285065</t>
  </si>
  <si>
    <t>0003469268</t>
  </si>
  <si>
    <t>0003591510</t>
  </si>
  <si>
    <t>0004197889</t>
  </si>
  <si>
    <t>0003771832</t>
  </si>
  <si>
    <t>0003620752</t>
  </si>
  <si>
    <t>0003469739</t>
  </si>
  <si>
    <t>0003920910</t>
  </si>
  <si>
    <t>0003563743</t>
  </si>
  <si>
    <t>0003563652</t>
  </si>
  <si>
    <t>0003254210</t>
  </si>
  <si>
    <t>0003484809</t>
  </si>
  <si>
    <t>0003344823</t>
  </si>
  <si>
    <t>0003344575</t>
  </si>
  <si>
    <t>0002952791</t>
  </si>
  <si>
    <t>0002952751</t>
  </si>
  <si>
    <t>0004325507</t>
  </si>
  <si>
    <t>0003193325</t>
  </si>
  <si>
    <t>0003270159</t>
  </si>
  <si>
    <t>0003425527</t>
  </si>
  <si>
    <t>0002953268</t>
  </si>
  <si>
    <t>0003425573</t>
  </si>
  <si>
    <t>0003492180</t>
  </si>
  <si>
    <t>0003492130</t>
  </si>
  <si>
    <t>0003852548</t>
  </si>
  <si>
    <t>0003609365</t>
  </si>
  <si>
    <t>0003530869</t>
  </si>
  <si>
    <t>0003852645</t>
  </si>
  <si>
    <t>0003852339</t>
  </si>
  <si>
    <t>0003852433</t>
  </si>
  <si>
    <t>0004052168</t>
  </si>
  <si>
    <t>0004233428</t>
  </si>
  <si>
    <t>0004449367</t>
  </si>
  <si>
    <t>0003323632</t>
  </si>
  <si>
    <t>0003624806</t>
  </si>
  <si>
    <t>0003624851</t>
  </si>
  <si>
    <t>0003624759</t>
  </si>
  <si>
    <t>0003624595</t>
  </si>
  <si>
    <t>0003323094</t>
  </si>
  <si>
    <t>0003727090</t>
  </si>
  <si>
    <t>0004383462</t>
  </si>
  <si>
    <t>0004383570</t>
  </si>
  <si>
    <t>0003624946</t>
  </si>
  <si>
    <t>0004735754</t>
  </si>
  <si>
    <t>0003192987</t>
  </si>
  <si>
    <t>0003813903</t>
  </si>
  <si>
    <t>0003814241</t>
  </si>
  <si>
    <t>0003924263</t>
  </si>
  <si>
    <t>0003925965</t>
  </si>
  <si>
    <t>0004166570</t>
  </si>
  <si>
    <t>0004166847</t>
  </si>
  <si>
    <t>0004275039</t>
  </si>
  <si>
    <t>0004275188</t>
  </si>
  <si>
    <t>0003034591</t>
  </si>
  <si>
    <t>0003331207</t>
  </si>
  <si>
    <t>0003379844</t>
  </si>
  <si>
    <t>0003379703</t>
  </si>
  <si>
    <t>0003331112</t>
  </si>
  <si>
    <t>0003379658</t>
  </si>
  <si>
    <t>0003379588</t>
  </si>
  <si>
    <t>0003379288</t>
  </si>
  <si>
    <t>0003578335</t>
  </si>
  <si>
    <t>0003379890</t>
  </si>
  <si>
    <t>0003768780</t>
  </si>
  <si>
    <t>0003938979</t>
  </si>
  <si>
    <t>0003938382</t>
  </si>
  <si>
    <t>0004166295</t>
  </si>
  <si>
    <t>0004165927</t>
  </si>
  <si>
    <t>0004166525</t>
  </si>
  <si>
    <t>0004166340</t>
  </si>
  <si>
    <t>0004518900</t>
  </si>
  <si>
    <t>0004845236</t>
  </si>
  <si>
    <t>0003061548</t>
  </si>
  <si>
    <t>0001209906</t>
  </si>
  <si>
    <t>0003061595</t>
  </si>
  <si>
    <t>0003011724</t>
  </si>
  <si>
    <t>0003285228</t>
  </si>
  <si>
    <t>0003469407</t>
  </si>
  <si>
    <t>0003669130</t>
  </si>
  <si>
    <t>0003669082</t>
  </si>
  <si>
    <t>0003469765</t>
  </si>
  <si>
    <t>0003771877</t>
  </si>
  <si>
    <t>0004198117</t>
  </si>
  <si>
    <t>0004392467</t>
  </si>
  <si>
    <t>0003344866</t>
  </si>
  <si>
    <t>0003254117</t>
  </si>
  <si>
    <t>0003344913</t>
  </si>
  <si>
    <t>0003344774</t>
  </si>
  <si>
    <t>0003484763</t>
  </si>
  <si>
    <t>0003563604</t>
  </si>
  <si>
    <t>0003344436</t>
  </si>
  <si>
    <t>0003344528</t>
  </si>
  <si>
    <t>0003563973</t>
  </si>
  <si>
    <t>0003672678</t>
  </si>
  <si>
    <t>0003854401</t>
  </si>
  <si>
    <t>0003854424</t>
  </si>
  <si>
    <t>0003193345</t>
  </si>
  <si>
    <t>0002953549</t>
  </si>
  <si>
    <t>0002953200</t>
  </si>
  <si>
    <t>0003452623</t>
  </si>
  <si>
    <t>0003531007</t>
  </si>
  <si>
    <t>0004052120</t>
  </si>
  <si>
    <t>0003452373</t>
  </si>
  <si>
    <t>0003531145</t>
  </si>
  <si>
    <t>0003464877</t>
  </si>
  <si>
    <t>0003530959</t>
  </si>
  <si>
    <t>0003748434</t>
  </si>
  <si>
    <t>0003748210</t>
  </si>
  <si>
    <t>0003901912</t>
  </si>
  <si>
    <t>0004805446</t>
  </si>
  <si>
    <t>0004233714</t>
  </si>
  <si>
    <t>0004233631</t>
  </si>
  <si>
    <t>0004233535</t>
  </si>
  <si>
    <t>0004449368</t>
  </si>
  <si>
    <t>0003677542</t>
  </si>
  <si>
    <t>0002989094</t>
  </si>
  <si>
    <t>0003192855</t>
  </si>
  <si>
    <t>0003564066</t>
  </si>
  <si>
    <t>0003331346</t>
  </si>
  <si>
    <t>0003578051</t>
  </si>
  <si>
    <t>0003578241</t>
  </si>
  <si>
    <t>0003377152</t>
  </si>
  <si>
    <t>0003469224</t>
  </si>
  <si>
    <t>0003920672</t>
  </si>
  <si>
    <t>0003285042</t>
  </si>
  <si>
    <t>0003254164</t>
  </si>
  <si>
    <t>0003854523</t>
  </si>
  <si>
    <t>0003609552</t>
  </si>
  <si>
    <t>0003609503</t>
  </si>
  <si>
    <t>0004449363</t>
  </si>
  <si>
    <t>CV %</t>
  </si>
  <si>
    <t>1-37</t>
  </si>
  <si>
    <t>1-40</t>
  </si>
  <si>
    <t>1-42</t>
  </si>
  <si>
    <t>Number of values</t>
  </si>
  <si>
    <t>Minimum</t>
  </si>
  <si>
    <t>25% Percentile</t>
  </si>
  <si>
    <t>Median</t>
  </si>
  <si>
    <t>75% Percentile</t>
  </si>
  <si>
    <t>Maximum</t>
  </si>
  <si>
    <t>Range</t>
  </si>
  <si>
    <t>10% Percentile</t>
  </si>
  <si>
    <t>90% Percentile</t>
  </si>
  <si>
    <t>Std. Deviation</t>
  </si>
  <si>
    <t>Std. Error of Mean</t>
  </si>
  <si>
    <t>Coefficient of variation</t>
  </si>
  <si>
    <t>65.41%</t>
  </si>
  <si>
    <t>65.73%</t>
  </si>
  <si>
    <t>63.60%</t>
  </si>
  <si>
    <t>Skewness</t>
  </si>
  <si>
    <t>Kurtosis</t>
  </si>
  <si>
    <t>Sum</t>
  </si>
  <si>
    <t>TOO HIGH Signal 20-30 ng/ml</t>
  </si>
  <si>
    <t>Dilution Correction</t>
  </si>
  <si>
    <t>Case</t>
  </si>
  <si>
    <t>time before death</t>
  </si>
  <si>
    <t>time (in years)</t>
  </si>
  <si>
    <t>Nsr = relative strong pixels</t>
  </si>
  <si>
    <t xml:space="preserve">nsr = </t>
  </si>
  <si>
    <t>% Change (New - Old Value)/Old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</si>
</sst>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 (Body)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70C0"/>
      <name val="Calibri (Body)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6"/>
      <color rgb="FF0070C0"/>
      <name val="Calibri (Body)"/>
    </font>
    <font>
      <sz val="16"/>
      <color rgb="FF0070C0"/>
      <name val="Calibri (Body)"/>
    </font>
    <font>
      <sz val="14"/>
      <name val="Calibri"/>
      <family val="2"/>
      <scheme val="minor"/>
    </font>
    <font>
      <b/>
      <sz val="16"/>
      <color rgb="FFFF0000"/>
      <name val="Calibri (Body)"/>
    </font>
    <font>
      <sz val="14"/>
      <color theme="1"/>
      <name val="Calibri (Body)"/>
    </font>
    <font>
      <sz val="14"/>
      <color rgb="FFFF0000"/>
      <name val="Calibri (Body)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sz val="16"/>
      <name val="Arial"/>
      <family val="2"/>
    </font>
    <font>
      <b/>
      <sz val="8"/>
      <name val="Arial"/>
    </font>
    <font>
      <sz val="8"/>
      <name val="Arial"/>
    </font>
    <font>
      <sz val="8"/>
      <color indexed="9"/>
      <name val="Arial"/>
    </font>
    <font>
      <sz val="12"/>
      <color rgb="FF006100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indexed="8"/>
      <name val="Calibri"/>
      <family val="2"/>
      <scheme val="minor"/>
    </font>
    <font>
      <sz val="16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2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42" fillId="4" borderId="0" applyNumberFormat="0" applyBorder="0" applyAlignment="0" applyProtection="0"/>
    <xf numFmtId="0" fontId="43" fillId="3" borderId="0" applyNumberFormat="0" applyBorder="0" applyAlignment="0" applyProtection="0"/>
    <xf numFmtId="0" fontId="49" fillId="2" borderId="0" applyNumberFormat="0" applyBorder="0" applyAlignment="0" applyProtection="0"/>
    <xf numFmtId="0" fontId="1" fillId="0" borderId="0"/>
  </cellStyleXfs>
  <cellXfs count="477">
    <xf numFmtId="0" fontId="0" fillId="0" borderId="0" xfId="0"/>
    <xf numFmtId="22" fontId="0" fillId="0" borderId="0" xfId="0" applyNumberFormat="1"/>
    <xf numFmtId="14" fontId="0" fillId="0" borderId="0" xfId="0" applyNumberFormat="1"/>
    <xf numFmtId="19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  <xf numFmtId="11" fontId="0" fillId="0" borderId="0" xfId="0" applyNumberFormat="1" applyFill="1"/>
    <xf numFmtId="0" fontId="18" fillId="0" borderId="10" xfId="43" applyFont="1" applyFill="1" applyBorder="1" applyAlignment="1">
      <alignment horizontal="center"/>
    </xf>
    <xf numFmtId="0" fontId="19" fillId="0" borderId="0" xfId="43" applyFont="1" applyFill="1" applyBorder="1" applyAlignment="1">
      <alignment horizontal="center"/>
    </xf>
    <xf numFmtId="9" fontId="19" fillId="0" borderId="0" xfId="42" applyFont="1" applyFill="1" applyBorder="1" applyAlignment="1">
      <alignment horizontal="center"/>
    </xf>
    <xf numFmtId="0" fontId="18" fillId="0" borderId="0" xfId="43" applyFont="1" applyFill="1" applyBorder="1" applyAlignment="1">
      <alignment horizontal="center"/>
    </xf>
    <xf numFmtId="0" fontId="21" fillId="0" borderId="11" xfId="43" applyFont="1" applyFill="1" applyBorder="1" applyAlignment="1">
      <alignment horizontal="center"/>
    </xf>
    <xf numFmtId="0" fontId="21" fillId="0" borderId="12" xfId="43" applyFont="1" applyFill="1" applyBorder="1" applyAlignment="1">
      <alignment horizontal="center"/>
    </xf>
    <xf numFmtId="0" fontId="20" fillId="0" borderId="12" xfId="43" applyFont="1" applyFill="1" applyBorder="1" applyAlignment="1">
      <alignment horizontal="center"/>
    </xf>
    <xf numFmtId="0" fontId="20" fillId="0" borderId="13" xfId="43" applyFont="1" applyFill="1" applyBorder="1" applyAlignment="1">
      <alignment horizontal="center"/>
    </xf>
    <xf numFmtId="9" fontId="20" fillId="0" borderId="14" xfId="42" applyFont="1" applyFill="1" applyBorder="1" applyAlignment="1">
      <alignment horizontal="center"/>
    </xf>
    <xf numFmtId="0" fontId="20" fillId="0" borderId="14" xfId="43" applyFont="1" applyFill="1" applyBorder="1" applyAlignment="1">
      <alignment horizontal="center"/>
    </xf>
    <xf numFmtId="0" fontId="21" fillId="0" borderId="11" xfId="44" applyFont="1" applyFill="1" applyBorder="1" applyAlignment="1">
      <alignment horizontal="center" wrapText="1"/>
    </xf>
    <xf numFmtId="0" fontId="21" fillId="0" borderId="12" xfId="45" applyFont="1" applyFill="1" applyBorder="1" applyAlignment="1">
      <alignment horizontal="center" vertical="center"/>
    </xf>
    <xf numFmtId="14" fontId="24" fillId="0" borderId="12" xfId="45" applyNumberFormat="1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/>
    </xf>
    <xf numFmtId="164" fontId="24" fillId="0" borderId="12" xfId="0" applyNumberFormat="1" applyFont="1" applyBorder="1" applyAlignment="1">
      <alignment horizontal="center"/>
    </xf>
    <xf numFmtId="9" fontId="24" fillId="0" borderId="12" xfId="42" applyFont="1" applyBorder="1" applyAlignment="1">
      <alignment horizontal="center"/>
    </xf>
    <xf numFmtId="165" fontId="24" fillId="0" borderId="13" xfId="45" applyNumberFormat="1" applyFont="1" applyFill="1" applyBorder="1" applyAlignment="1">
      <alignment horizontal="center"/>
    </xf>
    <xf numFmtId="165" fontId="25" fillId="0" borderId="12" xfId="45" applyNumberFormat="1" applyFont="1" applyFill="1" applyBorder="1" applyAlignment="1">
      <alignment horizontal="center"/>
    </xf>
    <xf numFmtId="0" fontId="26" fillId="0" borderId="14" xfId="45" applyFont="1" applyBorder="1" applyAlignment="1">
      <alignment horizontal="center"/>
    </xf>
    <xf numFmtId="0" fontId="21" fillId="0" borderId="15" xfId="44" applyFont="1" applyFill="1" applyBorder="1" applyAlignment="1">
      <alignment horizontal="center" wrapText="1"/>
    </xf>
    <xf numFmtId="0" fontId="21" fillId="0" borderId="0" xfId="45" applyFont="1" applyFill="1" applyBorder="1" applyAlignment="1">
      <alignment horizontal="center" vertical="center"/>
    </xf>
    <xf numFmtId="14" fontId="24" fillId="0" borderId="0" xfId="45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164" fontId="24" fillId="0" borderId="17" xfId="0" applyNumberFormat="1" applyFont="1" applyBorder="1" applyAlignment="1">
      <alignment horizontal="center"/>
    </xf>
    <xf numFmtId="164" fontId="24" fillId="0" borderId="0" xfId="0" applyNumberFormat="1" applyFont="1" applyBorder="1" applyAlignment="1">
      <alignment horizontal="center"/>
    </xf>
    <xf numFmtId="9" fontId="24" fillId="0" borderId="0" xfId="42" applyFont="1" applyBorder="1" applyAlignment="1">
      <alignment horizontal="center"/>
    </xf>
    <xf numFmtId="165" fontId="24" fillId="0" borderId="17" xfId="45" applyNumberFormat="1" applyFont="1" applyFill="1" applyBorder="1" applyAlignment="1">
      <alignment horizontal="center"/>
    </xf>
    <xf numFmtId="165" fontId="25" fillId="0" borderId="0" xfId="45" applyNumberFormat="1" applyFont="1" applyFill="1" applyBorder="1" applyAlignment="1">
      <alignment horizontal="center"/>
    </xf>
    <xf numFmtId="0" fontId="26" fillId="0" borderId="16" xfId="45" applyFont="1" applyBorder="1" applyAlignment="1">
      <alignment horizontal="center"/>
    </xf>
    <xf numFmtId="164" fontId="24" fillId="0" borderId="17" xfId="43" applyNumberFormat="1" applyFont="1" applyBorder="1" applyAlignment="1">
      <alignment horizontal="center"/>
    </xf>
    <xf numFmtId="164" fontId="24" fillId="34" borderId="0" xfId="43" applyNumberFormat="1" applyFont="1" applyFill="1" applyBorder="1" applyAlignment="1">
      <alignment horizontal="center"/>
    </xf>
    <xf numFmtId="9" fontId="24" fillId="34" borderId="0" xfId="42" applyFont="1" applyFill="1" applyBorder="1" applyAlignment="1">
      <alignment horizontal="center"/>
    </xf>
    <xf numFmtId="164" fontId="24" fillId="0" borderId="0" xfId="43" applyNumberFormat="1" applyFont="1" applyBorder="1" applyAlignment="1">
      <alignment horizontal="center"/>
    </xf>
    <xf numFmtId="165" fontId="27" fillId="0" borderId="16" xfId="43" applyNumberFormat="1" applyFont="1" applyBorder="1" applyAlignment="1">
      <alignment horizontal="center"/>
    </xf>
    <xf numFmtId="164" fontId="27" fillId="0" borderId="16" xfId="43" applyNumberFormat="1" applyFont="1" applyBorder="1" applyAlignment="1">
      <alignment horizontal="center"/>
    </xf>
    <xf numFmtId="0" fontId="27" fillId="0" borderId="16" xfId="43" applyFont="1" applyBorder="1" applyAlignment="1">
      <alignment horizontal="center"/>
    </xf>
    <xf numFmtId="0" fontId="21" fillId="0" borderId="18" xfId="44" applyFont="1" applyFill="1" applyBorder="1" applyAlignment="1">
      <alignment horizontal="center" wrapText="1"/>
    </xf>
    <xf numFmtId="165" fontId="24" fillId="0" borderId="13" xfId="43" applyNumberFormat="1" applyFont="1" applyFill="1" applyBorder="1" applyAlignment="1">
      <alignment horizontal="center"/>
    </xf>
    <xf numFmtId="165" fontId="25" fillId="0" borderId="12" xfId="0" applyNumberFormat="1" applyFont="1" applyFill="1" applyBorder="1" applyAlignment="1">
      <alignment horizontal="center"/>
    </xf>
    <xf numFmtId="165" fontId="24" fillId="0" borderId="17" xfId="43" applyNumberFormat="1" applyFont="1" applyFill="1" applyBorder="1" applyAlignment="1">
      <alignment horizontal="center"/>
    </xf>
    <xf numFmtId="165" fontId="25" fillId="0" borderId="0" xfId="0" applyNumberFormat="1" applyFont="1" applyFill="1" applyBorder="1" applyAlignment="1">
      <alignment horizontal="center"/>
    </xf>
    <xf numFmtId="0" fontId="21" fillId="0" borderId="19" xfId="45" applyFont="1" applyFill="1" applyBorder="1" applyAlignment="1">
      <alignment horizontal="center" vertical="center"/>
    </xf>
    <xf numFmtId="14" fontId="24" fillId="0" borderId="19" xfId="45" applyNumberFormat="1" applyFont="1" applyFill="1" applyBorder="1" applyAlignment="1">
      <alignment horizontal="center" vertical="center"/>
    </xf>
    <xf numFmtId="0" fontId="24" fillId="0" borderId="20" xfId="0" applyFont="1" applyFill="1" applyBorder="1" applyAlignment="1">
      <alignment horizontal="center" vertical="center"/>
    </xf>
    <xf numFmtId="164" fontId="24" fillId="0" borderId="21" xfId="43" applyNumberFormat="1" applyFont="1" applyBorder="1" applyAlignment="1">
      <alignment horizontal="center"/>
    </xf>
    <xf numFmtId="164" fontId="24" fillId="0" borderId="19" xfId="43" applyNumberFormat="1" applyFont="1" applyBorder="1" applyAlignment="1">
      <alignment horizontal="center"/>
    </xf>
    <xf numFmtId="9" fontId="24" fillId="0" borderId="19" xfId="42" applyFont="1" applyBorder="1" applyAlignment="1">
      <alignment horizontal="center"/>
    </xf>
    <xf numFmtId="165" fontId="24" fillId="0" borderId="21" xfId="43" applyNumberFormat="1" applyFont="1" applyFill="1" applyBorder="1" applyAlignment="1">
      <alignment horizontal="center"/>
    </xf>
    <xf numFmtId="165" fontId="25" fillId="0" borderId="19" xfId="45" applyNumberFormat="1" applyFont="1" applyFill="1" applyBorder="1" applyAlignment="1">
      <alignment horizontal="center"/>
    </xf>
    <xf numFmtId="164" fontId="27" fillId="0" borderId="20" xfId="43" applyNumberFormat="1" applyFont="1" applyBorder="1" applyAlignment="1">
      <alignment horizontal="center"/>
    </xf>
    <xf numFmtId="164" fontId="24" fillId="34" borderId="0" xfId="0" applyNumberFormat="1" applyFont="1" applyFill="1" applyBorder="1" applyAlignment="1">
      <alignment horizontal="center"/>
    </xf>
    <xf numFmtId="0" fontId="28" fillId="0" borderId="16" xfId="43" applyFont="1" applyBorder="1" applyAlignment="1">
      <alignment horizontal="center"/>
    </xf>
    <xf numFmtId="164" fontId="24" fillId="0" borderId="21" xfId="0" applyNumberFormat="1" applyFont="1" applyBorder="1" applyAlignment="1">
      <alignment horizontal="center"/>
    </xf>
    <xf numFmtId="164" fontId="24" fillId="0" borderId="19" xfId="0" applyNumberFormat="1" applyFont="1" applyBorder="1" applyAlignment="1">
      <alignment horizontal="center"/>
    </xf>
    <xf numFmtId="165" fontId="24" fillId="0" borderId="21" xfId="45" applyNumberFormat="1" applyFont="1" applyFill="1" applyBorder="1" applyAlignment="1">
      <alignment horizontal="center"/>
    </xf>
    <xf numFmtId="0" fontId="27" fillId="0" borderId="20" xfId="43" applyFont="1" applyBorder="1" applyAlignment="1">
      <alignment horizontal="center"/>
    </xf>
    <xf numFmtId="164" fontId="24" fillId="0" borderId="13" xfId="46" applyNumberFormat="1" applyFont="1" applyBorder="1" applyAlignment="1">
      <alignment horizontal="center"/>
    </xf>
    <xf numFmtId="9" fontId="24" fillId="0" borderId="14" xfId="42" applyFont="1" applyBorder="1" applyAlignment="1">
      <alignment horizontal="center"/>
    </xf>
    <xf numFmtId="165" fontId="24" fillId="0" borderId="13" xfId="0" applyNumberFormat="1" applyFont="1" applyBorder="1" applyAlignment="1">
      <alignment horizontal="center"/>
    </xf>
    <xf numFmtId="165" fontId="25" fillId="0" borderId="12" xfId="43" applyNumberFormat="1" applyFont="1" applyBorder="1" applyAlignment="1">
      <alignment horizontal="center"/>
    </xf>
    <xf numFmtId="0" fontId="27" fillId="0" borderId="14" xfId="43" applyFont="1" applyBorder="1" applyAlignment="1">
      <alignment horizontal="center"/>
    </xf>
    <xf numFmtId="164" fontId="24" fillId="0" borderId="17" xfId="46" applyNumberFormat="1" applyFont="1" applyBorder="1" applyAlignment="1">
      <alignment horizontal="center"/>
    </xf>
    <xf numFmtId="9" fontId="24" fillId="0" borderId="16" xfId="42" applyFont="1" applyBorder="1" applyAlignment="1">
      <alignment horizontal="center"/>
    </xf>
    <xf numFmtId="165" fontId="24" fillId="0" borderId="17" xfId="0" applyNumberFormat="1" applyFont="1" applyBorder="1" applyAlignment="1">
      <alignment horizontal="center"/>
    </xf>
    <xf numFmtId="165" fontId="25" fillId="0" borderId="0" xfId="43" applyNumberFormat="1" applyFont="1" applyBorder="1" applyAlignment="1">
      <alignment horizontal="center"/>
    </xf>
    <xf numFmtId="164" fontId="24" fillId="0" borderId="21" xfId="46" applyNumberFormat="1" applyFont="1" applyBorder="1" applyAlignment="1">
      <alignment horizontal="center"/>
    </xf>
    <xf numFmtId="9" fontId="24" fillId="0" borderId="20" xfId="42" applyFont="1" applyBorder="1" applyAlignment="1">
      <alignment horizontal="center"/>
    </xf>
    <xf numFmtId="165" fontId="24" fillId="0" borderId="21" xfId="0" applyNumberFormat="1" applyFont="1" applyBorder="1" applyAlignment="1">
      <alignment horizontal="center"/>
    </xf>
    <xf numFmtId="165" fontId="25" fillId="0" borderId="19" xfId="43" applyNumberFormat="1" applyFont="1" applyBorder="1" applyAlignment="1">
      <alignment horizontal="center"/>
    </xf>
    <xf numFmtId="0" fontId="24" fillId="0" borderId="12" xfId="45" applyFont="1" applyFill="1" applyBorder="1" applyAlignment="1">
      <alignment horizontal="center" vertical="center"/>
    </xf>
    <xf numFmtId="164" fontId="24" fillId="0" borderId="13" xfId="43" applyNumberFormat="1" applyFont="1" applyBorder="1" applyAlignment="1">
      <alignment horizontal="center"/>
    </xf>
    <xf numFmtId="164" fontId="24" fillId="0" borderId="12" xfId="43" applyNumberFormat="1" applyFont="1" applyBorder="1" applyAlignment="1">
      <alignment horizontal="center"/>
    </xf>
    <xf numFmtId="165" fontId="24" fillId="0" borderId="13" xfId="0" applyNumberFormat="1" applyFont="1" applyFill="1" applyBorder="1" applyAlignment="1">
      <alignment horizontal="center"/>
    </xf>
    <xf numFmtId="165" fontId="25" fillId="0" borderId="12" xfId="43" applyNumberFormat="1" applyFont="1" applyFill="1" applyBorder="1" applyAlignment="1">
      <alignment horizontal="center"/>
    </xf>
    <xf numFmtId="165" fontId="24" fillId="0" borderId="17" xfId="0" applyNumberFormat="1" applyFont="1" applyFill="1" applyBorder="1" applyAlignment="1">
      <alignment horizontal="center"/>
    </xf>
    <xf numFmtId="165" fontId="25" fillId="0" borderId="0" xfId="43" applyNumberFormat="1" applyFont="1" applyFill="1" applyBorder="1" applyAlignment="1">
      <alignment horizontal="center"/>
    </xf>
    <xf numFmtId="0" fontId="27" fillId="0" borderId="16" xfId="45" applyFont="1" applyBorder="1" applyAlignment="1">
      <alignment horizontal="center"/>
    </xf>
    <xf numFmtId="165" fontId="24" fillId="0" borderId="21" xfId="0" applyNumberFormat="1" applyFont="1" applyFill="1" applyBorder="1" applyAlignment="1">
      <alignment horizontal="center"/>
    </xf>
    <xf numFmtId="165" fontId="25" fillId="0" borderId="19" xfId="43" applyNumberFormat="1" applyFont="1" applyFill="1" applyBorder="1" applyAlignment="1">
      <alignment horizontal="center"/>
    </xf>
    <xf numFmtId="0" fontId="27" fillId="0" borderId="20" xfId="45" applyFont="1" applyBorder="1" applyAlignment="1">
      <alignment horizontal="center"/>
    </xf>
    <xf numFmtId="0" fontId="21" fillId="0" borderId="13" xfId="45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165" fontId="24" fillId="0" borderId="12" xfId="0" applyNumberFormat="1" applyFont="1" applyBorder="1" applyAlignment="1">
      <alignment horizontal="center"/>
    </xf>
    <xf numFmtId="0" fontId="21" fillId="0" borderId="21" xfId="45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165" fontId="24" fillId="0" borderId="19" xfId="0" applyNumberFormat="1" applyFont="1" applyBorder="1" applyAlignment="1">
      <alignment horizontal="center"/>
    </xf>
    <xf numFmtId="165" fontId="24" fillId="0" borderId="12" xfId="0" applyNumberFormat="1" applyFont="1" applyFill="1" applyBorder="1" applyAlignment="1">
      <alignment horizontal="center"/>
    </xf>
    <xf numFmtId="9" fontId="24" fillId="0" borderId="14" xfId="42" applyFont="1" applyFill="1" applyBorder="1" applyAlignment="1">
      <alignment horizontal="center"/>
    </xf>
    <xf numFmtId="165" fontId="25" fillId="0" borderId="12" xfId="0" applyNumberFormat="1" applyFont="1" applyBorder="1" applyAlignment="1">
      <alignment horizontal="center"/>
    </xf>
    <xf numFmtId="0" fontId="27" fillId="0" borderId="14" xfId="43" applyFont="1" applyFill="1" applyBorder="1" applyAlignment="1">
      <alignment horizontal="center"/>
    </xf>
    <xf numFmtId="165" fontId="24" fillId="0" borderId="19" xfId="0" applyNumberFormat="1" applyFont="1" applyFill="1" applyBorder="1" applyAlignment="1">
      <alignment horizontal="center"/>
    </xf>
    <xf numFmtId="9" fontId="24" fillId="0" borderId="20" xfId="42" applyFont="1" applyFill="1" applyBorder="1" applyAlignment="1">
      <alignment horizontal="center"/>
    </xf>
    <xf numFmtId="165" fontId="25" fillId="0" borderId="19" xfId="0" applyNumberFormat="1" applyFont="1" applyBorder="1" applyAlignment="1">
      <alignment horizontal="center"/>
    </xf>
    <xf numFmtId="0" fontId="27" fillId="0" borderId="20" xfId="43" applyFont="1" applyFill="1" applyBorder="1" applyAlignment="1">
      <alignment horizontal="center"/>
    </xf>
    <xf numFmtId="0" fontId="26" fillId="0" borderId="14" xfId="45" applyFont="1" applyFill="1" applyBorder="1" applyAlignment="1">
      <alignment horizontal="center"/>
    </xf>
    <xf numFmtId="0" fontId="21" fillId="0" borderId="22" xfId="44" applyFont="1" applyFill="1" applyBorder="1" applyAlignment="1">
      <alignment horizontal="center" wrapText="1"/>
    </xf>
    <xf numFmtId="0" fontId="21" fillId="0" borderId="23" xfId="45" applyFont="1" applyFill="1" applyBorder="1" applyAlignment="1">
      <alignment horizontal="center" vertical="center"/>
    </xf>
    <xf numFmtId="14" fontId="24" fillId="0" borderId="24" xfId="45" applyNumberFormat="1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165" fontId="24" fillId="0" borderId="23" xfId="0" applyNumberFormat="1" applyFont="1" applyFill="1" applyBorder="1" applyAlignment="1">
      <alignment horizontal="center"/>
    </xf>
    <xf numFmtId="165" fontId="24" fillId="0" borderId="24" xfId="0" applyNumberFormat="1" applyFont="1" applyFill="1" applyBorder="1" applyAlignment="1">
      <alignment horizontal="center"/>
    </xf>
    <xf numFmtId="9" fontId="24" fillId="0" borderId="25" xfId="42" applyFont="1" applyFill="1" applyBorder="1" applyAlignment="1">
      <alignment horizontal="center"/>
    </xf>
    <xf numFmtId="165" fontId="24" fillId="0" borderId="0" xfId="0" applyNumberFormat="1" applyFont="1" applyBorder="1" applyAlignment="1">
      <alignment horizontal="center"/>
    </xf>
    <xf numFmtId="165" fontId="25" fillId="0" borderId="0" xfId="0" applyNumberFormat="1" applyFont="1" applyBorder="1" applyAlignment="1">
      <alignment horizontal="center"/>
    </xf>
    <xf numFmtId="0" fontId="27" fillId="0" borderId="16" xfId="43" applyFont="1" applyFill="1" applyBorder="1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9" fontId="0" fillId="0" borderId="0" xfId="42" applyFont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left"/>
    </xf>
    <xf numFmtId="0" fontId="20" fillId="0" borderId="0" xfId="43" applyFont="1" applyFill="1" applyBorder="1" applyAlignment="1">
      <alignment horizontal="center"/>
    </xf>
    <xf numFmtId="0" fontId="29" fillId="0" borderId="0" xfId="43" applyFont="1" applyFill="1" applyAlignment="1">
      <alignment horizontal="center"/>
    </xf>
    <xf numFmtId="9" fontId="19" fillId="0" borderId="0" xfId="47" applyFont="1" applyFill="1" applyBorder="1" applyAlignment="1">
      <alignment horizontal="center"/>
    </xf>
    <xf numFmtId="0" fontId="18" fillId="0" borderId="0" xfId="43" applyFont="1" applyFill="1" applyAlignment="1">
      <alignment horizontal="center"/>
    </xf>
    <xf numFmtId="0" fontId="19" fillId="0" borderId="0" xfId="43" applyFont="1" applyFill="1" applyAlignment="1">
      <alignment horizontal="center"/>
    </xf>
    <xf numFmtId="0" fontId="18" fillId="0" borderId="0" xfId="46" applyFont="1" applyFill="1" applyAlignment="1">
      <alignment horizontal="center"/>
    </xf>
    <xf numFmtId="9" fontId="20" fillId="0" borderId="14" xfId="47" applyFont="1" applyFill="1" applyBorder="1" applyAlignment="1">
      <alignment horizontal="center"/>
    </xf>
    <xf numFmtId="164" fontId="18" fillId="0" borderId="0" xfId="46" applyNumberFormat="1" applyFont="1" applyFill="1" applyAlignment="1">
      <alignment horizontal="center"/>
    </xf>
    <xf numFmtId="164" fontId="19" fillId="0" borderId="0" xfId="43" applyNumberFormat="1" applyFont="1" applyFill="1" applyAlignment="1">
      <alignment horizontal="center"/>
    </xf>
    <xf numFmtId="0" fontId="30" fillId="0" borderId="13" xfId="43" applyFont="1" applyFill="1" applyBorder="1" applyAlignment="1">
      <alignment horizontal="center"/>
    </xf>
    <xf numFmtId="0" fontId="21" fillId="0" borderId="13" xfId="44" applyFont="1" applyFill="1" applyBorder="1" applyAlignment="1">
      <alignment horizontal="center" wrapText="1"/>
    </xf>
    <xf numFmtId="0" fontId="24" fillId="0" borderId="14" xfId="46" applyFont="1" applyFill="1" applyBorder="1" applyAlignment="1">
      <alignment horizontal="center" vertical="center"/>
    </xf>
    <xf numFmtId="165" fontId="24" fillId="0" borderId="12" xfId="43" applyNumberFormat="1" applyFont="1" applyFill="1" applyBorder="1" applyAlignment="1">
      <alignment horizontal="center"/>
    </xf>
    <xf numFmtId="9" fontId="24" fillId="0" borderId="14" xfId="47" applyFont="1" applyFill="1" applyBorder="1" applyAlignment="1">
      <alignment horizontal="center"/>
    </xf>
    <xf numFmtId="165" fontId="24" fillId="0" borderId="12" xfId="43" applyNumberFormat="1" applyFont="1" applyBorder="1" applyAlignment="1">
      <alignment horizontal="center"/>
    </xf>
    <xf numFmtId="14" fontId="29" fillId="0" borderId="21" xfId="43" applyNumberFormat="1" applyFont="1" applyFill="1" applyBorder="1" applyAlignment="1">
      <alignment horizontal="center"/>
    </xf>
    <xf numFmtId="0" fontId="21" fillId="0" borderId="17" xfId="44" applyFont="1" applyFill="1" applyBorder="1" applyAlignment="1">
      <alignment horizontal="center" wrapText="1"/>
    </xf>
    <xf numFmtId="0" fontId="21" fillId="0" borderId="17" xfId="45" applyFont="1" applyFill="1" applyBorder="1" applyAlignment="1">
      <alignment horizontal="center" vertical="center"/>
    </xf>
    <xf numFmtId="0" fontId="24" fillId="0" borderId="16" xfId="46" applyFont="1" applyFill="1" applyBorder="1" applyAlignment="1">
      <alignment horizontal="center" vertical="center"/>
    </xf>
    <xf numFmtId="165" fontId="24" fillId="0" borderId="0" xfId="45" applyNumberFormat="1" applyFont="1" applyFill="1" applyBorder="1" applyAlignment="1">
      <alignment horizontal="center"/>
    </xf>
    <xf numFmtId="9" fontId="24" fillId="0" borderId="16" xfId="47" applyFont="1" applyFill="1" applyBorder="1" applyAlignment="1">
      <alignment horizontal="center"/>
    </xf>
    <xf numFmtId="165" fontId="24" fillId="0" borderId="0" xfId="43" applyNumberFormat="1" applyFont="1" applyBorder="1" applyAlignment="1">
      <alignment horizontal="center"/>
    </xf>
    <xf numFmtId="0" fontId="24" fillId="0" borderId="16" xfId="43" applyFont="1" applyFill="1" applyBorder="1" applyAlignment="1">
      <alignment horizontal="center"/>
    </xf>
    <xf numFmtId="0" fontId="19" fillId="0" borderId="0" xfId="45" applyFont="1" applyFill="1" applyAlignment="1">
      <alignment horizontal="center"/>
    </xf>
    <xf numFmtId="9" fontId="18" fillId="0" borderId="0" xfId="48" applyFont="1" applyFill="1" applyBorder="1" applyAlignment="1">
      <alignment horizontal="center"/>
    </xf>
    <xf numFmtId="165" fontId="24" fillId="0" borderId="0" xfId="43" applyNumberFormat="1" applyFont="1" applyFill="1" applyBorder="1" applyAlignment="1">
      <alignment horizontal="center"/>
    </xf>
    <xf numFmtId="0" fontId="26" fillId="0" borderId="16" xfId="45" applyFont="1" applyFill="1" applyBorder="1" applyAlignment="1">
      <alignment horizontal="center"/>
    </xf>
    <xf numFmtId="0" fontId="20" fillId="0" borderId="12" xfId="45" applyFont="1" applyFill="1" applyBorder="1" applyAlignment="1">
      <alignment horizontal="center"/>
    </xf>
    <xf numFmtId="165" fontId="31" fillId="0" borderId="0" xfId="45" applyNumberFormat="1" applyFont="1" applyFill="1" applyAlignment="1">
      <alignment horizontal="center"/>
    </xf>
    <xf numFmtId="165" fontId="24" fillId="0" borderId="16" xfId="43" applyNumberFormat="1" applyFont="1" applyFill="1" applyBorder="1" applyAlignment="1">
      <alignment horizontal="center"/>
    </xf>
    <xf numFmtId="0" fontId="20" fillId="0" borderId="17" xfId="43" applyFont="1" applyFill="1" applyBorder="1" applyAlignment="1">
      <alignment horizontal="center"/>
    </xf>
    <xf numFmtId="0" fontId="20" fillId="0" borderId="0" xfId="45" applyFont="1" applyFill="1" applyBorder="1" applyAlignment="1">
      <alignment horizontal="center"/>
    </xf>
    <xf numFmtId="0" fontId="20" fillId="0" borderId="16" xfId="43" applyFont="1" applyFill="1" applyBorder="1" applyAlignment="1">
      <alignment horizontal="center"/>
    </xf>
    <xf numFmtId="165" fontId="32" fillId="0" borderId="0" xfId="45" applyNumberFormat="1" applyFont="1" applyFill="1" applyAlignment="1">
      <alignment horizontal="center"/>
    </xf>
    <xf numFmtId="164" fontId="24" fillId="0" borderId="16" xfId="43" applyNumberFormat="1" applyFont="1" applyFill="1" applyBorder="1" applyAlignment="1">
      <alignment horizontal="center"/>
    </xf>
    <xf numFmtId="165" fontId="18" fillId="0" borderId="17" xfId="43" applyNumberFormat="1" applyFont="1" applyFill="1" applyBorder="1" applyAlignment="1">
      <alignment horizontal="center"/>
    </xf>
    <xf numFmtId="165" fontId="18" fillId="0" borderId="0" xfId="45" applyNumberFormat="1" applyFont="1" applyFill="1" applyBorder="1" applyAlignment="1">
      <alignment horizontal="center"/>
    </xf>
    <xf numFmtId="9" fontId="18" fillId="0" borderId="16" xfId="49" applyFont="1" applyFill="1" applyBorder="1" applyAlignment="1">
      <alignment horizontal="center"/>
    </xf>
    <xf numFmtId="165" fontId="32" fillId="0" borderId="0" xfId="43" applyNumberFormat="1" applyFont="1" applyFill="1" applyAlignment="1">
      <alignment horizontal="center"/>
    </xf>
    <xf numFmtId="0" fontId="19" fillId="0" borderId="16" xfId="43" applyFont="1" applyFill="1" applyBorder="1" applyAlignment="1">
      <alignment horizontal="center"/>
    </xf>
    <xf numFmtId="0" fontId="18" fillId="0" borderId="17" xfId="43" applyFont="1" applyFill="1" applyBorder="1" applyAlignment="1">
      <alignment horizontal="center"/>
    </xf>
    <xf numFmtId="0" fontId="18" fillId="0" borderId="16" xfId="43" applyFont="1" applyFill="1" applyBorder="1" applyAlignment="1">
      <alignment horizontal="center"/>
    </xf>
    <xf numFmtId="0" fontId="33" fillId="0" borderId="0" xfId="43" applyFont="1" applyFill="1" applyAlignment="1">
      <alignment horizontal="center"/>
    </xf>
    <xf numFmtId="0" fontId="18" fillId="0" borderId="21" xfId="43" applyFont="1" applyFill="1" applyBorder="1" applyAlignment="1">
      <alignment horizontal="center"/>
    </xf>
    <xf numFmtId="0" fontId="18" fillId="0" borderId="19" xfId="43" applyFont="1" applyFill="1" applyBorder="1" applyAlignment="1">
      <alignment horizontal="center"/>
    </xf>
    <xf numFmtId="0" fontId="18" fillId="0" borderId="20" xfId="43" applyFont="1" applyFill="1" applyBorder="1" applyAlignment="1">
      <alignment horizontal="center"/>
    </xf>
    <xf numFmtId="164" fontId="34" fillId="0" borderId="0" xfId="43" applyNumberFormat="1" applyFont="1" applyFill="1" applyAlignment="1">
      <alignment horizontal="center"/>
    </xf>
    <xf numFmtId="0" fontId="24" fillId="0" borderId="20" xfId="46" applyFont="1" applyFill="1" applyBorder="1" applyAlignment="1">
      <alignment horizontal="center" vertical="center"/>
    </xf>
    <xf numFmtId="165" fontId="24" fillId="0" borderId="19" xfId="43" applyNumberFormat="1" applyFont="1" applyFill="1" applyBorder="1" applyAlignment="1">
      <alignment horizontal="center"/>
    </xf>
    <xf numFmtId="9" fontId="24" fillId="0" borderId="20" xfId="47" applyFont="1" applyFill="1" applyBorder="1" applyAlignment="1">
      <alignment horizontal="center"/>
    </xf>
    <xf numFmtId="165" fontId="24" fillId="0" borderId="19" xfId="43" applyNumberFormat="1" applyFont="1" applyBorder="1" applyAlignment="1">
      <alignment horizontal="center"/>
    </xf>
    <xf numFmtId="165" fontId="25" fillId="0" borderId="19" xfId="46" applyNumberFormat="1" applyFont="1" applyBorder="1" applyAlignment="1">
      <alignment horizontal="center"/>
    </xf>
    <xf numFmtId="0" fontId="24" fillId="0" borderId="12" xfId="46" applyFont="1" applyFill="1" applyBorder="1" applyAlignment="1">
      <alignment horizontal="center" vertical="center"/>
    </xf>
    <xf numFmtId="165" fontId="25" fillId="0" borderId="12" xfId="46" applyNumberFormat="1" applyFont="1" applyBorder="1" applyAlignment="1">
      <alignment horizontal="center"/>
    </xf>
    <xf numFmtId="0" fontId="20" fillId="0" borderId="0" xfId="43" applyFont="1" applyFill="1" applyAlignment="1">
      <alignment horizontal="center"/>
    </xf>
    <xf numFmtId="0" fontId="20" fillId="0" borderId="0" xfId="45" applyFont="1" applyFill="1" applyAlignment="1">
      <alignment horizontal="center"/>
    </xf>
    <xf numFmtId="0" fontId="21" fillId="34" borderId="0" xfId="45" applyFont="1" applyFill="1" applyBorder="1" applyAlignment="1">
      <alignment horizontal="center" vertical="center"/>
    </xf>
    <xf numFmtId="0" fontId="24" fillId="0" borderId="0" xfId="46" applyFont="1" applyFill="1" applyBorder="1" applyAlignment="1">
      <alignment horizontal="center" vertical="center"/>
    </xf>
    <xf numFmtId="165" fontId="24" fillId="34" borderId="17" xfId="43" applyNumberFormat="1" applyFont="1" applyFill="1" applyBorder="1" applyAlignment="1">
      <alignment horizontal="center"/>
    </xf>
    <xf numFmtId="165" fontId="24" fillId="34" borderId="0" xfId="43" applyNumberFormat="1" applyFont="1" applyFill="1" applyBorder="1" applyAlignment="1">
      <alignment horizontal="center"/>
    </xf>
    <xf numFmtId="9" fontId="24" fillId="34" borderId="16" xfId="47" applyFont="1" applyFill="1" applyBorder="1" applyAlignment="1">
      <alignment horizontal="center"/>
    </xf>
    <xf numFmtId="165" fontId="25" fillId="34" borderId="0" xfId="46" applyNumberFormat="1" applyFont="1" applyFill="1" applyBorder="1" applyAlignment="1">
      <alignment horizontal="center"/>
    </xf>
    <xf numFmtId="0" fontId="26" fillId="0" borderId="16" xfId="43" applyFont="1" applyFill="1" applyBorder="1" applyAlignment="1">
      <alignment horizontal="center"/>
    </xf>
    <xf numFmtId="165" fontId="18" fillId="0" borderId="0" xfId="43" applyNumberFormat="1" applyFont="1" applyFill="1" applyAlignment="1">
      <alignment horizontal="center"/>
    </xf>
    <xf numFmtId="0" fontId="24" fillId="0" borderId="0" xfId="46" applyFont="1" applyAlignment="1">
      <alignment horizontal="center"/>
    </xf>
    <xf numFmtId="0" fontId="24" fillId="0" borderId="13" xfId="46" applyFont="1" applyBorder="1" applyAlignment="1">
      <alignment horizontal="center"/>
    </xf>
    <xf numFmtId="0" fontId="24" fillId="0" borderId="14" xfId="46" applyFont="1" applyBorder="1" applyAlignment="1">
      <alignment horizontal="center"/>
    </xf>
    <xf numFmtId="165" fontId="25" fillId="0" borderId="0" xfId="46" applyNumberFormat="1" applyFont="1" applyBorder="1" applyAlignment="1">
      <alignment horizontal="center"/>
    </xf>
    <xf numFmtId="0" fontId="24" fillId="0" borderId="17" xfId="46" applyFont="1" applyBorder="1" applyAlignment="1">
      <alignment horizontal="center"/>
    </xf>
    <xf numFmtId="0" fontId="24" fillId="0" borderId="16" xfId="46" applyFont="1" applyBorder="1" applyAlignment="1">
      <alignment horizontal="center"/>
    </xf>
    <xf numFmtId="165" fontId="19" fillId="0" borderId="0" xfId="43" applyNumberFormat="1" applyFont="1" applyFill="1" applyAlignment="1">
      <alignment horizontal="center"/>
    </xf>
    <xf numFmtId="9" fontId="19" fillId="0" borderId="0" xfId="49" applyFont="1" applyFill="1" applyBorder="1" applyAlignment="1">
      <alignment horizontal="center"/>
    </xf>
    <xf numFmtId="0" fontId="24" fillId="0" borderId="21" xfId="46" applyFont="1" applyBorder="1" applyAlignment="1">
      <alignment horizontal="center"/>
    </xf>
    <xf numFmtId="0" fontId="24" fillId="0" borderId="20" xfId="46" applyFont="1" applyBorder="1" applyAlignment="1">
      <alignment horizontal="center"/>
    </xf>
    <xf numFmtId="165" fontId="35" fillId="0" borderId="0" xfId="43" applyNumberFormat="1" applyFont="1" applyFill="1" applyAlignment="1">
      <alignment horizontal="center"/>
    </xf>
    <xf numFmtId="0" fontId="21" fillId="34" borderId="19" xfId="45" applyFont="1" applyFill="1" applyBorder="1" applyAlignment="1">
      <alignment horizontal="center" vertical="center"/>
    </xf>
    <xf numFmtId="0" fontId="24" fillId="0" borderId="19" xfId="46" applyFont="1" applyFill="1" applyBorder="1" applyAlignment="1">
      <alignment horizontal="center" vertical="center"/>
    </xf>
    <xf numFmtId="165" fontId="24" fillId="34" borderId="21" xfId="43" applyNumberFormat="1" applyFont="1" applyFill="1" applyBorder="1" applyAlignment="1">
      <alignment horizontal="center"/>
    </xf>
    <xf numFmtId="165" fontId="24" fillId="34" borderId="19" xfId="43" applyNumberFormat="1" applyFont="1" applyFill="1" applyBorder="1" applyAlignment="1">
      <alignment horizontal="center"/>
    </xf>
    <xf numFmtId="9" fontId="24" fillId="34" borderId="20" xfId="47" applyFont="1" applyFill="1" applyBorder="1" applyAlignment="1">
      <alignment horizontal="center"/>
    </xf>
    <xf numFmtId="165" fontId="25" fillId="34" borderId="19" xfId="46" applyNumberFormat="1" applyFont="1" applyFill="1" applyBorder="1" applyAlignment="1">
      <alignment horizontal="center"/>
    </xf>
    <xf numFmtId="0" fontId="26" fillId="0" borderId="20" xfId="43" applyFont="1" applyFill="1" applyBorder="1" applyAlignment="1">
      <alignment horizontal="center"/>
    </xf>
    <xf numFmtId="0" fontId="24" fillId="0" borderId="23" xfId="43" applyFont="1" applyFill="1" applyBorder="1" applyAlignment="1">
      <alignment horizontal="center"/>
    </xf>
    <xf numFmtId="0" fontId="24" fillId="0" borderId="24" xfId="43" applyFont="1" applyFill="1" applyBorder="1" applyAlignment="1">
      <alignment horizontal="center"/>
    </xf>
    <xf numFmtId="0" fontId="24" fillId="0" borderId="25" xfId="46" applyFont="1" applyBorder="1" applyAlignment="1">
      <alignment horizontal="center"/>
    </xf>
    <xf numFmtId="165" fontId="27" fillId="0" borderId="14" xfId="43" applyNumberFormat="1" applyFont="1" applyFill="1" applyBorder="1" applyAlignment="1">
      <alignment horizontal="center"/>
    </xf>
    <xf numFmtId="0" fontId="27" fillId="0" borderId="0" xfId="43" applyFont="1" applyFill="1" applyAlignment="1">
      <alignment horizontal="center"/>
    </xf>
    <xf numFmtId="0" fontId="24" fillId="0" borderId="23" xfId="46" applyFont="1" applyBorder="1" applyAlignment="1">
      <alignment horizontal="center"/>
    </xf>
    <xf numFmtId="9" fontId="19" fillId="0" borderId="0" xfId="43" applyNumberFormat="1" applyFont="1" applyFill="1" applyAlignment="1">
      <alignment horizontal="center"/>
    </xf>
    <xf numFmtId="9" fontId="18" fillId="0" borderId="0" xfId="43" applyNumberFormat="1" applyFont="1" applyFill="1" applyAlignment="1">
      <alignment horizontal="center"/>
    </xf>
    <xf numFmtId="0" fontId="28" fillId="0" borderId="16" xfId="43" applyFont="1" applyFill="1" applyBorder="1" applyAlignment="1">
      <alignment horizontal="center"/>
    </xf>
    <xf numFmtId="165" fontId="24" fillId="0" borderId="12" xfId="46" applyNumberFormat="1" applyFont="1" applyBorder="1" applyAlignment="1">
      <alignment horizontal="center"/>
    </xf>
    <xf numFmtId="0" fontId="26" fillId="0" borderId="14" xfId="43" applyFont="1" applyFill="1" applyBorder="1" applyAlignment="1">
      <alignment horizontal="center"/>
    </xf>
    <xf numFmtId="165" fontId="24" fillId="0" borderId="17" xfId="46" applyNumberFormat="1" applyFont="1" applyFill="1" applyBorder="1" applyAlignment="1">
      <alignment horizontal="center"/>
    </xf>
    <xf numFmtId="165" fontId="24" fillId="0" borderId="0" xfId="46" applyNumberFormat="1" applyFont="1" applyFill="1" applyBorder="1" applyAlignment="1">
      <alignment horizontal="center"/>
    </xf>
    <xf numFmtId="165" fontId="24" fillId="0" borderId="0" xfId="46" applyNumberFormat="1" applyFont="1" applyBorder="1" applyAlignment="1">
      <alignment horizontal="center"/>
    </xf>
    <xf numFmtId="165" fontId="36" fillId="0" borderId="16" xfId="43" applyNumberFormat="1" applyFont="1" applyFill="1" applyBorder="1" applyAlignment="1">
      <alignment horizontal="center"/>
    </xf>
    <xf numFmtId="165" fontId="24" fillId="0" borderId="21" xfId="46" applyNumberFormat="1" applyFont="1" applyFill="1" applyBorder="1" applyAlignment="1">
      <alignment horizontal="center"/>
    </xf>
    <xf numFmtId="165" fontId="24" fillId="0" borderId="19" xfId="46" applyNumberFormat="1" applyFont="1" applyFill="1" applyBorder="1" applyAlignment="1">
      <alignment horizontal="center"/>
    </xf>
    <xf numFmtId="165" fontId="24" fillId="0" borderId="19" xfId="46" applyNumberFormat="1" applyFont="1" applyBorder="1" applyAlignment="1">
      <alignment horizontal="center"/>
    </xf>
    <xf numFmtId="0" fontId="28" fillId="0" borderId="20" xfId="43" applyFont="1" applyFill="1" applyBorder="1" applyAlignment="1">
      <alignment horizontal="center"/>
    </xf>
    <xf numFmtId="165" fontId="24" fillId="0" borderId="13" xfId="46" applyNumberFormat="1" applyFont="1" applyFill="1" applyBorder="1" applyAlignment="1">
      <alignment horizontal="center"/>
    </xf>
    <xf numFmtId="165" fontId="24" fillId="0" borderId="12" xfId="46" applyNumberFormat="1" applyFont="1" applyFill="1" applyBorder="1" applyAlignment="1">
      <alignment horizontal="center"/>
    </xf>
    <xf numFmtId="0" fontId="28" fillId="0" borderId="14" xfId="43" applyFont="1" applyFill="1" applyBorder="1" applyAlignment="1">
      <alignment horizontal="center"/>
    </xf>
    <xf numFmtId="165" fontId="18" fillId="0" borderId="0" xfId="46" applyNumberFormat="1" applyFont="1" applyFill="1" applyAlignment="1">
      <alignment horizontal="center"/>
    </xf>
    <xf numFmtId="0" fontId="19" fillId="0" borderId="11" xfId="43" applyFont="1" applyFill="1" applyBorder="1" applyAlignment="1">
      <alignment horizontal="center"/>
    </xf>
    <xf numFmtId="0" fontId="19" fillId="0" borderId="14" xfId="43" applyFont="1" applyFill="1" applyBorder="1" applyAlignment="1">
      <alignment horizontal="center"/>
    </xf>
    <xf numFmtId="165" fontId="24" fillId="0" borderId="13" xfId="46" applyNumberFormat="1" applyFont="1" applyBorder="1" applyAlignment="1">
      <alignment horizontal="center"/>
    </xf>
    <xf numFmtId="0" fontId="19" fillId="0" borderId="18" xfId="43" applyFont="1" applyFill="1" applyBorder="1" applyAlignment="1">
      <alignment horizontal="center"/>
    </xf>
    <xf numFmtId="0" fontId="19" fillId="0" borderId="20" xfId="43" applyFont="1" applyFill="1" applyBorder="1" applyAlignment="1">
      <alignment horizontal="center"/>
    </xf>
    <xf numFmtId="165" fontId="24" fillId="0" borderId="21" xfId="46" applyNumberFormat="1" applyFont="1" applyBorder="1" applyAlignment="1">
      <alignment horizontal="center"/>
    </xf>
    <xf numFmtId="0" fontId="26" fillId="0" borderId="20" xfId="45" applyFont="1" applyFill="1" applyBorder="1" applyAlignment="1">
      <alignment horizontal="center"/>
    </xf>
    <xf numFmtId="0" fontId="24" fillId="0" borderId="24" xfId="46" applyFont="1" applyFill="1" applyBorder="1" applyAlignment="1">
      <alignment horizontal="center" vertical="center"/>
    </xf>
    <xf numFmtId="165" fontId="24" fillId="0" borderId="23" xfId="46" applyNumberFormat="1" applyFont="1" applyFill="1" applyBorder="1" applyAlignment="1">
      <alignment horizontal="center"/>
    </xf>
    <xf numFmtId="165" fontId="24" fillId="0" borderId="24" xfId="46" applyNumberFormat="1" applyFont="1" applyFill="1" applyBorder="1" applyAlignment="1">
      <alignment horizontal="center"/>
    </xf>
    <xf numFmtId="9" fontId="24" fillId="0" borderId="25" xfId="47" applyFont="1" applyFill="1" applyBorder="1" applyAlignment="1">
      <alignment horizontal="center"/>
    </xf>
    <xf numFmtId="165" fontId="24" fillId="0" borderId="23" xfId="46" applyNumberFormat="1" applyFont="1" applyBorder="1" applyAlignment="1">
      <alignment horizontal="center"/>
    </xf>
    <xf numFmtId="165" fontId="25" fillId="0" borderId="24" xfId="46" applyNumberFormat="1" applyFont="1" applyBorder="1" applyAlignment="1">
      <alignment horizontal="center"/>
    </xf>
    <xf numFmtId="0" fontId="28" fillId="0" borderId="25" xfId="43" applyFont="1" applyFill="1" applyBorder="1" applyAlignment="1">
      <alignment horizontal="center"/>
    </xf>
    <xf numFmtId="0" fontId="27" fillId="0" borderId="25" xfId="43" applyFont="1" applyFill="1" applyBorder="1" applyAlignment="1">
      <alignment horizontal="center"/>
    </xf>
    <xf numFmtId="0" fontId="19" fillId="0" borderId="13" xfId="43" applyFont="1" applyFill="1" applyBorder="1" applyAlignment="1">
      <alignment horizontal="center"/>
    </xf>
    <xf numFmtId="0" fontId="19" fillId="0" borderId="12" xfId="43" applyFont="1" applyFill="1" applyBorder="1" applyAlignment="1">
      <alignment horizontal="center"/>
    </xf>
    <xf numFmtId="0" fontId="19" fillId="0" borderId="17" xfId="43" applyFont="1" applyFill="1" applyBorder="1" applyAlignment="1">
      <alignment horizontal="center"/>
    </xf>
    <xf numFmtId="0" fontId="19" fillId="0" borderId="21" xfId="43" applyFont="1" applyFill="1" applyBorder="1" applyAlignment="1">
      <alignment horizontal="center"/>
    </xf>
    <xf numFmtId="0" fontId="19" fillId="0" borderId="19" xfId="43" applyFont="1" applyFill="1" applyBorder="1" applyAlignment="1">
      <alignment horizontal="center"/>
    </xf>
    <xf numFmtId="9" fontId="24" fillId="0" borderId="14" xfId="47" applyFont="1" applyBorder="1" applyAlignment="1">
      <alignment horizontal="center"/>
    </xf>
    <xf numFmtId="9" fontId="24" fillId="0" borderId="16" xfId="47" applyFont="1" applyBorder="1" applyAlignment="1">
      <alignment horizontal="center"/>
    </xf>
    <xf numFmtId="9" fontId="24" fillId="0" borderId="20" xfId="47" applyFont="1" applyBorder="1" applyAlignment="1">
      <alignment horizontal="center"/>
    </xf>
    <xf numFmtId="0" fontId="36" fillId="0" borderId="12" xfId="46" applyFont="1" applyFill="1" applyBorder="1" applyAlignment="1">
      <alignment horizontal="center" vertical="center"/>
    </xf>
    <xf numFmtId="0" fontId="27" fillId="0" borderId="14" xfId="45" applyFont="1" applyBorder="1" applyAlignment="1">
      <alignment horizontal="center"/>
    </xf>
    <xf numFmtId="0" fontId="28" fillId="0" borderId="20" xfId="43" applyFont="1" applyBorder="1" applyAlignment="1">
      <alignment horizontal="center"/>
    </xf>
    <xf numFmtId="164" fontId="24" fillId="0" borderId="0" xfId="46" applyNumberFormat="1" applyFont="1" applyBorder="1" applyAlignment="1">
      <alignment horizontal="center"/>
    </xf>
    <xf numFmtId="164" fontId="24" fillId="0" borderId="19" xfId="46" applyNumberFormat="1" applyFont="1" applyBorder="1" applyAlignment="1">
      <alignment horizontal="center"/>
    </xf>
    <xf numFmtId="165" fontId="27" fillId="0" borderId="20" xfId="43" applyNumberFormat="1" applyFont="1" applyBorder="1" applyAlignment="1">
      <alignment horizontal="center"/>
    </xf>
    <xf numFmtId="164" fontId="24" fillId="0" borderId="12" xfId="46" applyNumberFormat="1" applyFont="1" applyBorder="1" applyAlignment="1">
      <alignment horizontal="center"/>
    </xf>
    <xf numFmtId="0" fontId="26" fillId="0" borderId="20" xfId="45" applyFont="1" applyBorder="1" applyAlignment="1">
      <alignment horizontal="center"/>
    </xf>
    <xf numFmtId="164" fontId="24" fillId="34" borderId="0" xfId="46" applyNumberFormat="1" applyFont="1" applyFill="1" applyBorder="1" applyAlignment="1">
      <alignment horizontal="center"/>
    </xf>
    <xf numFmtId="0" fontId="26" fillId="0" borderId="16" xfId="46" applyFont="1" applyBorder="1" applyAlignment="1">
      <alignment horizontal="center"/>
    </xf>
    <xf numFmtId="0" fontId="21" fillId="34" borderId="17" xfId="45" applyFont="1" applyFill="1" applyBorder="1" applyAlignment="1">
      <alignment horizontal="center" vertical="center"/>
    </xf>
    <xf numFmtId="164" fontId="24" fillId="34" borderId="17" xfId="46" applyNumberFormat="1" applyFont="1" applyFill="1" applyBorder="1" applyAlignment="1">
      <alignment horizontal="center"/>
    </xf>
    <xf numFmtId="165" fontId="25" fillId="34" borderId="0" xfId="43" applyNumberFormat="1" applyFont="1" applyFill="1" applyBorder="1" applyAlignment="1">
      <alignment horizontal="center"/>
    </xf>
    <xf numFmtId="0" fontId="26" fillId="0" borderId="16" xfId="43" applyFont="1" applyBorder="1" applyAlignment="1">
      <alignment horizontal="center"/>
    </xf>
    <xf numFmtId="164" fontId="24" fillId="0" borderId="23" xfId="46" applyNumberFormat="1" applyFont="1" applyBorder="1" applyAlignment="1">
      <alignment horizontal="center"/>
    </xf>
    <xf numFmtId="164" fontId="24" fillId="0" borderId="24" xfId="46" applyNumberFormat="1" applyFont="1" applyBorder="1" applyAlignment="1">
      <alignment horizontal="center"/>
    </xf>
    <xf numFmtId="9" fontId="24" fillId="0" borderId="25" xfId="47" applyFont="1" applyBorder="1" applyAlignment="1">
      <alignment horizontal="center"/>
    </xf>
    <xf numFmtId="165" fontId="24" fillId="0" borderId="23" xfId="43" applyNumberFormat="1" applyFont="1" applyBorder="1" applyAlignment="1">
      <alignment horizontal="center"/>
    </xf>
    <xf numFmtId="165" fontId="25" fillId="0" borderId="24" xfId="43" applyNumberFormat="1" applyFont="1" applyBorder="1" applyAlignment="1">
      <alignment horizontal="center"/>
    </xf>
    <xf numFmtId="0" fontId="27" fillId="0" borderId="25" xfId="43" applyFont="1" applyBorder="1" applyAlignment="1">
      <alignment horizontal="center"/>
    </xf>
    <xf numFmtId="165" fontId="24" fillId="0" borderId="24" xfId="43" applyNumberFormat="1" applyFont="1" applyBorder="1" applyAlignment="1">
      <alignment horizontal="center"/>
    </xf>
    <xf numFmtId="0" fontId="26" fillId="0" borderId="25" xfId="45" applyFont="1" applyBorder="1" applyAlignment="1">
      <alignment horizontal="center"/>
    </xf>
    <xf numFmtId="9" fontId="24" fillId="0" borderId="12" xfId="47" applyFont="1" applyBorder="1" applyAlignment="1">
      <alignment horizontal="center"/>
    </xf>
    <xf numFmtId="14" fontId="29" fillId="0" borderId="21" xfId="46" applyNumberFormat="1" applyFont="1" applyBorder="1" applyAlignment="1">
      <alignment horizontal="center"/>
    </xf>
    <xf numFmtId="9" fontId="24" fillId="0" borderId="0" xfId="47" applyFont="1" applyBorder="1" applyAlignment="1">
      <alignment horizontal="center"/>
    </xf>
    <xf numFmtId="9" fontId="24" fillId="34" borderId="0" xfId="47" applyFont="1" applyFill="1" applyBorder="1" applyAlignment="1">
      <alignment horizontal="center"/>
    </xf>
    <xf numFmtId="9" fontId="24" fillId="0" borderId="19" xfId="47" applyFont="1" applyBorder="1" applyAlignment="1">
      <alignment horizontal="center"/>
    </xf>
    <xf numFmtId="0" fontId="28" fillId="0" borderId="14" xfId="43" applyFont="1" applyBorder="1" applyAlignment="1">
      <alignment horizontal="center"/>
    </xf>
    <xf numFmtId="0" fontId="37" fillId="0" borderId="12" xfId="46" applyFont="1" applyFill="1" applyBorder="1" applyAlignment="1">
      <alignment horizontal="center" vertical="center"/>
    </xf>
    <xf numFmtId="0" fontId="26" fillId="0" borderId="12" xfId="46" applyFont="1" applyFill="1" applyBorder="1" applyAlignment="1">
      <alignment horizontal="center"/>
    </xf>
    <xf numFmtId="0" fontId="26" fillId="0" borderId="14" xfId="46" applyFont="1" applyFill="1" applyBorder="1" applyAlignment="1">
      <alignment horizontal="center"/>
    </xf>
    <xf numFmtId="9" fontId="24" fillId="0" borderId="24" xfId="47" applyFont="1" applyBorder="1" applyAlignment="1">
      <alignment horizontal="center"/>
    </xf>
    <xf numFmtId="165" fontId="24" fillId="0" borderId="23" xfId="45" applyNumberFormat="1" applyFont="1" applyFill="1" applyBorder="1" applyAlignment="1">
      <alignment horizontal="center"/>
    </xf>
    <xf numFmtId="165" fontId="25" fillId="0" borderId="24" xfId="45" applyNumberFormat="1" applyFont="1" applyFill="1" applyBorder="1" applyAlignment="1">
      <alignment horizontal="center"/>
    </xf>
    <xf numFmtId="0" fontId="28" fillId="0" borderId="25" xfId="43" applyFont="1" applyBorder="1" applyAlignment="1">
      <alignment horizontal="center"/>
    </xf>
    <xf numFmtId="0" fontId="21" fillId="34" borderId="23" xfId="45" applyFont="1" applyFill="1" applyBorder="1" applyAlignment="1">
      <alignment horizontal="center" vertical="center"/>
    </xf>
    <xf numFmtId="164" fontId="24" fillId="34" borderId="23" xfId="46" applyNumberFormat="1" applyFont="1" applyFill="1" applyBorder="1" applyAlignment="1">
      <alignment horizontal="center"/>
    </xf>
    <xf numFmtId="164" fontId="24" fillId="34" borderId="24" xfId="46" applyNumberFormat="1" applyFont="1" applyFill="1" applyBorder="1" applyAlignment="1">
      <alignment horizontal="center"/>
    </xf>
    <xf numFmtId="9" fontId="24" fillId="34" borderId="24" xfId="47" applyFont="1" applyFill="1" applyBorder="1" applyAlignment="1">
      <alignment horizontal="center"/>
    </xf>
    <xf numFmtId="165" fontId="24" fillId="34" borderId="23" xfId="45" applyNumberFormat="1" applyFont="1" applyFill="1" applyBorder="1" applyAlignment="1">
      <alignment horizontal="center"/>
    </xf>
    <xf numFmtId="165" fontId="25" fillId="34" borderId="24" xfId="45" applyNumberFormat="1" applyFont="1" applyFill="1" applyBorder="1" applyAlignment="1">
      <alignment horizontal="center"/>
    </xf>
    <xf numFmtId="0" fontId="26" fillId="0" borderId="25" xfId="43" applyFont="1" applyBorder="1" applyAlignment="1">
      <alignment horizontal="center"/>
    </xf>
    <xf numFmtId="165" fontId="25" fillId="0" borderId="12" xfId="46" applyNumberFormat="1" applyFont="1" applyFill="1" applyBorder="1" applyAlignment="1">
      <alignment horizontal="center"/>
    </xf>
    <xf numFmtId="165" fontId="25" fillId="0" borderId="0" xfId="46" applyNumberFormat="1" applyFont="1" applyFill="1" applyBorder="1" applyAlignment="1">
      <alignment horizontal="center"/>
    </xf>
    <xf numFmtId="165" fontId="24" fillId="0" borderId="17" xfId="46" applyNumberFormat="1" applyFont="1" applyBorder="1" applyAlignment="1">
      <alignment horizontal="center"/>
    </xf>
    <xf numFmtId="0" fontId="38" fillId="0" borderId="14" xfId="43" applyFont="1" applyBorder="1" applyAlignment="1">
      <alignment horizontal="center"/>
    </xf>
    <xf numFmtId="0" fontId="24" fillId="0" borderId="16" xfId="45" applyFont="1" applyBorder="1" applyAlignment="1">
      <alignment horizontal="center"/>
    </xf>
    <xf numFmtId="0" fontId="24" fillId="0" borderId="16" xfId="43" applyFont="1" applyBorder="1" applyAlignment="1">
      <alignment horizontal="center"/>
    </xf>
    <xf numFmtId="0" fontId="24" fillId="0" borderId="20" xfId="45" applyFont="1" applyBorder="1" applyAlignment="1">
      <alignment horizontal="center"/>
    </xf>
    <xf numFmtId="0" fontId="21" fillId="0" borderId="23" xfId="44" applyFont="1" applyFill="1" applyBorder="1" applyAlignment="1">
      <alignment horizontal="center" wrapText="1"/>
    </xf>
    <xf numFmtId="0" fontId="21" fillId="0" borderId="24" xfId="45" applyFont="1" applyFill="1" applyBorder="1" applyAlignment="1">
      <alignment horizontal="center" vertical="center"/>
    </xf>
    <xf numFmtId="165" fontId="24" fillId="0" borderId="24" xfId="46" applyNumberFormat="1" applyFont="1" applyBorder="1" applyAlignment="1">
      <alignment horizontal="center"/>
    </xf>
    <xf numFmtId="0" fontId="26" fillId="0" borderId="14" xfId="43" applyFont="1" applyBorder="1" applyAlignment="1">
      <alignment horizontal="center"/>
    </xf>
    <xf numFmtId="0" fontId="30" fillId="0" borderId="13" xfId="44" applyFont="1" applyFill="1" applyBorder="1" applyAlignment="1">
      <alignment horizontal="center" wrapText="1"/>
    </xf>
    <xf numFmtId="0" fontId="21" fillId="34" borderId="13" xfId="45" applyFont="1" applyFill="1" applyBorder="1" applyAlignment="1">
      <alignment horizontal="center" vertical="center"/>
    </xf>
    <xf numFmtId="164" fontId="24" fillId="34" borderId="13" xfId="43" applyNumberFormat="1" applyFont="1" applyFill="1" applyBorder="1" applyAlignment="1">
      <alignment horizontal="center"/>
    </xf>
    <xf numFmtId="164" fontId="24" fillId="34" borderId="12" xfId="43" applyNumberFormat="1" applyFont="1" applyFill="1" applyBorder="1" applyAlignment="1">
      <alignment horizontal="center"/>
    </xf>
    <xf numFmtId="9" fontId="24" fillId="34" borderId="14" xfId="47" applyFont="1" applyFill="1" applyBorder="1" applyAlignment="1">
      <alignment horizontal="center"/>
    </xf>
    <xf numFmtId="165" fontId="24" fillId="34" borderId="13" xfId="43" applyNumberFormat="1" applyFont="1" applyFill="1" applyBorder="1" applyAlignment="1">
      <alignment horizontal="center"/>
    </xf>
    <xf numFmtId="165" fontId="25" fillId="34" borderId="12" xfId="46" applyNumberFormat="1" applyFont="1" applyFill="1" applyBorder="1" applyAlignment="1">
      <alignment horizontal="center"/>
    </xf>
    <xf numFmtId="165" fontId="24" fillId="0" borderId="17" xfId="43" applyNumberFormat="1" applyFont="1" applyBorder="1" applyAlignment="1">
      <alignment horizontal="center"/>
    </xf>
    <xf numFmtId="165" fontId="24" fillId="0" borderId="21" xfId="43" applyNumberFormat="1" applyFont="1" applyBorder="1" applyAlignment="1">
      <alignment horizontal="center"/>
    </xf>
    <xf numFmtId="0" fontId="21" fillId="0" borderId="13" xfId="45" applyFont="1" applyFill="1" applyBorder="1" applyAlignment="1">
      <alignment horizontal="center"/>
    </xf>
    <xf numFmtId="0" fontId="24" fillId="0" borderId="12" xfId="45" applyFont="1" applyFill="1" applyBorder="1"/>
    <xf numFmtId="165" fontId="24" fillId="0" borderId="13" xfId="43" applyNumberFormat="1" applyFont="1" applyBorder="1" applyAlignment="1">
      <alignment horizontal="center"/>
    </xf>
    <xf numFmtId="165" fontId="25" fillId="0" borderId="12" xfId="45" applyNumberFormat="1" applyFont="1" applyBorder="1" applyAlignment="1">
      <alignment horizontal="center"/>
    </xf>
    <xf numFmtId="165" fontId="26" fillId="0" borderId="14" xfId="43" applyNumberFormat="1" applyFont="1" applyBorder="1" applyAlignment="1">
      <alignment horizontal="center"/>
    </xf>
    <xf numFmtId="164" fontId="24" fillId="34" borderId="17" xfId="43" applyNumberFormat="1" applyFont="1" applyFill="1" applyBorder="1" applyAlignment="1">
      <alignment horizontal="center"/>
    </xf>
    <xf numFmtId="165" fontId="25" fillId="34" borderId="0" xfId="45" applyNumberFormat="1" applyFont="1" applyFill="1" applyBorder="1" applyAlignment="1">
      <alignment horizontal="center"/>
    </xf>
    <xf numFmtId="165" fontId="25" fillId="0" borderId="0" xfId="45" applyNumberFormat="1" applyFont="1" applyBorder="1" applyAlignment="1">
      <alignment horizontal="center"/>
    </xf>
    <xf numFmtId="165" fontId="25" fillId="0" borderId="19" xfId="45" applyNumberFormat="1" applyFont="1" applyBorder="1" applyAlignment="1">
      <alignment horizontal="center"/>
    </xf>
    <xf numFmtId="0" fontId="39" fillId="0" borderId="20" xfId="43" applyFont="1" applyBorder="1" applyAlignment="1">
      <alignment horizontal="center"/>
    </xf>
    <xf numFmtId="0" fontId="39" fillId="0" borderId="14" xfId="43" applyFont="1" applyBorder="1" applyAlignment="1">
      <alignment horizontal="center"/>
    </xf>
    <xf numFmtId="0" fontId="21" fillId="0" borderId="21" xfId="44" applyFont="1" applyFill="1" applyBorder="1" applyAlignment="1">
      <alignment horizontal="center" wrapText="1"/>
    </xf>
    <xf numFmtId="0" fontId="39" fillId="0" borderId="16" xfId="43" applyFont="1" applyBorder="1" applyAlignment="1">
      <alignment horizontal="center"/>
    </xf>
    <xf numFmtId="0" fontId="21" fillId="34" borderId="21" xfId="45" applyFont="1" applyFill="1" applyBorder="1" applyAlignment="1">
      <alignment horizontal="center" vertical="center"/>
    </xf>
    <xf numFmtId="164" fontId="24" fillId="34" borderId="21" xfId="43" applyNumberFormat="1" applyFont="1" applyFill="1" applyBorder="1" applyAlignment="1">
      <alignment horizontal="center"/>
    </xf>
    <xf numFmtId="164" fontId="24" fillId="34" borderId="19" xfId="46" applyNumberFormat="1" applyFont="1" applyFill="1" applyBorder="1" applyAlignment="1">
      <alignment horizontal="center"/>
    </xf>
    <xf numFmtId="165" fontId="25" fillId="34" borderId="19" xfId="43" applyNumberFormat="1" applyFont="1" applyFill="1" applyBorder="1" applyAlignment="1">
      <alignment horizontal="center"/>
    </xf>
    <xf numFmtId="164" fontId="24" fillId="34" borderId="12" xfId="46" applyNumberFormat="1" applyFont="1" applyFill="1" applyBorder="1" applyAlignment="1">
      <alignment horizontal="center"/>
    </xf>
    <xf numFmtId="164" fontId="24" fillId="34" borderId="13" xfId="46" applyNumberFormat="1" applyFont="1" applyFill="1" applyBorder="1" applyAlignment="1">
      <alignment horizontal="center"/>
    </xf>
    <xf numFmtId="165" fontId="24" fillId="34" borderId="12" xfId="46" applyNumberFormat="1" applyFont="1" applyFill="1" applyBorder="1" applyAlignment="1">
      <alignment horizontal="center"/>
    </xf>
    <xf numFmtId="165" fontId="25" fillId="34" borderId="12" xfId="43" applyNumberFormat="1" applyFont="1" applyFill="1" applyBorder="1" applyAlignment="1">
      <alignment horizontal="center"/>
    </xf>
    <xf numFmtId="0" fontId="26" fillId="0" borderId="11" xfId="45" applyFont="1" applyBorder="1" applyAlignment="1">
      <alignment horizontal="center"/>
    </xf>
    <xf numFmtId="0" fontId="21" fillId="0" borderId="22" xfId="43" applyFont="1" applyFill="1" applyBorder="1" applyAlignment="1">
      <alignment horizontal="center"/>
    </xf>
    <xf numFmtId="0" fontId="21" fillId="34" borderId="17" xfId="46" applyFont="1" applyFill="1" applyBorder="1" applyAlignment="1">
      <alignment horizontal="center" vertical="center"/>
    </xf>
    <xf numFmtId="14" fontId="24" fillId="0" borderId="0" xfId="46" applyNumberFormat="1" applyFont="1" applyFill="1" applyBorder="1" applyAlignment="1">
      <alignment horizontal="center" vertical="center"/>
    </xf>
    <xf numFmtId="0" fontId="21" fillId="0" borderId="13" xfId="46" applyFont="1" applyFill="1" applyBorder="1" applyAlignment="1">
      <alignment horizontal="center" vertical="center"/>
    </xf>
    <xf numFmtId="14" fontId="24" fillId="0" borderId="12" xfId="46" applyNumberFormat="1" applyFont="1" applyFill="1" applyBorder="1" applyAlignment="1">
      <alignment horizontal="center" vertical="center"/>
    </xf>
    <xf numFmtId="164" fontId="24" fillId="0" borderId="23" xfId="43" applyNumberFormat="1" applyFont="1" applyBorder="1" applyAlignment="1">
      <alignment horizontal="center"/>
    </xf>
    <xf numFmtId="0" fontId="21" fillId="0" borderId="17" xfId="46" applyFont="1" applyFill="1" applyBorder="1" applyAlignment="1">
      <alignment horizontal="center" vertical="center"/>
    </xf>
    <xf numFmtId="0" fontId="21" fillId="0" borderId="18" xfId="43" applyFont="1" applyFill="1" applyBorder="1" applyAlignment="1">
      <alignment horizontal="center"/>
    </xf>
    <xf numFmtId="0" fontId="21" fillId="0" borderId="21" xfId="46" applyFont="1" applyFill="1" applyBorder="1" applyAlignment="1">
      <alignment horizontal="center" vertical="center"/>
    </xf>
    <xf numFmtId="14" fontId="24" fillId="0" borderId="19" xfId="46" applyNumberFormat="1" applyFont="1" applyFill="1" applyBorder="1" applyAlignment="1">
      <alignment horizontal="center" vertical="center"/>
    </xf>
    <xf numFmtId="0" fontId="29" fillId="0" borderId="0" xfId="43" applyFont="1" applyFill="1" applyBorder="1" applyAlignment="1">
      <alignment horizontal="center"/>
    </xf>
    <xf numFmtId="0" fontId="18" fillId="0" borderId="26" xfId="43" applyFont="1" applyFill="1" applyBorder="1" applyAlignment="1">
      <alignment horizontal="center"/>
    </xf>
    <xf numFmtId="0" fontId="18" fillId="0" borderId="0" xfId="43" applyFont="1" applyFill="1" applyAlignment="1">
      <alignment horizontal="left"/>
    </xf>
    <xf numFmtId="0" fontId="40" fillId="0" borderId="0" xfId="43" applyFont="1" applyAlignment="1">
      <alignment horizontal="center"/>
    </xf>
    <xf numFmtId="0" fontId="41" fillId="0" borderId="11" xfId="43" applyFont="1" applyBorder="1" applyAlignment="1">
      <alignment horizontal="center"/>
    </xf>
    <xf numFmtId="0" fontId="41" fillId="0" borderId="12" xfId="43" applyFont="1" applyBorder="1" applyAlignment="1">
      <alignment horizontal="center"/>
    </xf>
    <xf numFmtId="0" fontId="41" fillId="0" borderId="0" xfId="46" applyFont="1" applyAlignment="1">
      <alignment horizontal="center"/>
    </xf>
    <xf numFmtId="0" fontId="30" fillId="0" borderId="13" xfId="43" applyFont="1" applyBorder="1" applyAlignment="1">
      <alignment horizontal="center"/>
    </xf>
    <xf numFmtId="0" fontId="21" fillId="0" borderId="13" xfId="44" applyFont="1" applyBorder="1" applyAlignment="1">
      <alignment horizontal="center" wrapText="1"/>
    </xf>
    <xf numFmtId="0" fontId="21" fillId="0" borderId="13" xfId="45" applyFont="1" applyBorder="1" applyAlignment="1">
      <alignment horizontal="center" vertical="center"/>
    </xf>
    <xf numFmtId="14" fontId="24" fillId="0" borderId="12" xfId="45" applyNumberFormat="1" applyFont="1" applyBorder="1" applyAlignment="1">
      <alignment horizontal="center" vertical="center"/>
    </xf>
    <xf numFmtId="0" fontId="24" fillId="0" borderId="14" xfId="46" applyFont="1" applyBorder="1" applyAlignment="1">
      <alignment horizontal="center" vertical="center"/>
    </xf>
    <xf numFmtId="0" fontId="23" fillId="0" borderId="0" xfId="46" applyAlignment="1">
      <alignment horizontal="center"/>
    </xf>
    <xf numFmtId="0" fontId="42" fillId="4" borderId="0" xfId="50" applyAlignment="1">
      <alignment horizontal="center"/>
    </xf>
    <xf numFmtId="0" fontId="43" fillId="3" borderId="0" xfId="51" applyAlignment="1">
      <alignment horizontal="center"/>
    </xf>
    <xf numFmtId="14" fontId="29" fillId="0" borderId="21" xfId="43" applyNumberFormat="1" applyFont="1" applyBorder="1" applyAlignment="1">
      <alignment horizontal="center"/>
    </xf>
    <xf numFmtId="0" fontId="21" fillId="0" borderId="17" xfId="44" applyFont="1" applyBorder="1" applyAlignment="1">
      <alignment horizontal="center" wrapText="1"/>
    </xf>
    <xf numFmtId="0" fontId="21" fillId="0" borderId="17" xfId="45" applyFont="1" applyBorder="1" applyAlignment="1">
      <alignment horizontal="center" vertical="center"/>
    </xf>
    <xf numFmtId="14" fontId="24" fillId="0" borderId="0" xfId="45" applyNumberFormat="1" applyFont="1" applyAlignment="1">
      <alignment horizontal="center" vertical="center"/>
    </xf>
    <xf numFmtId="0" fontId="24" fillId="0" borderId="16" xfId="46" applyFont="1" applyBorder="1" applyAlignment="1">
      <alignment horizontal="center" vertical="center"/>
    </xf>
    <xf numFmtId="0" fontId="29" fillId="0" borderId="0" xfId="43" applyFont="1" applyAlignment="1">
      <alignment horizontal="center"/>
    </xf>
    <xf numFmtId="0" fontId="21" fillId="0" borderId="21" xfId="45" applyFont="1" applyBorder="1" applyAlignment="1">
      <alignment horizontal="center" vertical="center"/>
    </xf>
    <xf numFmtId="14" fontId="24" fillId="0" borderId="19" xfId="45" applyNumberFormat="1" applyFont="1" applyBorder="1" applyAlignment="1">
      <alignment horizontal="center" vertical="center"/>
    </xf>
    <xf numFmtId="0" fontId="24" fillId="0" borderId="20" xfId="46" applyFont="1" applyBorder="1" applyAlignment="1">
      <alignment horizontal="center" vertical="center"/>
    </xf>
    <xf numFmtId="0" fontId="21" fillId="0" borderId="11" xfId="44" applyFont="1" applyBorder="1" applyAlignment="1">
      <alignment horizontal="center" wrapText="1"/>
    </xf>
    <xf numFmtId="0" fontId="21" fillId="0" borderId="12" xfId="45" applyFont="1" applyBorder="1" applyAlignment="1">
      <alignment horizontal="center" vertical="center"/>
    </xf>
    <xf numFmtId="0" fontId="24" fillId="0" borderId="12" xfId="46" applyFont="1" applyBorder="1" applyAlignment="1">
      <alignment horizontal="center" vertical="center"/>
    </xf>
    <xf numFmtId="0" fontId="21" fillId="0" borderId="15" xfId="44" applyFont="1" applyBorder="1" applyAlignment="1">
      <alignment horizontal="center" wrapText="1"/>
    </xf>
    <xf numFmtId="0" fontId="21" fillId="34" borderId="0" xfId="45" applyFont="1" applyFill="1" applyAlignment="1">
      <alignment horizontal="center" vertical="center"/>
    </xf>
    <xf numFmtId="0" fontId="24" fillId="0" borderId="0" xfId="46" applyFont="1" applyAlignment="1">
      <alignment horizontal="center" vertical="center"/>
    </xf>
    <xf numFmtId="0" fontId="21" fillId="0" borderId="0" xfId="45" applyFont="1" applyAlignment="1">
      <alignment horizontal="center" vertical="center"/>
    </xf>
    <xf numFmtId="0" fontId="24" fillId="0" borderId="19" xfId="46" applyFont="1" applyBorder="1" applyAlignment="1">
      <alignment horizontal="center" vertical="center"/>
    </xf>
    <xf numFmtId="0" fontId="21" fillId="0" borderId="19" xfId="45" applyFont="1" applyBorder="1" applyAlignment="1">
      <alignment horizontal="center" vertical="center"/>
    </xf>
    <xf numFmtId="0" fontId="21" fillId="0" borderId="18" xfId="44" applyFont="1" applyBorder="1" applyAlignment="1">
      <alignment horizontal="center" wrapText="1"/>
    </xf>
    <xf numFmtId="0" fontId="21" fillId="0" borderId="22" xfId="44" applyFont="1" applyBorder="1" applyAlignment="1">
      <alignment horizontal="center" wrapText="1"/>
    </xf>
    <xf numFmtId="0" fontId="21" fillId="0" borderId="23" xfId="45" applyFont="1" applyBorder="1" applyAlignment="1">
      <alignment horizontal="center" vertical="center"/>
    </xf>
    <xf numFmtId="14" fontId="24" fillId="0" borderId="24" xfId="45" applyNumberFormat="1" applyFont="1" applyBorder="1" applyAlignment="1">
      <alignment horizontal="center" vertical="center"/>
    </xf>
    <xf numFmtId="0" fontId="24" fillId="0" borderId="24" xfId="46" applyFont="1" applyBorder="1" applyAlignment="1">
      <alignment horizontal="center" vertical="center"/>
    </xf>
    <xf numFmtId="0" fontId="36" fillId="0" borderId="12" xfId="46" applyFont="1" applyBorder="1" applyAlignment="1">
      <alignment horizontal="center" vertical="center"/>
    </xf>
    <xf numFmtId="0" fontId="37" fillId="0" borderId="12" xfId="46" applyFont="1" applyBorder="1" applyAlignment="1">
      <alignment horizontal="center" vertical="center"/>
    </xf>
    <xf numFmtId="0" fontId="26" fillId="0" borderId="12" xfId="46" applyFont="1" applyBorder="1" applyAlignment="1">
      <alignment horizontal="center"/>
    </xf>
    <xf numFmtId="0" fontId="26" fillId="0" borderId="14" xfId="46" applyFont="1" applyBorder="1" applyAlignment="1">
      <alignment horizontal="center"/>
    </xf>
    <xf numFmtId="0" fontId="24" fillId="0" borderId="12" xfId="45" applyFont="1" applyBorder="1" applyAlignment="1">
      <alignment horizontal="center" vertical="center"/>
    </xf>
    <xf numFmtId="0" fontId="21" fillId="0" borderId="23" xfId="44" applyFont="1" applyBorder="1" applyAlignment="1">
      <alignment horizontal="center" wrapText="1"/>
    </xf>
    <xf numFmtId="0" fontId="21" fillId="0" borderId="24" xfId="45" applyFont="1" applyBorder="1" applyAlignment="1">
      <alignment horizontal="center" vertical="center"/>
    </xf>
    <xf numFmtId="0" fontId="30" fillId="0" borderId="13" xfId="44" applyFont="1" applyBorder="1" applyAlignment="1">
      <alignment horizontal="center" wrapText="1"/>
    </xf>
    <xf numFmtId="0" fontId="21" fillId="0" borderId="11" xfId="43" applyFont="1" applyBorder="1" applyAlignment="1">
      <alignment horizontal="center"/>
    </xf>
    <xf numFmtId="0" fontId="21" fillId="0" borderId="13" xfId="45" applyFont="1" applyBorder="1" applyAlignment="1">
      <alignment horizontal="center"/>
    </xf>
    <xf numFmtId="0" fontId="24" fillId="0" borderId="12" xfId="45" applyFont="1" applyBorder="1" applyAlignment="1">
      <alignment horizontal="center"/>
    </xf>
    <xf numFmtId="0" fontId="21" fillId="0" borderId="21" xfId="44" applyFont="1" applyBorder="1" applyAlignment="1">
      <alignment horizontal="center" wrapText="1"/>
    </xf>
    <xf numFmtId="0" fontId="21" fillId="0" borderId="22" xfId="43" applyFont="1" applyBorder="1" applyAlignment="1">
      <alignment horizontal="center"/>
    </xf>
    <xf numFmtId="14" fontId="24" fillId="0" borderId="0" xfId="46" applyNumberFormat="1" applyFont="1" applyAlignment="1">
      <alignment horizontal="center" vertical="center"/>
    </xf>
    <xf numFmtId="0" fontId="21" fillId="0" borderId="13" xfId="46" applyFont="1" applyBorder="1" applyAlignment="1">
      <alignment horizontal="center" vertical="center"/>
    </xf>
    <xf numFmtId="14" fontId="24" fillId="0" borderId="12" xfId="46" applyNumberFormat="1" applyFont="1" applyBorder="1" applyAlignment="1">
      <alignment horizontal="center" vertical="center"/>
    </xf>
    <xf numFmtId="0" fontId="21" fillId="0" borderId="17" xfId="46" applyFont="1" applyBorder="1" applyAlignment="1">
      <alignment horizontal="center" vertical="center"/>
    </xf>
    <xf numFmtId="0" fontId="21" fillId="0" borderId="18" xfId="43" applyFont="1" applyBorder="1" applyAlignment="1">
      <alignment horizontal="center"/>
    </xf>
    <xf numFmtId="0" fontId="21" fillId="0" borderId="21" xfId="46" applyFont="1" applyBorder="1" applyAlignment="1">
      <alignment horizontal="center" vertical="center"/>
    </xf>
    <xf numFmtId="14" fontId="24" fillId="0" borderId="19" xfId="46" applyNumberFormat="1" applyFont="1" applyBorder="1" applyAlignment="1">
      <alignment horizontal="center" vertical="center"/>
    </xf>
    <xf numFmtId="0" fontId="18" fillId="0" borderId="0" xfId="43" applyFont="1" applyAlignment="1">
      <alignment horizontal="center"/>
    </xf>
    <xf numFmtId="0" fontId="19" fillId="0" borderId="0" xfId="43" applyFont="1" applyAlignment="1">
      <alignment horizontal="center"/>
    </xf>
    <xf numFmtId="0" fontId="18" fillId="0" borderId="26" xfId="43" applyFont="1" applyBorder="1" applyAlignment="1">
      <alignment horizontal="center"/>
    </xf>
    <xf numFmtId="0" fontId="44" fillId="4" borderId="0" xfId="50" applyFont="1" applyAlignment="1">
      <alignment horizontal="center"/>
    </xf>
    <xf numFmtId="0" fontId="45" fillId="0" borderId="0" xfId="46" applyFont="1" applyAlignment="1">
      <alignment horizontal="center"/>
    </xf>
    <xf numFmtId="0" fontId="23" fillId="0" borderId="0" xfId="46"/>
    <xf numFmtId="0" fontId="45" fillId="0" borderId="0" xfId="46" applyFont="1" applyAlignment="1">
      <alignment horizontal="left"/>
    </xf>
    <xf numFmtId="0" fontId="45" fillId="0" borderId="0" xfId="46" applyFont="1"/>
    <xf numFmtId="11" fontId="45" fillId="0" borderId="0" xfId="46" applyNumberFormat="1" applyFont="1"/>
    <xf numFmtId="0" fontId="18" fillId="0" borderId="0" xfId="46" applyFont="1" applyAlignment="1">
      <alignment horizontal="center"/>
    </xf>
    <xf numFmtId="11" fontId="18" fillId="0" borderId="0" xfId="46" applyNumberFormat="1" applyFont="1" applyAlignment="1">
      <alignment horizontal="center"/>
    </xf>
    <xf numFmtId="0" fontId="46" fillId="0" borderId="0" xfId="46" applyFont="1" applyAlignment="1">
      <alignment horizontal="center" vertical="center"/>
    </xf>
    <xf numFmtId="166" fontId="47" fillId="0" borderId="27" xfId="46" applyNumberFormat="1" applyFont="1" applyBorder="1" applyAlignment="1">
      <alignment horizontal="center"/>
    </xf>
    <xf numFmtId="2" fontId="47" fillId="0" borderId="27" xfId="46" applyNumberFormat="1" applyFont="1" applyBorder="1" applyAlignment="1">
      <alignment horizontal="center"/>
    </xf>
    <xf numFmtId="164" fontId="47" fillId="0" borderId="27" xfId="46" applyNumberFormat="1" applyFont="1" applyBorder="1" applyAlignment="1">
      <alignment horizontal="center"/>
    </xf>
    <xf numFmtId="2" fontId="47" fillId="35" borderId="27" xfId="46" applyNumberFormat="1" applyFont="1" applyFill="1" applyBorder="1" applyAlignment="1">
      <alignment horizontal="center"/>
    </xf>
    <xf numFmtId="166" fontId="47" fillId="36" borderId="27" xfId="46" applyNumberFormat="1" applyFont="1" applyFill="1" applyBorder="1" applyAlignment="1">
      <alignment horizontal="center"/>
    </xf>
    <xf numFmtId="166" fontId="48" fillId="37" borderId="27" xfId="46" applyNumberFormat="1" applyFont="1" applyFill="1" applyBorder="1" applyAlignment="1">
      <alignment horizontal="center"/>
    </xf>
    <xf numFmtId="0" fontId="46" fillId="0" borderId="0" xfId="46" applyFont="1" applyAlignment="1">
      <alignment horizontal="right" vertical="center"/>
    </xf>
    <xf numFmtId="166" fontId="47" fillId="0" borderId="27" xfId="46" applyNumberFormat="1" applyFont="1" applyBorder="1" applyAlignment="1">
      <alignment horizontal="right"/>
    </xf>
    <xf numFmtId="2" fontId="47" fillId="35" borderId="27" xfId="46" applyNumberFormat="1" applyFont="1" applyFill="1" applyBorder="1" applyAlignment="1">
      <alignment horizontal="right"/>
    </xf>
    <xf numFmtId="2" fontId="47" fillId="0" borderId="27" xfId="46" applyNumberFormat="1" applyFont="1" applyBorder="1" applyAlignment="1">
      <alignment horizontal="right"/>
    </xf>
    <xf numFmtId="164" fontId="47" fillId="0" borderId="27" xfId="46" applyNumberFormat="1" applyFont="1" applyBorder="1" applyAlignment="1">
      <alignment horizontal="right"/>
    </xf>
    <xf numFmtId="166" fontId="47" fillId="36" borderId="27" xfId="46" applyNumberFormat="1" applyFont="1" applyFill="1" applyBorder="1" applyAlignment="1">
      <alignment horizontal="right"/>
    </xf>
    <xf numFmtId="0" fontId="23" fillId="0" borderId="0" xfId="46" applyAlignment="1">
      <alignment horizontal="center" vertical="center"/>
    </xf>
    <xf numFmtId="0" fontId="50" fillId="0" borderId="0" xfId="53" applyFont="1"/>
    <xf numFmtId="0" fontId="42" fillId="4" borderId="0" xfId="50" applyAlignment="1">
      <alignment horizontal="center" vertical="center"/>
    </xf>
    <xf numFmtId="0" fontId="36" fillId="0" borderId="0" xfId="53" applyFont="1"/>
    <xf numFmtId="49" fontId="24" fillId="0" borderId="12" xfId="46" applyNumberFormat="1" applyFont="1" applyBorder="1" applyAlignment="1">
      <alignment horizontal="center"/>
    </xf>
    <xf numFmtId="49" fontId="24" fillId="0" borderId="0" xfId="46" applyNumberFormat="1" applyFont="1" applyAlignment="1">
      <alignment horizontal="center"/>
    </xf>
    <xf numFmtId="49" fontId="51" fillId="0" borderId="28" xfId="46" applyNumberFormat="1" applyFont="1" applyBorder="1" applyAlignment="1">
      <alignment horizontal="center"/>
    </xf>
    <xf numFmtId="49" fontId="51" fillId="0" borderId="0" xfId="46" applyNumberFormat="1" applyFont="1" applyAlignment="1">
      <alignment horizontal="center"/>
    </xf>
    <xf numFmtId="49" fontId="36" fillId="0" borderId="0" xfId="46" applyNumberFormat="1" applyFont="1" applyAlignment="1">
      <alignment horizontal="center"/>
    </xf>
    <xf numFmtId="49" fontId="51" fillId="0" borderId="19" xfId="46" applyNumberFormat="1" applyFont="1" applyBorder="1" applyAlignment="1">
      <alignment horizontal="center"/>
    </xf>
    <xf numFmtId="49" fontId="51" fillId="0" borderId="12" xfId="46" applyNumberFormat="1" applyFont="1" applyBorder="1" applyAlignment="1">
      <alignment horizontal="center"/>
    </xf>
    <xf numFmtId="165" fontId="52" fillId="0" borderId="0" xfId="46" applyNumberFormat="1" applyFont="1" applyAlignment="1">
      <alignment horizontal="center"/>
    </xf>
    <xf numFmtId="0" fontId="36" fillId="0" borderId="12" xfId="53" applyFont="1" applyBorder="1" applyAlignment="1">
      <alignment horizontal="center"/>
    </xf>
    <xf numFmtId="0" fontId="36" fillId="0" borderId="19" xfId="53" applyFont="1" applyBorder="1"/>
    <xf numFmtId="0" fontId="23" fillId="0" borderId="0" xfId="46" applyFont="1" applyAlignment="1">
      <alignment horizontal="center"/>
    </xf>
    <xf numFmtId="0" fontId="1" fillId="0" borderId="0" xfId="53"/>
    <xf numFmtId="49" fontId="23" fillId="0" borderId="12" xfId="46" applyNumberFormat="1" applyFont="1" applyBorder="1" applyAlignment="1">
      <alignment horizontal="center"/>
    </xf>
    <xf numFmtId="49" fontId="23" fillId="0" borderId="0" xfId="46" applyNumberFormat="1" applyFont="1" applyAlignment="1">
      <alignment horizontal="center"/>
    </xf>
    <xf numFmtId="49" fontId="54" fillId="0" borderId="28" xfId="46" applyNumberFormat="1" applyFont="1" applyBorder="1" applyAlignment="1">
      <alignment horizontal="center"/>
    </xf>
    <xf numFmtId="49" fontId="54" fillId="0" borderId="0" xfId="46" applyNumberFormat="1" applyFont="1" applyAlignment="1">
      <alignment horizontal="center"/>
    </xf>
    <xf numFmtId="49" fontId="53" fillId="0" borderId="0" xfId="46" applyNumberFormat="1" applyFont="1" applyAlignment="1">
      <alignment horizontal="center"/>
    </xf>
    <xf numFmtId="49" fontId="54" fillId="0" borderId="19" xfId="46" applyNumberFormat="1" applyFont="1" applyBorder="1" applyAlignment="1">
      <alignment horizontal="center"/>
    </xf>
    <xf numFmtId="49" fontId="54" fillId="0" borderId="12" xfId="46" applyNumberFormat="1" applyFont="1" applyBorder="1" applyAlignment="1">
      <alignment horizontal="center"/>
    </xf>
    <xf numFmtId="0" fontId="56" fillId="0" borderId="0" xfId="53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0" fontId="0" fillId="0" borderId="0" xfId="0" applyNumberFormat="1" applyFill="1" applyAlignment="1">
      <alignment vertical="center"/>
    </xf>
    <xf numFmtId="11" fontId="0" fillId="33" borderId="0" xfId="0" applyNumberFormat="1" applyFill="1"/>
    <xf numFmtId="0" fontId="23" fillId="0" borderId="0" xfId="46" applyAlignment="1">
      <alignment horizontal="center"/>
    </xf>
    <xf numFmtId="0" fontId="46" fillId="0" borderId="0" xfId="46" applyFont="1" applyAlignment="1">
      <alignment horizontal="center" vertical="center"/>
    </xf>
    <xf numFmtId="0" fontId="23" fillId="0" borderId="0" xfId="46"/>
    <xf numFmtId="0" fontId="23" fillId="0" borderId="0" xfId="46" applyAlignment="1">
      <alignment horizontal="center" vertical="center"/>
    </xf>
    <xf numFmtId="0" fontId="49" fillId="2" borderId="0" xfId="52" applyAlignment="1">
      <alignment horizontal="center"/>
    </xf>
    <xf numFmtId="0" fontId="42" fillId="4" borderId="0" xfId="50" applyAlignment="1">
      <alignment horizontal="center"/>
    </xf>
    <xf numFmtId="0" fontId="53" fillId="0" borderId="0" xfId="53" applyFont="1" applyAlignment="1">
      <alignment horizontal="center" vertical="center"/>
    </xf>
    <xf numFmtId="0" fontId="53" fillId="0" borderId="19" xfId="53" applyFont="1" applyBorder="1" applyAlignment="1">
      <alignment horizontal="center" vertical="center"/>
    </xf>
    <xf numFmtId="0" fontId="43" fillId="3" borderId="0" xfId="51" applyFont="1" applyAlignment="1">
      <alignment horizontal="center"/>
    </xf>
    <xf numFmtId="0" fontId="49" fillId="2" borderId="0" xfId="52" applyFont="1" applyAlignment="1">
      <alignment horizontal="center"/>
    </xf>
    <xf numFmtId="0" fontId="42" fillId="4" borderId="0" xfId="50" applyFont="1" applyAlignment="1">
      <alignment horizontal="center"/>
    </xf>
    <xf numFmtId="0" fontId="23" fillId="0" borderId="0" xfId="46" applyFont="1" applyAlignment="1">
      <alignment horizontal="center"/>
    </xf>
    <xf numFmtId="0" fontId="55" fillId="0" borderId="0" xfId="46" applyFont="1" applyAlignment="1">
      <alignment horizontal="center"/>
    </xf>
    <xf numFmtId="0" fontId="43" fillId="3" borderId="17" xfId="51" applyBorder="1" applyAlignment="1">
      <alignment horizontal="center"/>
    </xf>
    <xf numFmtId="0" fontId="43" fillId="3" borderId="0" xfId="51" applyAlignment="1">
      <alignment horizontal="center"/>
    </xf>
    <xf numFmtId="0" fontId="20" fillId="0" borderId="0" xfId="43" applyFont="1" applyFill="1" applyBorder="1" applyAlignment="1">
      <alignment horizontal="center"/>
    </xf>
    <xf numFmtId="0" fontId="20" fillId="0" borderId="17" xfId="43" applyFont="1" applyFill="1" applyBorder="1" applyAlignment="1">
      <alignment horizontal="center"/>
    </xf>
    <xf numFmtId="0" fontId="20" fillId="0" borderId="16" xfId="43" applyFont="1" applyFill="1" applyBorder="1" applyAlignment="1">
      <alignment horizontal="center"/>
    </xf>
    <xf numFmtId="0" fontId="18" fillId="0" borderId="23" xfId="43" applyFont="1" applyFill="1" applyBorder="1" applyAlignment="1">
      <alignment horizontal="center"/>
    </xf>
    <xf numFmtId="0" fontId="18" fillId="0" borderId="24" xfId="43" applyFont="1" applyFill="1" applyBorder="1" applyAlignment="1">
      <alignment horizontal="center"/>
    </xf>
    <xf numFmtId="0" fontId="18" fillId="0" borderId="25" xfId="43" applyFont="1" applyFill="1" applyBorder="1" applyAlignment="1">
      <alignment horizontal="center"/>
    </xf>
    <xf numFmtId="9" fontId="0" fillId="0" borderId="0" xfId="42" applyFont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ad 2" xfId="5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Good 2" xfId="52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50"/>
    <cellStyle name="Normal" xfId="0" builtinId="0"/>
    <cellStyle name="Normal 2" xfId="46"/>
    <cellStyle name="Normal 2 3" xfId="43"/>
    <cellStyle name="Normal 2 3 2" xfId="53"/>
    <cellStyle name="Normal 5" xfId="45"/>
    <cellStyle name="Normal_Sheet1" xfId="44"/>
    <cellStyle name="Note" xfId="15" builtinId="10" customBuiltin="1"/>
    <cellStyle name="Output" xfId="10" builtinId="21" customBuiltin="1"/>
    <cellStyle name="Percent" xfId="42" builtinId="5"/>
    <cellStyle name="Percent 2" xfId="47"/>
    <cellStyle name="Percent 2 2" xfId="48"/>
    <cellStyle name="Percent 3" xfId="49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215900</xdr:rowOff>
    </xdr:from>
    <xdr:to>
      <xdr:col>16</xdr:col>
      <xdr:colOff>546100</xdr:colOff>
      <xdr:row>45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98CA4D-BE90-9842-A91F-D58199EC6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0400" y="215900"/>
          <a:ext cx="4410075" cy="8997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29</xdr:row>
      <xdr:rowOff>88900</xdr:rowOff>
    </xdr:from>
    <xdr:to>
      <xdr:col>2</xdr:col>
      <xdr:colOff>1358900</xdr:colOff>
      <xdr:row>49</xdr:row>
      <xdr:rowOff>13100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2AE19-E011-D84F-84AB-BB2A05D86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7642225"/>
          <a:ext cx="4965700" cy="3924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11</xdr:col>
      <xdr:colOff>292100</xdr:colOff>
      <xdr:row>68</xdr:row>
      <xdr:rowOff>98946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F73D78-3173-2043-A495-7A4F6C16C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6825" y="7553325"/>
          <a:ext cx="12950825" cy="7899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88900</xdr:rowOff>
    </xdr:from>
    <xdr:to>
      <xdr:col>9</xdr:col>
      <xdr:colOff>904141</xdr:colOff>
      <xdr:row>102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2F3F47-6F25-4544-9A00-4FD88DE69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043150"/>
          <a:ext cx="15401191" cy="716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N23" sqref="N23"/>
    </sheetView>
  </sheetViews>
  <sheetFormatPr defaultRowHeight="15"/>
  <sheetData>
    <row r="1" spans="1:14">
      <c r="A1" t="s">
        <v>188</v>
      </c>
      <c r="B1" t="s">
        <v>187</v>
      </c>
      <c r="C1" t="s">
        <v>1198</v>
      </c>
      <c r="D1" t="s">
        <v>344</v>
      </c>
      <c r="E1" s="6" t="s">
        <v>1195</v>
      </c>
      <c r="F1" s="6" t="s">
        <v>1201</v>
      </c>
      <c r="J1" t="s">
        <v>1196</v>
      </c>
      <c r="K1" t="s">
        <v>187</v>
      </c>
      <c r="L1" t="s">
        <v>1197</v>
      </c>
      <c r="M1" t="s">
        <v>344</v>
      </c>
      <c r="N1" s="6" t="s">
        <v>1195</v>
      </c>
    </row>
    <row r="2" spans="1:14">
      <c r="A2" t="s">
        <v>124</v>
      </c>
      <c r="B2">
        <v>67</v>
      </c>
      <c r="C2">
        <v>0.5</v>
      </c>
      <c r="D2" s="4">
        <v>1.3528132194376101</v>
      </c>
      <c r="E2" s="7">
        <v>5.4112528777504405</v>
      </c>
      <c r="J2" t="s">
        <v>124</v>
      </c>
      <c r="K2">
        <v>67</v>
      </c>
      <c r="L2">
        <v>6</v>
      </c>
      <c r="M2" s="4">
        <v>0.92300000000000004</v>
      </c>
      <c r="N2">
        <v>3.6936149651135999</v>
      </c>
    </row>
    <row r="3" spans="1:14">
      <c r="A3" t="s">
        <v>124</v>
      </c>
      <c r="B3">
        <v>67</v>
      </c>
      <c r="C3">
        <v>1</v>
      </c>
      <c r="D3" s="4">
        <v>1.1932114073577866</v>
      </c>
      <c r="E3" s="7">
        <v>4.7728456294311465</v>
      </c>
      <c r="F3" s="476">
        <f>(E3-E2)/E2</f>
        <v>-0.11797771472559454</v>
      </c>
      <c r="J3" t="s">
        <v>127</v>
      </c>
      <c r="K3">
        <v>62</v>
      </c>
      <c r="L3">
        <v>3</v>
      </c>
      <c r="M3" s="4">
        <v>2.39</v>
      </c>
      <c r="N3">
        <v>9.5514009228021468</v>
      </c>
    </row>
    <row r="4" spans="1:14">
      <c r="A4" t="s">
        <v>124</v>
      </c>
      <c r="B4">
        <v>67</v>
      </c>
      <c r="C4">
        <v>1.5</v>
      </c>
      <c r="D4" s="4">
        <v>0.72161750881492603</v>
      </c>
      <c r="E4" s="7">
        <v>2.8864700352597041</v>
      </c>
      <c r="F4" s="476">
        <f t="shared" ref="F4:F10" si="0">(E4-E3)/E3</f>
        <v>-0.3952307995337932</v>
      </c>
      <c r="J4" t="s">
        <v>130</v>
      </c>
      <c r="K4">
        <v>57</v>
      </c>
      <c r="L4">
        <v>4</v>
      </c>
      <c r="M4" s="4">
        <v>0.79800000000000004</v>
      </c>
      <c r="N4">
        <v>3.1910223677388898</v>
      </c>
    </row>
    <row r="5" spans="1:14">
      <c r="A5" t="s">
        <v>124</v>
      </c>
      <c r="B5">
        <v>67</v>
      </c>
      <c r="C5">
        <v>2</v>
      </c>
      <c r="D5" s="4">
        <v>1.3274193255533999</v>
      </c>
      <c r="E5" s="7">
        <v>5.3096773022135997</v>
      </c>
      <c r="F5" s="476">
        <f t="shared" si="0"/>
        <v>0.83950542959157115</v>
      </c>
      <c r="J5" t="s">
        <v>145</v>
      </c>
      <c r="K5">
        <v>52</v>
      </c>
      <c r="L5">
        <v>2</v>
      </c>
      <c r="M5" s="4">
        <v>2.56</v>
      </c>
      <c r="N5">
        <v>10.242014257619962</v>
      </c>
    </row>
    <row r="6" spans="1:14">
      <c r="A6" t="s">
        <v>124</v>
      </c>
      <c r="B6">
        <v>67</v>
      </c>
      <c r="C6">
        <v>2.5</v>
      </c>
      <c r="D6" s="4">
        <v>1.59429362057693</v>
      </c>
      <c r="E6">
        <v>6.3771744823077201</v>
      </c>
      <c r="F6" s="476">
        <f t="shared" si="0"/>
        <v>0.2010474684872246</v>
      </c>
      <c r="J6" t="s">
        <v>133</v>
      </c>
      <c r="K6">
        <v>59</v>
      </c>
      <c r="L6">
        <v>4</v>
      </c>
      <c r="M6" s="4">
        <v>0.93</v>
      </c>
      <c r="N6">
        <v>5.5143596169854545</v>
      </c>
    </row>
    <row r="7" spans="1:14">
      <c r="A7" t="s">
        <v>124</v>
      </c>
      <c r="B7">
        <v>67</v>
      </c>
      <c r="C7">
        <v>3</v>
      </c>
      <c r="D7" s="4">
        <v>1.1989885225323866</v>
      </c>
      <c r="E7">
        <v>4.7959540901295465</v>
      </c>
      <c r="F7" s="476">
        <f t="shared" si="0"/>
        <v>-0.24794999675247625</v>
      </c>
      <c r="J7" t="s">
        <v>136</v>
      </c>
      <c r="K7">
        <v>64</v>
      </c>
      <c r="L7">
        <v>1</v>
      </c>
      <c r="M7" s="4">
        <v>0.73399999999999999</v>
      </c>
      <c r="N7">
        <v>2.9361186825423284</v>
      </c>
    </row>
    <row r="8" spans="1:14">
      <c r="A8" t="s">
        <v>124</v>
      </c>
      <c r="B8">
        <v>67</v>
      </c>
      <c r="C8">
        <v>4</v>
      </c>
      <c r="D8" s="4">
        <v>1.1817433017483234</v>
      </c>
      <c r="E8">
        <v>4.7269732069932937</v>
      </c>
      <c r="F8" s="476">
        <f t="shared" si="0"/>
        <v>-1.4383140839112902E-2</v>
      </c>
      <c r="J8" t="s">
        <v>139</v>
      </c>
      <c r="K8">
        <v>49</v>
      </c>
      <c r="L8">
        <v>1</v>
      </c>
      <c r="M8" s="4">
        <v>0.878</v>
      </c>
      <c r="N8">
        <v>3.5106541753291212</v>
      </c>
    </row>
    <row r="9" spans="1:14">
      <c r="A9" t="s">
        <v>124</v>
      </c>
      <c r="B9">
        <v>67</v>
      </c>
      <c r="C9">
        <v>5</v>
      </c>
      <c r="D9" s="4">
        <v>0.89916012063919737</v>
      </c>
      <c r="E9">
        <v>3.5966404825567895</v>
      </c>
      <c r="F9" s="476">
        <f t="shared" si="0"/>
        <v>-0.23912399646442672</v>
      </c>
      <c r="J9" t="s">
        <v>148</v>
      </c>
      <c r="K9">
        <v>51</v>
      </c>
      <c r="L9">
        <v>1</v>
      </c>
      <c r="M9" s="4">
        <v>0.80100000000000005</v>
      </c>
      <c r="N9">
        <v>3.2046893565897236</v>
      </c>
    </row>
    <row r="10" spans="1:14">
      <c r="A10" t="s">
        <v>124</v>
      </c>
      <c r="B10">
        <v>67</v>
      </c>
      <c r="C10">
        <v>6</v>
      </c>
      <c r="D10" s="4">
        <v>0.92340374127839997</v>
      </c>
      <c r="E10">
        <v>3.6936149651135999</v>
      </c>
      <c r="F10" s="476">
        <f t="shared" si="0"/>
        <v>2.6962517668119256E-2</v>
      </c>
      <c r="J10" t="s">
        <v>142</v>
      </c>
      <c r="K10">
        <v>55</v>
      </c>
      <c r="L10">
        <v>0</v>
      </c>
      <c r="M10" s="4">
        <v>1.24</v>
      </c>
      <c r="N10">
        <v>4.9659012661735735</v>
      </c>
    </row>
    <row r="11" spans="1:14">
      <c r="A11" t="s">
        <v>127</v>
      </c>
      <c r="B11">
        <v>62</v>
      </c>
      <c r="C11">
        <v>0</v>
      </c>
      <c r="D11">
        <v>1.9455419262826734</v>
      </c>
      <c r="E11">
        <v>7.7821677051306937</v>
      </c>
    </row>
    <row r="12" spans="1:14">
      <c r="A12" t="s">
        <v>127</v>
      </c>
      <c r="B12">
        <v>62</v>
      </c>
      <c r="C12">
        <v>1</v>
      </c>
      <c r="D12">
        <v>2.5481528082289966</v>
      </c>
      <c r="E12">
        <v>10.192611232915986</v>
      </c>
      <c r="F12" s="476">
        <f>(E12-E11)/E11</f>
        <v>0.30973934501515754</v>
      </c>
    </row>
    <row r="13" spans="1:14">
      <c r="A13" t="s">
        <v>127</v>
      </c>
      <c r="B13">
        <v>62</v>
      </c>
      <c r="C13">
        <v>2</v>
      </c>
      <c r="D13">
        <v>2.7015507264626031</v>
      </c>
      <c r="E13">
        <v>10.806202905850412</v>
      </c>
      <c r="F13" s="476">
        <f t="shared" ref="F13:F17" si="1">(E13-E12)/E12</f>
        <v>6.0199654329294437E-2</v>
      </c>
    </row>
    <row r="14" spans="1:14">
      <c r="A14" t="s">
        <v>127</v>
      </c>
      <c r="B14">
        <v>62</v>
      </c>
      <c r="C14">
        <v>2.5</v>
      </c>
      <c r="D14">
        <v>1.6494976492834532</v>
      </c>
      <c r="E14">
        <v>6.5979905971338129</v>
      </c>
      <c r="F14" s="476">
        <f t="shared" si="1"/>
        <v>-0.38942562391071694</v>
      </c>
    </row>
    <row r="15" spans="1:14">
      <c r="A15" t="s">
        <v>127</v>
      </c>
      <c r="B15">
        <v>62</v>
      </c>
      <c r="C15">
        <v>3</v>
      </c>
      <c r="D15">
        <v>2.3878502307005367</v>
      </c>
      <c r="E15">
        <v>9.5514009228021468</v>
      </c>
      <c r="F15" s="476">
        <f t="shared" si="1"/>
        <v>0.44762269393825815</v>
      </c>
    </row>
    <row r="16" spans="1:14">
      <c r="A16" t="s">
        <v>130</v>
      </c>
      <c r="B16">
        <v>57</v>
      </c>
      <c r="C16">
        <v>0</v>
      </c>
      <c r="D16">
        <v>0.59999878911742854</v>
      </c>
      <c r="E16">
        <v>2.3999951564697142</v>
      </c>
    </row>
    <row r="17" spans="1:6">
      <c r="A17" t="s">
        <v>130</v>
      </c>
      <c r="B17">
        <v>57</v>
      </c>
      <c r="C17">
        <v>0.5</v>
      </c>
      <c r="D17">
        <v>0.66285595287156795</v>
      </c>
      <c r="E17">
        <v>2.6514238114862718</v>
      </c>
      <c r="F17" s="476">
        <f>(E17-E16)/E16</f>
        <v>0.10476215101467037</v>
      </c>
    </row>
    <row r="18" spans="1:6">
      <c r="A18" t="s">
        <v>130</v>
      </c>
      <c r="B18">
        <v>57</v>
      </c>
      <c r="C18">
        <v>1</v>
      </c>
      <c r="D18">
        <v>1.006832973297114</v>
      </c>
      <c r="E18">
        <v>4.0273318931884559</v>
      </c>
      <c r="F18" s="476">
        <f t="shared" ref="F18:F24" si="2">(E18-E17)/E17</f>
        <v>0.51893178138537965</v>
      </c>
    </row>
    <row r="19" spans="1:6">
      <c r="A19" t="s">
        <v>130</v>
      </c>
      <c r="B19">
        <v>57</v>
      </c>
      <c r="C19">
        <v>1.5</v>
      </c>
      <c r="D19">
        <v>1.8286217450690401</v>
      </c>
      <c r="E19">
        <v>7.3144869802761603</v>
      </c>
      <c r="F19" s="476">
        <f t="shared" si="2"/>
        <v>0.81621161957060606</v>
      </c>
    </row>
    <row r="20" spans="1:6">
      <c r="A20" t="s">
        <v>130</v>
      </c>
      <c r="B20">
        <v>57</v>
      </c>
      <c r="C20">
        <v>2.5</v>
      </c>
      <c r="D20">
        <v>0.84084290428795894</v>
      </c>
      <c r="E20">
        <v>3.3633716171518357</v>
      </c>
      <c r="F20" s="476">
        <f t="shared" si="2"/>
        <v>-0.54017668959951437</v>
      </c>
    </row>
    <row r="21" spans="1:6">
      <c r="A21" t="s">
        <v>130</v>
      </c>
      <c r="B21">
        <v>57</v>
      </c>
      <c r="C21">
        <v>3</v>
      </c>
      <c r="D21">
        <v>0.8629087196836106</v>
      </c>
      <c r="E21">
        <v>3.4516348787344424</v>
      </c>
      <c r="F21" s="476">
        <f t="shared" si="2"/>
        <v>2.624249462429299E-2</v>
      </c>
    </row>
    <row r="22" spans="1:6">
      <c r="A22" t="s">
        <v>130</v>
      </c>
      <c r="B22">
        <v>57</v>
      </c>
      <c r="C22">
        <v>4</v>
      </c>
      <c r="D22">
        <v>0.79775559193472245</v>
      </c>
      <c r="E22">
        <v>3.1910223677388898</v>
      </c>
      <c r="F22" s="476">
        <f t="shared" si="2"/>
        <v>-7.5504078545847633E-2</v>
      </c>
    </row>
    <row r="23" spans="1:6">
      <c r="A23" t="s">
        <v>145</v>
      </c>
      <c r="B23">
        <v>52</v>
      </c>
      <c r="C23">
        <v>0</v>
      </c>
      <c r="D23">
        <v>0.90401672211679907</v>
      </c>
      <c r="E23">
        <v>3.6160668884671963</v>
      </c>
    </row>
    <row r="24" spans="1:6">
      <c r="A24" t="s">
        <v>145</v>
      </c>
      <c r="B24">
        <v>52</v>
      </c>
      <c r="C24">
        <v>0.5</v>
      </c>
      <c r="D24">
        <v>1.9966972577418634</v>
      </c>
      <c r="E24">
        <v>7.9867890309674534</v>
      </c>
      <c r="F24" s="476">
        <f>(E24-E23)/E23</f>
        <v>1.2086950483244379</v>
      </c>
    </row>
    <row r="25" spans="1:6">
      <c r="A25" t="s">
        <v>145</v>
      </c>
      <c r="B25">
        <v>52</v>
      </c>
      <c r="C25">
        <v>1</v>
      </c>
      <c r="D25">
        <v>2.39545905625728</v>
      </c>
      <c r="E25">
        <v>9.5818362250291198</v>
      </c>
      <c r="F25" s="476">
        <f t="shared" ref="F25:F37" si="3">(E25-E24)/E24</f>
        <v>0.19971069573481093</v>
      </c>
    </row>
    <row r="26" spans="1:6">
      <c r="A26" t="s">
        <v>145</v>
      </c>
      <c r="B26">
        <v>52</v>
      </c>
      <c r="C26">
        <v>2</v>
      </c>
      <c r="D26">
        <v>2.5605035644049905</v>
      </c>
      <c r="E26">
        <v>10.242014257619962</v>
      </c>
      <c r="F26" s="476">
        <f t="shared" si="3"/>
        <v>6.8898905918091488E-2</v>
      </c>
    </row>
    <row r="27" spans="1:6">
      <c r="A27" t="s">
        <v>133</v>
      </c>
      <c r="B27">
        <v>59</v>
      </c>
      <c r="C27">
        <v>0</v>
      </c>
      <c r="D27">
        <v>1.3956221548731367</v>
      </c>
      <c r="E27">
        <v>5.5824886194925467</v>
      </c>
    </row>
    <row r="28" spans="1:6">
      <c r="A28" t="s">
        <v>133</v>
      </c>
      <c r="B28">
        <v>59</v>
      </c>
      <c r="C28">
        <v>1</v>
      </c>
      <c r="D28">
        <v>0.97043047364772761</v>
      </c>
      <c r="E28">
        <v>3.8817218945909104</v>
      </c>
      <c r="F28" s="476">
        <f t="shared" si="3"/>
        <v>-0.30466102858911648</v>
      </c>
    </row>
    <row r="29" spans="1:6">
      <c r="A29" t="s">
        <v>133</v>
      </c>
      <c r="B29">
        <v>59</v>
      </c>
      <c r="C29">
        <v>2</v>
      </c>
      <c r="D29">
        <v>1.1371129244046734</v>
      </c>
      <c r="E29">
        <v>4.5484516976186935</v>
      </c>
      <c r="F29" s="476">
        <f t="shared" si="3"/>
        <v>0.17176135259892153</v>
      </c>
    </row>
    <row r="30" spans="1:6">
      <c r="A30" t="s">
        <v>133</v>
      </c>
      <c r="B30">
        <v>59</v>
      </c>
      <c r="C30">
        <v>3</v>
      </c>
      <c r="D30">
        <v>1.3785899042463636</v>
      </c>
      <c r="E30">
        <v>5.5143596169854545</v>
      </c>
      <c r="F30" s="476">
        <f t="shared" si="3"/>
        <v>0.21235971789531249</v>
      </c>
    </row>
    <row r="31" spans="1:6">
      <c r="A31" t="s">
        <v>133</v>
      </c>
      <c r="B31">
        <v>59</v>
      </c>
      <c r="C31">
        <v>4</v>
      </c>
      <c r="D31">
        <v>0.9301448602471124</v>
      </c>
      <c r="E31">
        <v>3.7205794409884496</v>
      </c>
      <c r="F31" s="476">
        <f t="shared" si="3"/>
        <v>-0.32529256352301777</v>
      </c>
    </row>
    <row r="32" spans="1:6">
      <c r="A32" t="s">
        <v>136</v>
      </c>
      <c r="B32">
        <v>64</v>
      </c>
      <c r="C32">
        <v>0</v>
      </c>
      <c r="D32">
        <v>1.2227465075314365</v>
      </c>
      <c r="E32">
        <v>4.8909860301257462</v>
      </c>
    </row>
    <row r="33" spans="1:6">
      <c r="A33" t="s">
        <v>136</v>
      </c>
      <c r="B33">
        <v>64</v>
      </c>
      <c r="C33">
        <v>1</v>
      </c>
      <c r="D33">
        <v>0.73402967063558211</v>
      </c>
      <c r="E33">
        <v>2.9361186825423284</v>
      </c>
      <c r="F33" s="476">
        <f t="shared" si="3"/>
        <v>-0.39968777983468468</v>
      </c>
    </row>
    <row r="34" spans="1:6">
      <c r="A34" t="s">
        <v>139</v>
      </c>
      <c r="B34">
        <v>49</v>
      </c>
      <c r="C34">
        <v>0</v>
      </c>
      <c r="D34">
        <v>0.48286214185325932</v>
      </c>
      <c r="E34">
        <v>1.9314485674130373</v>
      </c>
    </row>
    <row r="35" spans="1:6">
      <c r="A35" t="s">
        <v>139</v>
      </c>
      <c r="B35">
        <v>49</v>
      </c>
      <c r="C35">
        <v>1</v>
      </c>
      <c r="D35">
        <v>0.87766354383228029</v>
      </c>
      <c r="E35">
        <v>3.5106541753291212</v>
      </c>
      <c r="F35" s="476">
        <f t="shared" si="3"/>
        <v>0.81762757474368364</v>
      </c>
    </row>
    <row r="36" spans="1:6">
      <c r="A36" t="s">
        <v>148</v>
      </c>
      <c r="B36">
        <v>51</v>
      </c>
      <c r="C36">
        <v>0</v>
      </c>
      <c r="D36">
        <v>1.12609810266624</v>
      </c>
      <c r="E36">
        <v>4.50439241066496</v>
      </c>
    </row>
    <row r="37" spans="1:6">
      <c r="A37" t="s">
        <v>148</v>
      </c>
      <c r="B37">
        <v>51</v>
      </c>
      <c r="C37">
        <v>1</v>
      </c>
      <c r="D37">
        <v>0.80117233914743091</v>
      </c>
      <c r="E37">
        <v>3.2046893565897236</v>
      </c>
      <c r="F37" s="476">
        <f t="shared" si="3"/>
        <v>-0.28854125830554977</v>
      </c>
    </row>
    <row r="38" spans="1:6">
      <c r="A38" t="s">
        <v>142</v>
      </c>
      <c r="B38">
        <v>55</v>
      </c>
      <c r="C38">
        <v>0</v>
      </c>
      <c r="D38">
        <v>1.2414753165433934</v>
      </c>
      <c r="E38">
        <v>4.9659012661735735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84"/>
  <sheetViews>
    <sheetView topLeftCell="GC1" workbookViewId="0">
      <selection activeCell="P36" sqref="P36"/>
    </sheetView>
  </sheetViews>
  <sheetFormatPr defaultColWidth="12.5703125" defaultRowHeight="15.75"/>
  <cols>
    <col min="1" max="1" width="17.85546875" style="404" bestFit="1" customWidth="1"/>
    <col min="2" max="4" width="6.7109375" style="404" bestFit="1" customWidth="1"/>
    <col min="5" max="5" width="9" style="404" bestFit="1" customWidth="1"/>
    <col min="6" max="6" width="6.7109375" style="404" bestFit="1" customWidth="1"/>
    <col min="7" max="9" width="5.28515625" style="404" bestFit="1" customWidth="1"/>
    <col min="10" max="10" width="9" style="404" bestFit="1" customWidth="1"/>
    <col min="11" max="11" width="5" style="404" bestFit="1" customWidth="1"/>
    <col min="12" max="12" width="6.7109375" style="404" bestFit="1" customWidth="1"/>
    <col min="13" max="13" width="10.7109375" style="404" bestFit="1" customWidth="1"/>
    <col min="14" max="14" width="17.85546875" style="404" bestFit="1" customWidth="1"/>
    <col min="15" max="17" width="6.7109375" style="404" bestFit="1" customWidth="1"/>
    <col min="18" max="18" width="9" style="404" bestFit="1" customWidth="1"/>
    <col min="19" max="19" width="6.7109375" style="404" bestFit="1" customWidth="1"/>
    <col min="20" max="22" width="5.28515625" style="404" bestFit="1" customWidth="1"/>
    <col min="23" max="23" width="9" style="404" bestFit="1" customWidth="1"/>
    <col min="24" max="24" width="5" style="404" bestFit="1" customWidth="1"/>
    <col min="25" max="25" width="6.7109375" style="404" bestFit="1" customWidth="1"/>
    <col min="26" max="26" width="10.7109375" style="404" bestFit="1" customWidth="1"/>
    <col min="27" max="27" width="17.85546875" style="404" bestFit="1" customWidth="1"/>
    <col min="28" max="30" width="7.42578125" style="404" bestFit="1" customWidth="1"/>
    <col min="31" max="31" width="9" style="404" bestFit="1" customWidth="1"/>
    <col min="32" max="32" width="6.7109375" style="404" bestFit="1" customWidth="1"/>
    <col min="33" max="35" width="5.28515625" style="404" bestFit="1" customWidth="1"/>
    <col min="36" max="36" width="9" style="404" bestFit="1" customWidth="1"/>
    <col min="37" max="37" width="5" style="404" bestFit="1" customWidth="1"/>
    <col min="38" max="38" width="6.7109375" style="404" bestFit="1" customWidth="1"/>
    <col min="39" max="39" width="10.7109375" style="404" bestFit="1" customWidth="1"/>
    <col min="40" max="40" width="17.85546875" style="404" bestFit="1" customWidth="1"/>
    <col min="41" max="43" width="6.7109375" style="404" bestFit="1" customWidth="1"/>
    <col min="44" max="44" width="9" style="404" bestFit="1" customWidth="1"/>
    <col min="45" max="45" width="6.7109375" style="404" bestFit="1" customWidth="1"/>
    <col min="46" max="48" width="5.28515625" style="404" bestFit="1" customWidth="1"/>
    <col min="49" max="49" width="9" style="404" bestFit="1" customWidth="1"/>
    <col min="50" max="50" width="5" style="404" bestFit="1" customWidth="1"/>
    <col min="51" max="51" width="6.7109375" style="404" bestFit="1" customWidth="1"/>
    <col min="52" max="52" width="10.7109375" style="404" bestFit="1" customWidth="1"/>
    <col min="53" max="53" width="17.85546875" style="404" bestFit="1" customWidth="1"/>
    <col min="54" max="56" width="7.42578125" style="404" bestFit="1" customWidth="1"/>
    <col min="57" max="57" width="9" style="404" bestFit="1" customWidth="1"/>
    <col min="58" max="58" width="6.7109375" style="404" bestFit="1" customWidth="1"/>
    <col min="59" max="61" width="5.28515625" style="404" bestFit="1" customWidth="1"/>
    <col min="62" max="62" width="9" style="404" bestFit="1" customWidth="1"/>
    <col min="63" max="63" width="5.140625" style="404" bestFit="1" customWidth="1"/>
    <col min="64" max="64" width="6.7109375" style="404" bestFit="1" customWidth="1"/>
    <col min="65" max="65" width="10.7109375" style="404" bestFit="1" customWidth="1"/>
    <col min="66" max="66" width="17.85546875" style="404" bestFit="1" customWidth="1"/>
    <col min="67" max="69" width="7.42578125" style="404" bestFit="1" customWidth="1"/>
    <col min="70" max="70" width="9" style="404" bestFit="1" customWidth="1"/>
    <col min="71" max="71" width="6.7109375" style="404" bestFit="1" customWidth="1"/>
    <col min="72" max="74" width="5.28515625" style="404" bestFit="1" customWidth="1"/>
    <col min="75" max="75" width="9" style="404" bestFit="1" customWidth="1"/>
    <col min="76" max="76" width="5" style="404" bestFit="1" customWidth="1"/>
    <col min="77" max="77" width="6.7109375" style="404" bestFit="1" customWidth="1"/>
    <col min="78" max="78" width="10.7109375" style="404" bestFit="1" customWidth="1"/>
    <col min="79" max="79" width="17.85546875" style="404" bestFit="1" customWidth="1"/>
    <col min="80" max="82" width="7.42578125" style="404" bestFit="1" customWidth="1"/>
    <col min="83" max="83" width="9" style="404" bestFit="1" customWidth="1"/>
    <col min="84" max="84" width="6.7109375" style="404" bestFit="1" customWidth="1"/>
    <col min="85" max="87" width="5.28515625" style="404" bestFit="1" customWidth="1"/>
    <col min="88" max="88" width="9" style="404" bestFit="1" customWidth="1"/>
    <col min="89" max="89" width="5" style="404" bestFit="1" customWidth="1"/>
    <col min="90" max="90" width="6.7109375" style="404" bestFit="1" customWidth="1"/>
    <col min="91" max="91" width="10.7109375" style="404" bestFit="1" customWidth="1"/>
    <col min="92" max="92" width="17.85546875" style="404" bestFit="1" customWidth="1"/>
    <col min="93" max="95" width="7.42578125" style="404" bestFit="1" customWidth="1"/>
    <col min="96" max="96" width="9" style="404" bestFit="1" customWidth="1"/>
    <col min="97" max="97" width="6.7109375" style="404" bestFit="1" customWidth="1"/>
    <col min="98" max="100" width="5.28515625" style="404" bestFit="1" customWidth="1"/>
    <col min="101" max="101" width="9" style="404" bestFit="1" customWidth="1"/>
    <col min="102" max="102" width="5" style="404" bestFit="1" customWidth="1"/>
    <col min="103" max="103" width="6.7109375" style="404" bestFit="1" customWidth="1"/>
    <col min="104" max="104" width="10.7109375" style="404" bestFit="1" customWidth="1"/>
    <col min="105" max="105" width="17.85546875" style="404" bestFit="1" customWidth="1"/>
    <col min="106" max="108" width="6.7109375" style="404" bestFit="1" customWidth="1"/>
    <col min="109" max="109" width="9" style="404" bestFit="1" customWidth="1"/>
    <col min="110" max="110" width="6.7109375" style="404" bestFit="1" customWidth="1"/>
    <col min="111" max="113" width="5.28515625" style="404" bestFit="1" customWidth="1"/>
    <col min="114" max="114" width="9" style="404" bestFit="1" customWidth="1"/>
    <col min="115" max="115" width="5" style="404" bestFit="1" customWidth="1"/>
    <col min="116" max="116" width="6.7109375" style="404" bestFit="1" customWidth="1"/>
    <col min="117" max="117" width="10.7109375" style="404" bestFit="1" customWidth="1"/>
    <col min="118" max="118" width="17.85546875" style="404" bestFit="1" customWidth="1"/>
    <col min="119" max="121" width="7.42578125" style="404" bestFit="1" customWidth="1"/>
    <col min="122" max="122" width="9" style="404" bestFit="1" customWidth="1"/>
    <col min="123" max="123" width="6.7109375" style="404" bestFit="1" customWidth="1"/>
    <col min="124" max="126" width="5.28515625" style="404" bestFit="1" customWidth="1"/>
    <col min="127" max="127" width="9" style="404" bestFit="1" customWidth="1"/>
    <col min="128" max="128" width="5" style="404" bestFit="1" customWidth="1"/>
    <col min="129" max="129" width="6.7109375" style="404" bestFit="1" customWidth="1"/>
    <col min="130" max="130" width="10.7109375" style="404" bestFit="1" customWidth="1"/>
    <col min="131" max="131" width="17.85546875" style="404" bestFit="1" customWidth="1"/>
    <col min="132" max="134" width="7.42578125" style="404" bestFit="1" customWidth="1"/>
    <col min="135" max="135" width="9" style="404" bestFit="1" customWidth="1"/>
    <col min="136" max="136" width="6.7109375" style="404" bestFit="1" customWidth="1"/>
    <col min="137" max="139" width="5.28515625" style="404" bestFit="1" customWidth="1"/>
    <col min="140" max="140" width="9" style="404" bestFit="1" customWidth="1"/>
    <col min="141" max="141" width="5" style="404" bestFit="1" customWidth="1"/>
    <col min="142" max="142" width="6.7109375" style="404" bestFit="1" customWidth="1"/>
    <col min="143" max="143" width="10.7109375" style="404" bestFit="1" customWidth="1"/>
    <col min="144" max="144" width="17.85546875" style="404" bestFit="1" customWidth="1"/>
    <col min="145" max="147" width="7.42578125" style="404" bestFit="1" customWidth="1"/>
    <col min="148" max="148" width="9" style="404" bestFit="1" customWidth="1"/>
    <col min="149" max="149" width="6.7109375" style="404" bestFit="1" customWidth="1"/>
    <col min="150" max="152" width="5.28515625" style="404" bestFit="1" customWidth="1"/>
    <col min="153" max="153" width="9" style="404" bestFit="1" customWidth="1"/>
    <col min="154" max="154" width="5" style="404" bestFit="1" customWidth="1"/>
    <col min="155" max="155" width="6.7109375" style="404" bestFit="1" customWidth="1"/>
    <col min="156" max="156" width="10.7109375" style="404" bestFit="1" customWidth="1"/>
    <col min="157" max="157" width="17.85546875" style="404" bestFit="1" customWidth="1"/>
    <col min="158" max="160" width="6.7109375" style="404" bestFit="1" customWidth="1"/>
    <col min="161" max="161" width="9" style="404" bestFit="1" customWidth="1"/>
    <col min="162" max="162" width="6.7109375" style="404" bestFit="1" customWidth="1"/>
    <col min="163" max="165" width="5.28515625" style="404" bestFit="1" customWidth="1"/>
    <col min="166" max="166" width="9" style="404" bestFit="1" customWidth="1"/>
    <col min="167" max="167" width="5" style="404" bestFit="1" customWidth="1"/>
    <col min="168" max="168" width="6.7109375" style="404" bestFit="1" customWidth="1"/>
    <col min="169" max="169" width="10.7109375" style="404" bestFit="1" customWidth="1"/>
    <col min="170" max="170" width="17.85546875" style="404" bestFit="1" customWidth="1"/>
    <col min="171" max="173" width="7.42578125" style="404" bestFit="1" customWidth="1"/>
    <col min="174" max="174" width="9" style="404" bestFit="1" customWidth="1"/>
    <col min="175" max="175" width="6.7109375" style="404" bestFit="1" customWidth="1"/>
    <col min="176" max="178" width="5.28515625" style="404" bestFit="1" customWidth="1"/>
    <col min="179" max="179" width="9" style="404" bestFit="1" customWidth="1"/>
    <col min="180" max="180" width="5" style="404" bestFit="1" customWidth="1"/>
    <col min="181" max="181" width="6.7109375" style="404" bestFit="1" customWidth="1"/>
    <col min="182" max="182" width="10.7109375" style="404" bestFit="1" customWidth="1"/>
    <col min="183" max="183" width="17.85546875" style="404" bestFit="1" customWidth="1"/>
    <col min="184" max="186" width="7.42578125" style="404" bestFit="1" customWidth="1"/>
    <col min="187" max="187" width="9" style="404" bestFit="1" customWidth="1"/>
    <col min="188" max="188" width="6.7109375" style="404" bestFit="1" customWidth="1"/>
    <col min="189" max="191" width="5.28515625" style="404" bestFit="1" customWidth="1"/>
    <col min="192" max="192" width="9" style="404" bestFit="1" customWidth="1"/>
    <col min="193" max="193" width="5" style="404" bestFit="1" customWidth="1"/>
    <col min="194" max="194" width="6.7109375" style="404" bestFit="1" customWidth="1"/>
    <col min="195" max="195" width="10.7109375" style="404" bestFit="1" customWidth="1"/>
    <col min="196" max="196" width="17.85546875" style="404" bestFit="1" customWidth="1"/>
    <col min="197" max="199" width="7.42578125" style="404" bestFit="1" customWidth="1"/>
    <col min="200" max="200" width="9" style="404" bestFit="1" customWidth="1"/>
    <col min="201" max="201" width="6.7109375" style="404" bestFit="1" customWidth="1"/>
    <col min="202" max="204" width="5.28515625" style="404" bestFit="1" customWidth="1"/>
    <col min="205" max="205" width="9" style="404" bestFit="1" customWidth="1"/>
    <col min="206" max="206" width="5" style="404" bestFit="1" customWidth="1"/>
    <col min="207" max="207" width="6.7109375" style="404" bestFit="1" customWidth="1"/>
    <col min="208" max="208" width="10.7109375" style="404" bestFit="1" customWidth="1"/>
    <col min="209" max="209" width="17.85546875" style="404" bestFit="1" customWidth="1"/>
    <col min="210" max="212" width="6.7109375" style="404" bestFit="1" customWidth="1"/>
    <col min="213" max="213" width="9" style="404" bestFit="1" customWidth="1"/>
    <col min="214" max="214" width="6.7109375" style="404" bestFit="1" customWidth="1"/>
    <col min="215" max="217" width="5.28515625" style="404" bestFit="1" customWidth="1"/>
    <col min="218" max="218" width="9" style="404" bestFit="1" customWidth="1"/>
    <col min="219" max="219" width="5" style="404" bestFit="1" customWidth="1"/>
    <col min="220" max="220" width="6.7109375" style="404" bestFit="1" customWidth="1"/>
    <col min="221" max="221" width="10.7109375" style="404" bestFit="1" customWidth="1"/>
    <col min="222" max="16384" width="12.5703125" style="404"/>
  </cols>
  <sheetData>
    <row r="1" spans="1:221">
      <c r="A1" s="410" t="s">
        <v>413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410" t="s">
        <v>413</v>
      </c>
      <c r="O1" s="353"/>
      <c r="P1" s="353"/>
      <c r="Q1" s="353"/>
      <c r="R1" s="353"/>
      <c r="S1" s="353"/>
      <c r="T1" s="353"/>
      <c r="U1" s="353"/>
      <c r="V1" s="353"/>
      <c r="W1" s="353"/>
      <c r="X1" s="353"/>
      <c r="Y1" s="353"/>
      <c r="Z1" s="353"/>
      <c r="AA1" s="410" t="s">
        <v>413</v>
      </c>
      <c r="AB1" s="353"/>
      <c r="AC1" s="353"/>
      <c r="AD1" s="353"/>
      <c r="AE1" s="353"/>
      <c r="AF1" s="353"/>
      <c r="AG1" s="353"/>
      <c r="AH1" s="353"/>
      <c r="AI1" s="353"/>
      <c r="AJ1" s="353"/>
      <c r="AK1" s="353"/>
      <c r="AL1" s="353"/>
      <c r="AM1" s="353"/>
      <c r="AN1" s="410" t="s">
        <v>413</v>
      </c>
      <c r="AO1" s="353"/>
      <c r="AP1" s="353"/>
      <c r="AQ1" s="353"/>
      <c r="AR1" s="353"/>
      <c r="AS1" s="353"/>
      <c r="AT1" s="353"/>
      <c r="AU1" s="353"/>
      <c r="AV1" s="353"/>
      <c r="AW1" s="353"/>
      <c r="AX1" s="353"/>
      <c r="AY1" s="353"/>
      <c r="AZ1" s="353"/>
      <c r="BA1" s="410" t="s">
        <v>413</v>
      </c>
      <c r="BB1" s="353"/>
      <c r="BC1" s="353"/>
      <c r="BD1" s="353"/>
      <c r="BE1" s="353"/>
      <c r="BF1" s="353"/>
      <c r="BG1" s="353"/>
      <c r="BH1" s="353"/>
      <c r="BI1" s="353"/>
      <c r="BJ1" s="353"/>
      <c r="BK1" s="353"/>
      <c r="BL1" s="353"/>
      <c r="BM1" s="353"/>
      <c r="BN1" s="410" t="s">
        <v>413</v>
      </c>
      <c r="BO1" s="353"/>
      <c r="BP1" s="353"/>
      <c r="BQ1" s="353"/>
      <c r="BR1" s="353"/>
      <c r="BS1" s="353"/>
      <c r="BT1" s="353"/>
      <c r="BU1" s="353"/>
      <c r="BV1" s="353"/>
      <c r="BW1" s="353"/>
      <c r="BX1" s="353"/>
      <c r="BY1" s="353"/>
      <c r="BZ1" s="353"/>
      <c r="CA1" s="410" t="s">
        <v>413</v>
      </c>
      <c r="CB1" s="353"/>
      <c r="CC1" s="353"/>
      <c r="CD1" s="353"/>
      <c r="CE1" s="353"/>
      <c r="CF1" s="353"/>
      <c r="CG1" s="353"/>
      <c r="CH1" s="353"/>
      <c r="CI1" s="353"/>
      <c r="CJ1" s="353"/>
      <c r="CK1" s="353"/>
      <c r="CL1" s="353"/>
      <c r="CM1" s="353"/>
      <c r="CN1" s="410" t="s">
        <v>413</v>
      </c>
      <c r="CO1" s="353"/>
      <c r="CP1" s="353"/>
      <c r="CQ1" s="353"/>
      <c r="CR1" s="353"/>
      <c r="CS1" s="353"/>
      <c r="CT1" s="353"/>
      <c r="CU1" s="353"/>
      <c r="CV1" s="353"/>
      <c r="CW1" s="353"/>
      <c r="CX1" s="353"/>
      <c r="CY1" s="353"/>
      <c r="CZ1" s="353"/>
      <c r="DA1" s="410" t="s">
        <v>413</v>
      </c>
      <c r="DB1" s="353"/>
      <c r="DC1" s="353"/>
      <c r="DD1" s="353"/>
      <c r="DE1" s="353"/>
      <c r="DF1" s="353"/>
      <c r="DG1" s="353"/>
      <c r="DH1" s="353"/>
      <c r="DI1" s="353"/>
      <c r="DJ1" s="353"/>
      <c r="DK1" s="353"/>
      <c r="DL1" s="353"/>
      <c r="DM1" s="353"/>
      <c r="DN1" s="410" t="s">
        <v>413</v>
      </c>
      <c r="DO1" s="353"/>
      <c r="DP1" s="353"/>
      <c r="DQ1" s="353"/>
      <c r="DR1" s="353"/>
      <c r="DS1" s="353"/>
      <c r="DT1" s="353"/>
      <c r="DU1" s="353"/>
      <c r="DV1" s="353"/>
      <c r="DW1" s="353"/>
      <c r="DX1" s="353"/>
      <c r="DY1" s="353"/>
      <c r="DZ1" s="353"/>
      <c r="EA1" s="410" t="s">
        <v>413</v>
      </c>
      <c r="EB1" s="353"/>
      <c r="EC1" s="353"/>
      <c r="ED1" s="353"/>
      <c r="EE1" s="353"/>
      <c r="EF1" s="353"/>
      <c r="EG1" s="353"/>
      <c r="EH1" s="353"/>
      <c r="EI1" s="353"/>
      <c r="EJ1" s="353"/>
      <c r="EK1" s="353"/>
      <c r="EL1" s="353"/>
      <c r="EM1" s="353"/>
      <c r="EN1" s="410" t="s">
        <v>413</v>
      </c>
      <c r="EO1" s="353"/>
      <c r="EP1" s="353"/>
      <c r="EQ1" s="353"/>
      <c r="ER1" s="353"/>
      <c r="ES1" s="353"/>
      <c r="ET1" s="353"/>
      <c r="EU1" s="353"/>
      <c r="EV1" s="353"/>
      <c r="EW1" s="353"/>
      <c r="EX1" s="353"/>
      <c r="EY1" s="353"/>
      <c r="EZ1" s="353"/>
      <c r="FA1" s="410" t="s">
        <v>413</v>
      </c>
      <c r="FB1" s="353"/>
      <c r="FC1" s="353"/>
      <c r="FD1" s="353"/>
      <c r="FE1" s="353"/>
      <c r="FF1" s="353"/>
      <c r="FG1" s="353"/>
      <c r="FH1" s="353"/>
      <c r="FI1" s="353"/>
      <c r="FJ1" s="353"/>
      <c r="FK1" s="353"/>
      <c r="FL1" s="353"/>
      <c r="FM1" s="353"/>
      <c r="FN1" s="410" t="s">
        <v>413</v>
      </c>
      <c r="FO1" s="353"/>
      <c r="FP1" s="353"/>
      <c r="FQ1" s="353"/>
      <c r="FR1" s="353"/>
      <c r="FS1" s="353"/>
      <c r="FT1" s="353"/>
      <c r="FU1" s="353"/>
      <c r="FV1" s="353"/>
      <c r="FW1" s="353"/>
      <c r="FX1" s="353"/>
      <c r="FY1" s="353"/>
      <c r="FZ1" s="353"/>
      <c r="GA1" s="410" t="s">
        <v>413</v>
      </c>
      <c r="GB1" s="353"/>
      <c r="GC1" s="353"/>
      <c r="GD1" s="353"/>
      <c r="GE1" s="353"/>
      <c r="GF1" s="353"/>
      <c r="GG1" s="353"/>
      <c r="GH1" s="353"/>
      <c r="GI1" s="353"/>
      <c r="GJ1" s="353"/>
      <c r="GK1" s="353"/>
      <c r="GL1" s="353"/>
      <c r="GM1" s="353"/>
      <c r="GN1" s="410" t="s">
        <v>413</v>
      </c>
      <c r="GO1" s="353"/>
      <c r="GP1" s="353"/>
      <c r="GQ1" s="353"/>
      <c r="GR1" s="353"/>
      <c r="GS1" s="353"/>
      <c r="GT1" s="353"/>
      <c r="GU1" s="353"/>
      <c r="GV1" s="353"/>
      <c r="GW1" s="353"/>
      <c r="GX1" s="353"/>
      <c r="GY1" s="353"/>
      <c r="GZ1" s="353"/>
      <c r="HA1" s="410" t="s">
        <v>413</v>
      </c>
      <c r="HB1" s="353"/>
      <c r="HC1" s="353"/>
      <c r="HD1" s="353"/>
      <c r="HE1" s="353"/>
      <c r="HF1" s="353"/>
      <c r="HG1" s="353"/>
      <c r="HH1" s="353"/>
      <c r="HI1" s="353"/>
      <c r="HJ1" s="353"/>
      <c r="HK1" s="353"/>
      <c r="HL1" s="353"/>
      <c r="HM1" s="353"/>
    </row>
    <row r="2" spans="1:221">
      <c r="A2" s="353"/>
      <c r="B2" s="456" t="s">
        <v>414</v>
      </c>
      <c r="C2" s="455"/>
      <c r="D2" s="455"/>
      <c r="E2" s="455"/>
      <c r="F2" s="455"/>
      <c r="G2" s="456" t="s">
        <v>415</v>
      </c>
      <c r="H2" s="455"/>
      <c r="I2" s="455"/>
      <c r="J2" s="455"/>
      <c r="K2" s="455"/>
      <c r="L2" s="455"/>
      <c r="M2" s="455"/>
      <c r="N2" s="353"/>
      <c r="O2" s="456" t="s">
        <v>414</v>
      </c>
      <c r="P2" s="455"/>
      <c r="Q2" s="455"/>
      <c r="R2" s="455"/>
      <c r="S2" s="455"/>
      <c r="T2" s="456" t="s">
        <v>415</v>
      </c>
      <c r="U2" s="455"/>
      <c r="V2" s="455"/>
      <c r="W2" s="455"/>
      <c r="X2" s="455"/>
      <c r="Y2" s="455"/>
      <c r="Z2" s="455"/>
      <c r="AA2" s="353"/>
      <c r="AB2" s="456" t="s">
        <v>414</v>
      </c>
      <c r="AC2" s="455"/>
      <c r="AD2" s="455"/>
      <c r="AE2" s="455"/>
      <c r="AF2" s="455"/>
      <c r="AG2" s="456" t="s">
        <v>415</v>
      </c>
      <c r="AH2" s="455"/>
      <c r="AI2" s="455"/>
      <c r="AJ2" s="455"/>
      <c r="AK2" s="455"/>
      <c r="AL2" s="455"/>
      <c r="AM2" s="455"/>
      <c r="AN2" s="353"/>
      <c r="AO2" s="456" t="s">
        <v>414</v>
      </c>
      <c r="AP2" s="455"/>
      <c r="AQ2" s="455"/>
      <c r="AR2" s="455"/>
      <c r="AS2" s="455"/>
      <c r="AT2" s="456" t="s">
        <v>415</v>
      </c>
      <c r="AU2" s="455"/>
      <c r="AV2" s="455"/>
      <c r="AW2" s="455"/>
      <c r="AX2" s="455"/>
      <c r="AY2" s="455"/>
      <c r="AZ2" s="455"/>
      <c r="BA2" s="353"/>
      <c r="BB2" s="456" t="s">
        <v>414</v>
      </c>
      <c r="BC2" s="455"/>
      <c r="BD2" s="455"/>
      <c r="BE2" s="455"/>
      <c r="BF2" s="455"/>
      <c r="BG2" s="456" t="s">
        <v>415</v>
      </c>
      <c r="BH2" s="455"/>
      <c r="BI2" s="455"/>
      <c r="BJ2" s="455"/>
      <c r="BK2" s="455"/>
      <c r="BL2" s="455"/>
      <c r="BM2" s="455"/>
      <c r="BN2" s="353"/>
      <c r="BO2" s="456" t="s">
        <v>414</v>
      </c>
      <c r="BP2" s="455"/>
      <c r="BQ2" s="455"/>
      <c r="BR2" s="455"/>
      <c r="BS2" s="455"/>
      <c r="BT2" s="456" t="s">
        <v>415</v>
      </c>
      <c r="BU2" s="455"/>
      <c r="BV2" s="455"/>
      <c r="BW2" s="455"/>
      <c r="BX2" s="455"/>
      <c r="BY2" s="455"/>
      <c r="BZ2" s="455"/>
      <c r="CA2" s="353"/>
      <c r="CB2" s="456" t="s">
        <v>414</v>
      </c>
      <c r="CC2" s="455"/>
      <c r="CD2" s="455"/>
      <c r="CE2" s="455"/>
      <c r="CF2" s="455"/>
      <c r="CG2" s="456" t="s">
        <v>415</v>
      </c>
      <c r="CH2" s="455"/>
      <c r="CI2" s="455"/>
      <c r="CJ2" s="455"/>
      <c r="CK2" s="455"/>
      <c r="CL2" s="455"/>
      <c r="CM2" s="455"/>
      <c r="CN2" s="353"/>
      <c r="CO2" s="456" t="s">
        <v>414</v>
      </c>
      <c r="CP2" s="455"/>
      <c r="CQ2" s="455"/>
      <c r="CR2" s="455"/>
      <c r="CS2" s="455"/>
      <c r="CT2" s="456" t="s">
        <v>415</v>
      </c>
      <c r="CU2" s="455"/>
      <c r="CV2" s="455"/>
      <c r="CW2" s="455"/>
      <c r="CX2" s="455"/>
      <c r="CY2" s="455"/>
      <c r="CZ2" s="455"/>
      <c r="DA2" s="353"/>
      <c r="DB2" s="456" t="s">
        <v>414</v>
      </c>
      <c r="DC2" s="455"/>
      <c r="DD2" s="455"/>
      <c r="DE2" s="455"/>
      <c r="DF2" s="455"/>
      <c r="DG2" s="456" t="s">
        <v>415</v>
      </c>
      <c r="DH2" s="455"/>
      <c r="DI2" s="455"/>
      <c r="DJ2" s="455"/>
      <c r="DK2" s="455"/>
      <c r="DL2" s="455"/>
      <c r="DM2" s="455"/>
      <c r="DN2" s="353"/>
      <c r="DO2" s="456" t="s">
        <v>414</v>
      </c>
      <c r="DP2" s="455"/>
      <c r="DQ2" s="455"/>
      <c r="DR2" s="455"/>
      <c r="DS2" s="455"/>
      <c r="DT2" s="456" t="s">
        <v>415</v>
      </c>
      <c r="DU2" s="455"/>
      <c r="DV2" s="455"/>
      <c r="DW2" s="455"/>
      <c r="DX2" s="455"/>
      <c r="DY2" s="455"/>
      <c r="DZ2" s="455"/>
      <c r="EA2" s="353"/>
      <c r="EB2" s="456" t="s">
        <v>414</v>
      </c>
      <c r="EC2" s="455"/>
      <c r="ED2" s="455"/>
      <c r="EE2" s="455"/>
      <c r="EF2" s="455"/>
      <c r="EG2" s="456" t="s">
        <v>415</v>
      </c>
      <c r="EH2" s="455"/>
      <c r="EI2" s="455"/>
      <c r="EJ2" s="455"/>
      <c r="EK2" s="455"/>
      <c r="EL2" s="455"/>
      <c r="EM2" s="455"/>
      <c r="EN2" s="353"/>
      <c r="EO2" s="456" t="s">
        <v>414</v>
      </c>
      <c r="EP2" s="455"/>
      <c r="EQ2" s="455"/>
      <c r="ER2" s="455"/>
      <c r="ES2" s="455"/>
      <c r="ET2" s="456" t="s">
        <v>415</v>
      </c>
      <c r="EU2" s="455"/>
      <c r="EV2" s="455"/>
      <c r="EW2" s="455"/>
      <c r="EX2" s="455"/>
      <c r="EY2" s="455"/>
      <c r="EZ2" s="455"/>
      <c r="FA2" s="353"/>
      <c r="FB2" s="456" t="s">
        <v>414</v>
      </c>
      <c r="FC2" s="455"/>
      <c r="FD2" s="455"/>
      <c r="FE2" s="455"/>
      <c r="FF2" s="455"/>
      <c r="FG2" s="456" t="s">
        <v>415</v>
      </c>
      <c r="FH2" s="455"/>
      <c r="FI2" s="455"/>
      <c r="FJ2" s="455"/>
      <c r="FK2" s="455"/>
      <c r="FL2" s="455"/>
      <c r="FM2" s="455"/>
      <c r="FN2" s="353"/>
      <c r="FO2" s="456" t="s">
        <v>414</v>
      </c>
      <c r="FP2" s="455"/>
      <c r="FQ2" s="455"/>
      <c r="FR2" s="455"/>
      <c r="FS2" s="455"/>
      <c r="FT2" s="456" t="s">
        <v>415</v>
      </c>
      <c r="FU2" s="455"/>
      <c r="FV2" s="455"/>
      <c r="FW2" s="455"/>
      <c r="FX2" s="455"/>
      <c r="FY2" s="455"/>
      <c r="FZ2" s="455"/>
      <c r="GA2" s="353"/>
      <c r="GB2" s="456" t="s">
        <v>414</v>
      </c>
      <c r="GC2" s="455"/>
      <c r="GD2" s="455"/>
      <c r="GE2" s="455"/>
      <c r="GF2" s="455"/>
      <c r="GG2" s="456" t="s">
        <v>415</v>
      </c>
      <c r="GH2" s="455"/>
      <c r="GI2" s="455"/>
      <c r="GJ2" s="455"/>
      <c r="GK2" s="455"/>
      <c r="GL2" s="455"/>
      <c r="GM2" s="455"/>
      <c r="GN2" s="353"/>
      <c r="GO2" s="456" t="s">
        <v>414</v>
      </c>
      <c r="GP2" s="455"/>
      <c r="GQ2" s="455"/>
      <c r="GR2" s="455"/>
      <c r="GS2" s="455"/>
      <c r="GT2" s="456" t="s">
        <v>415</v>
      </c>
      <c r="GU2" s="455"/>
      <c r="GV2" s="455"/>
      <c r="GW2" s="455"/>
      <c r="GX2" s="455"/>
      <c r="GY2" s="455"/>
      <c r="GZ2" s="455"/>
      <c r="HA2" s="353"/>
      <c r="HB2" s="456" t="s">
        <v>414</v>
      </c>
      <c r="HC2" s="455"/>
      <c r="HD2" s="455"/>
      <c r="HE2" s="455"/>
      <c r="HF2" s="455"/>
      <c r="HG2" s="456" t="s">
        <v>415</v>
      </c>
      <c r="HH2" s="455"/>
      <c r="HI2" s="455"/>
      <c r="HJ2" s="455"/>
      <c r="HK2" s="455"/>
      <c r="HL2" s="455"/>
      <c r="HM2" s="455"/>
    </row>
    <row r="3" spans="1:221">
      <c r="A3" s="410" t="s">
        <v>416</v>
      </c>
      <c r="B3" s="410" t="s">
        <v>417</v>
      </c>
      <c r="C3" s="410" t="s">
        <v>418</v>
      </c>
      <c r="D3" s="410" t="s">
        <v>419</v>
      </c>
      <c r="E3" s="353" t="s">
        <v>420</v>
      </c>
      <c r="F3" s="353" t="s">
        <v>421</v>
      </c>
      <c r="G3" s="410" t="s">
        <v>417</v>
      </c>
      <c r="H3" s="410" t="s">
        <v>418</v>
      </c>
      <c r="I3" s="410" t="s">
        <v>419</v>
      </c>
      <c r="J3" s="353" t="s">
        <v>420</v>
      </c>
      <c r="K3" s="353" t="s">
        <v>422</v>
      </c>
      <c r="L3" s="353" t="s">
        <v>421</v>
      </c>
      <c r="M3" s="353" t="s">
        <v>423</v>
      </c>
      <c r="N3" s="410" t="s">
        <v>416</v>
      </c>
      <c r="O3" s="410" t="s">
        <v>417</v>
      </c>
      <c r="P3" s="410" t="s">
        <v>418</v>
      </c>
      <c r="Q3" s="410" t="s">
        <v>419</v>
      </c>
      <c r="R3" s="353" t="s">
        <v>420</v>
      </c>
      <c r="S3" s="353" t="s">
        <v>421</v>
      </c>
      <c r="T3" s="410" t="s">
        <v>417</v>
      </c>
      <c r="U3" s="410" t="s">
        <v>418</v>
      </c>
      <c r="V3" s="410" t="s">
        <v>419</v>
      </c>
      <c r="W3" s="353" t="s">
        <v>420</v>
      </c>
      <c r="X3" s="353" t="s">
        <v>422</v>
      </c>
      <c r="Y3" s="353" t="s">
        <v>421</v>
      </c>
      <c r="Z3" s="353" t="s">
        <v>423</v>
      </c>
      <c r="AA3" s="410" t="s">
        <v>416</v>
      </c>
      <c r="AB3" s="410" t="s">
        <v>417</v>
      </c>
      <c r="AC3" s="410" t="s">
        <v>418</v>
      </c>
      <c r="AD3" s="410" t="s">
        <v>419</v>
      </c>
      <c r="AE3" s="353" t="s">
        <v>420</v>
      </c>
      <c r="AF3" s="353" t="s">
        <v>421</v>
      </c>
      <c r="AG3" s="410" t="s">
        <v>417</v>
      </c>
      <c r="AH3" s="410" t="s">
        <v>418</v>
      </c>
      <c r="AI3" s="410" t="s">
        <v>419</v>
      </c>
      <c r="AJ3" s="353" t="s">
        <v>420</v>
      </c>
      <c r="AK3" s="353" t="s">
        <v>422</v>
      </c>
      <c r="AL3" s="353" t="s">
        <v>421</v>
      </c>
      <c r="AM3" s="353" t="s">
        <v>423</v>
      </c>
      <c r="AN3" s="410" t="s">
        <v>416</v>
      </c>
      <c r="AO3" s="410" t="s">
        <v>417</v>
      </c>
      <c r="AP3" s="410" t="s">
        <v>418</v>
      </c>
      <c r="AQ3" s="410" t="s">
        <v>419</v>
      </c>
      <c r="AR3" s="353" t="s">
        <v>420</v>
      </c>
      <c r="AS3" s="353" t="s">
        <v>421</v>
      </c>
      <c r="AT3" s="410" t="s">
        <v>417</v>
      </c>
      <c r="AU3" s="410" t="s">
        <v>418</v>
      </c>
      <c r="AV3" s="410" t="s">
        <v>419</v>
      </c>
      <c r="AW3" s="353" t="s">
        <v>420</v>
      </c>
      <c r="AX3" s="353" t="s">
        <v>422</v>
      </c>
      <c r="AY3" s="353" t="s">
        <v>421</v>
      </c>
      <c r="AZ3" s="353" t="s">
        <v>423</v>
      </c>
      <c r="BA3" s="410" t="s">
        <v>416</v>
      </c>
      <c r="BB3" s="410" t="s">
        <v>417</v>
      </c>
      <c r="BC3" s="410" t="s">
        <v>418</v>
      </c>
      <c r="BD3" s="410" t="s">
        <v>419</v>
      </c>
      <c r="BE3" s="353" t="s">
        <v>420</v>
      </c>
      <c r="BF3" s="353" t="s">
        <v>421</v>
      </c>
      <c r="BG3" s="410" t="s">
        <v>417</v>
      </c>
      <c r="BH3" s="410" t="s">
        <v>418</v>
      </c>
      <c r="BI3" s="410" t="s">
        <v>419</v>
      </c>
      <c r="BJ3" s="353" t="s">
        <v>420</v>
      </c>
      <c r="BK3" s="353" t="s">
        <v>422</v>
      </c>
      <c r="BL3" s="353" t="s">
        <v>421</v>
      </c>
      <c r="BM3" s="353" t="s">
        <v>423</v>
      </c>
      <c r="BN3" s="410" t="s">
        <v>416</v>
      </c>
      <c r="BO3" s="410" t="s">
        <v>417</v>
      </c>
      <c r="BP3" s="410" t="s">
        <v>418</v>
      </c>
      <c r="BQ3" s="410" t="s">
        <v>419</v>
      </c>
      <c r="BR3" s="353" t="s">
        <v>420</v>
      </c>
      <c r="BS3" s="353" t="s">
        <v>421</v>
      </c>
      <c r="BT3" s="410" t="s">
        <v>417</v>
      </c>
      <c r="BU3" s="410" t="s">
        <v>418</v>
      </c>
      <c r="BV3" s="410" t="s">
        <v>419</v>
      </c>
      <c r="BW3" s="353" t="s">
        <v>420</v>
      </c>
      <c r="BX3" s="353" t="s">
        <v>422</v>
      </c>
      <c r="BY3" s="353" t="s">
        <v>421</v>
      </c>
      <c r="BZ3" s="353" t="s">
        <v>423</v>
      </c>
      <c r="CA3" s="410" t="s">
        <v>416</v>
      </c>
      <c r="CB3" s="410" t="s">
        <v>417</v>
      </c>
      <c r="CC3" s="410" t="s">
        <v>418</v>
      </c>
      <c r="CD3" s="410" t="s">
        <v>419</v>
      </c>
      <c r="CE3" s="353" t="s">
        <v>420</v>
      </c>
      <c r="CF3" s="353" t="s">
        <v>421</v>
      </c>
      <c r="CG3" s="410" t="s">
        <v>417</v>
      </c>
      <c r="CH3" s="410" t="s">
        <v>418</v>
      </c>
      <c r="CI3" s="410" t="s">
        <v>419</v>
      </c>
      <c r="CJ3" s="353" t="s">
        <v>420</v>
      </c>
      <c r="CK3" s="353" t="s">
        <v>422</v>
      </c>
      <c r="CL3" s="353" t="s">
        <v>421</v>
      </c>
      <c r="CM3" s="353" t="s">
        <v>423</v>
      </c>
      <c r="CN3" s="410" t="s">
        <v>416</v>
      </c>
      <c r="CO3" s="410" t="s">
        <v>417</v>
      </c>
      <c r="CP3" s="410" t="s">
        <v>418</v>
      </c>
      <c r="CQ3" s="410" t="s">
        <v>419</v>
      </c>
      <c r="CR3" s="353" t="s">
        <v>420</v>
      </c>
      <c r="CS3" s="353" t="s">
        <v>421</v>
      </c>
      <c r="CT3" s="410" t="s">
        <v>417</v>
      </c>
      <c r="CU3" s="410" t="s">
        <v>418</v>
      </c>
      <c r="CV3" s="410" t="s">
        <v>419</v>
      </c>
      <c r="CW3" s="353" t="s">
        <v>420</v>
      </c>
      <c r="CX3" s="353" t="s">
        <v>422</v>
      </c>
      <c r="CY3" s="353" t="s">
        <v>421</v>
      </c>
      <c r="CZ3" s="353" t="s">
        <v>423</v>
      </c>
      <c r="DA3" s="410" t="s">
        <v>416</v>
      </c>
      <c r="DB3" s="410" t="s">
        <v>417</v>
      </c>
      <c r="DC3" s="410" t="s">
        <v>418</v>
      </c>
      <c r="DD3" s="410" t="s">
        <v>419</v>
      </c>
      <c r="DE3" s="353" t="s">
        <v>420</v>
      </c>
      <c r="DF3" s="353" t="s">
        <v>421</v>
      </c>
      <c r="DG3" s="410" t="s">
        <v>417</v>
      </c>
      <c r="DH3" s="410" t="s">
        <v>418</v>
      </c>
      <c r="DI3" s="410" t="s">
        <v>419</v>
      </c>
      <c r="DJ3" s="353" t="s">
        <v>420</v>
      </c>
      <c r="DK3" s="353" t="s">
        <v>422</v>
      </c>
      <c r="DL3" s="353" t="s">
        <v>421</v>
      </c>
      <c r="DM3" s="353" t="s">
        <v>423</v>
      </c>
      <c r="DN3" s="410" t="s">
        <v>416</v>
      </c>
      <c r="DO3" s="410" t="s">
        <v>417</v>
      </c>
      <c r="DP3" s="410" t="s">
        <v>418</v>
      </c>
      <c r="DQ3" s="410" t="s">
        <v>419</v>
      </c>
      <c r="DR3" s="353" t="s">
        <v>420</v>
      </c>
      <c r="DS3" s="353" t="s">
        <v>421</v>
      </c>
      <c r="DT3" s="410" t="s">
        <v>417</v>
      </c>
      <c r="DU3" s="410" t="s">
        <v>418</v>
      </c>
      <c r="DV3" s="410" t="s">
        <v>419</v>
      </c>
      <c r="DW3" s="353" t="s">
        <v>420</v>
      </c>
      <c r="DX3" s="353" t="s">
        <v>422</v>
      </c>
      <c r="DY3" s="353" t="s">
        <v>421</v>
      </c>
      <c r="DZ3" s="353" t="s">
        <v>423</v>
      </c>
      <c r="EA3" s="410" t="s">
        <v>416</v>
      </c>
      <c r="EB3" s="410" t="s">
        <v>417</v>
      </c>
      <c r="EC3" s="410" t="s">
        <v>418</v>
      </c>
      <c r="ED3" s="410" t="s">
        <v>419</v>
      </c>
      <c r="EE3" s="353" t="s">
        <v>420</v>
      </c>
      <c r="EF3" s="353" t="s">
        <v>421</v>
      </c>
      <c r="EG3" s="410" t="s">
        <v>417</v>
      </c>
      <c r="EH3" s="410" t="s">
        <v>418</v>
      </c>
      <c r="EI3" s="410" t="s">
        <v>419</v>
      </c>
      <c r="EJ3" s="353" t="s">
        <v>420</v>
      </c>
      <c r="EK3" s="353" t="s">
        <v>422</v>
      </c>
      <c r="EL3" s="353" t="s">
        <v>421</v>
      </c>
      <c r="EM3" s="353" t="s">
        <v>423</v>
      </c>
      <c r="EN3" s="410" t="s">
        <v>416</v>
      </c>
      <c r="EO3" s="410" t="s">
        <v>417</v>
      </c>
      <c r="EP3" s="410" t="s">
        <v>418</v>
      </c>
      <c r="EQ3" s="410" t="s">
        <v>419</v>
      </c>
      <c r="ER3" s="353" t="s">
        <v>420</v>
      </c>
      <c r="ES3" s="353" t="s">
        <v>421</v>
      </c>
      <c r="ET3" s="410" t="s">
        <v>417</v>
      </c>
      <c r="EU3" s="410" t="s">
        <v>418</v>
      </c>
      <c r="EV3" s="410" t="s">
        <v>419</v>
      </c>
      <c r="EW3" s="353" t="s">
        <v>420</v>
      </c>
      <c r="EX3" s="353" t="s">
        <v>422</v>
      </c>
      <c r="EY3" s="353" t="s">
        <v>421</v>
      </c>
      <c r="EZ3" s="353" t="s">
        <v>423</v>
      </c>
      <c r="FA3" s="410" t="s">
        <v>416</v>
      </c>
      <c r="FB3" s="410" t="s">
        <v>417</v>
      </c>
      <c r="FC3" s="410" t="s">
        <v>418</v>
      </c>
      <c r="FD3" s="410" t="s">
        <v>419</v>
      </c>
      <c r="FE3" s="353" t="s">
        <v>420</v>
      </c>
      <c r="FF3" s="353" t="s">
        <v>421</v>
      </c>
      <c r="FG3" s="410" t="s">
        <v>417</v>
      </c>
      <c r="FH3" s="410" t="s">
        <v>418</v>
      </c>
      <c r="FI3" s="410" t="s">
        <v>419</v>
      </c>
      <c r="FJ3" s="353" t="s">
        <v>420</v>
      </c>
      <c r="FK3" s="353" t="s">
        <v>422</v>
      </c>
      <c r="FL3" s="353" t="s">
        <v>421</v>
      </c>
      <c r="FM3" s="353" t="s">
        <v>423</v>
      </c>
      <c r="FN3" s="410" t="s">
        <v>416</v>
      </c>
      <c r="FO3" s="410" t="s">
        <v>417</v>
      </c>
      <c r="FP3" s="410" t="s">
        <v>418</v>
      </c>
      <c r="FQ3" s="410" t="s">
        <v>419</v>
      </c>
      <c r="FR3" s="353" t="s">
        <v>420</v>
      </c>
      <c r="FS3" s="353" t="s">
        <v>421</v>
      </c>
      <c r="FT3" s="410" t="s">
        <v>417</v>
      </c>
      <c r="FU3" s="410" t="s">
        <v>418</v>
      </c>
      <c r="FV3" s="410" t="s">
        <v>419</v>
      </c>
      <c r="FW3" s="353" t="s">
        <v>420</v>
      </c>
      <c r="FX3" s="353" t="s">
        <v>422</v>
      </c>
      <c r="FY3" s="353" t="s">
        <v>421</v>
      </c>
      <c r="FZ3" s="353" t="s">
        <v>423</v>
      </c>
      <c r="GA3" s="410" t="s">
        <v>416</v>
      </c>
      <c r="GB3" s="410" t="s">
        <v>417</v>
      </c>
      <c r="GC3" s="410" t="s">
        <v>418</v>
      </c>
      <c r="GD3" s="410" t="s">
        <v>419</v>
      </c>
      <c r="GE3" s="353" t="s">
        <v>420</v>
      </c>
      <c r="GF3" s="353" t="s">
        <v>421</v>
      </c>
      <c r="GG3" s="410" t="s">
        <v>417</v>
      </c>
      <c r="GH3" s="410" t="s">
        <v>418</v>
      </c>
      <c r="GI3" s="410" t="s">
        <v>419</v>
      </c>
      <c r="GJ3" s="353" t="s">
        <v>420</v>
      </c>
      <c r="GK3" s="353" t="s">
        <v>422</v>
      </c>
      <c r="GL3" s="353" t="s">
        <v>421</v>
      </c>
      <c r="GM3" s="353" t="s">
        <v>423</v>
      </c>
      <c r="GN3" s="410" t="s">
        <v>416</v>
      </c>
      <c r="GO3" s="410" t="s">
        <v>417</v>
      </c>
      <c r="GP3" s="410" t="s">
        <v>418</v>
      </c>
      <c r="GQ3" s="410" t="s">
        <v>419</v>
      </c>
      <c r="GR3" s="353" t="s">
        <v>420</v>
      </c>
      <c r="GS3" s="353" t="s">
        <v>421</v>
      </c>
      <c r="GT3" s="410" t="s">
        <v>417</v>
      </c>
      <c r="GU3" s="410" t="s">
        <v>418</v>
      </c>
      <c r="GV3" s="410" t="s">
        <v>419</v>
      </c>
      <c r="GW3" s="353" t="s">
        <v>420</v>
      </c>
      <c r="GX3" s="353" t="s">
        <v>422</v>
      </c>
      <c r="GY3" s="353" t="s">
        <v>421</v>
      </c>
      <c r="GZ3" s="353" t="s">
        <v>423</v>
      </c>
      <c r="HA3" s="410" t="s">
        <v>416</v>
      </c>
      <c r="HB3" s="410" t="s">
        <v>417</v>
      </c>
      <c r="HC3" s="410" t="s">
        <v>418</v>
      </c>
      <c r="HD3" s="410" t="s">
        <v>419</v>
      </c>
      <c r="HE3" s="353" t="s">
        <v>420</v>
      </c>
      <c r="HF3" s="353" t="s">
        <v>421</v>
      </c>
      <c r="HG3" s="410" t="s">
        <v>417</v>
      </c>
      <c r="HH3" s="410" t="s">
        <v>418</v>
      </c>
      <c r="HI3" s="410" t="s">
        <v>419</v>
      </c>
      <c r="HJ3" s="353" t="s">
        <v>420</v>
      </c>
      <c r="HK3" s="353" t="s">
        <v>422</v>
      </c>
      <c r="HL3" s="353" t="s">
        <v>421</v>
      </c>
      <c r="HM3" s="353" t="s">
        <v>423</v>
      </c>
    </row>
    <row r="4" spans="1:221">
      <c r="A4" s="353" t="s">
        <v>424</v>
      </c>
      <c r="B4" s="411">
        <v>33549.32000000008</v>
      </c>
      <c r="C4" s="411">
        <v>29396.32000000008</v>
      </c>
      <c r="D4" s="411">
        <v>32943.320000000072</v>
      </c>
      <c r="E4" s="411">
        <v>31962.98666666674</v>
      </c>
      <c r="F4" s="412" t="s">
        <v>425</v>
      </c>
      <c r="G4" s="412">
        <v>2.5859999999999999</v>
      </c>
      <c r="H4" s="412">
        <v>2.3210000000000002</v>
      </c>
      <c r="I4" s="412">
        <v>2.548</v>
      </c>
      <c r="J4" s="412">
        <v>2.4849999999999999</v>
      </c>
      <c r="K4" s="411">
        <v>0.14340096364134061</v>
      </c>
      <c r="L4" s="412" t="s">
        <v>426</v>
      </c>
      <c r="M4" s="413">
        <v>2.1300103570538442</v>
      </c>
      <c r="N4" s="353" t="s">
        <v>424</v>
      </c>
      <c r="O4" s="411">
        <v>24537.839999999964</v>
      </c>
      <c r="P4" s="411">
        <v>26693.119999999963</v>
      </c>
      <c r="Q4" s="411">
        <v>25583.839999999971</v>
      </c>
      <c r="R4" s="411">
        <v>25604.933333333302</v>
      </c>
      <c r="S4" s="412" t="s">
        <v>427</v>
      </c>
      <c r="T4" s="412">
        <v>2.145</v>
      </c>
      <c r="U4" s="412">
        <v>2.2949999999999999</v>
      </c>
      <c r="V4" s="412">
        <v>2.218</v>
      </c>
      <c r="W4" s="412">
        <v>2.2189999999999999</v>
      </c>
      <c r="X4" s="411">
        <v>7.5437157591550383E-2</v>
      </c>
      <c r="Y4" s="412" t="s">
        <v>428</v>
      </c>
      <c r="Z4" s="413">
        <v>2.1171886847159525</v>
      </c>
      <c r="AA4" s="353" t="s">
        <v>424</v>
      </c>
      <c r="AB4" s="411">
        <v>28682.180000000011</v>
      </c>
      <c r="AC4" s="411">
        <v>24031.360000000011</v>
      </c>
      <c r="AD4" s="411">
        <v>26996.180000000011</v>
      </c>
      <c r="AE4" s="411">
        <v>26569.906666666677</v>
      </c>
      <c r="AF4" s="412" t="s">
        <v>429</v>
      </c>
      <c r="AG4" s="412">
        <v>2.226</v>
      </c>
      <c r="AH4" s="412">
        <v>1.9419999999999999</v>
      </c>
      <c r="AI4" s="412">
        <v>2.1240000000000001</v>
      </c>
      <c r="AJ4" s="412">
        <v>2.097</v>
      </c>
      <c r="AK4" s="411">
        <v>0.14399140948389921</v>
      </c>
      <c r="AL4" s="412" t="s">
        <v>430</v>
      </c>
      <c r="AM4" s="413">
        <v>2.1439152780336417</v>
      </c>
      <c r="AN4" s="353" t="s">
        <v>424</v>
      </c>
      <c r="AO4" s="411">
        <v>26631.339999999935</v>
      </c>
      <c r="AP4" s="411">
        <v>18451.339999999964</v>
      </c>
      <c r="AQ4" s="411">
        <v>23861.679999999949</v>
      </c>
      <c r="AR4" s="411">
        <v>22981.45333333328</v>
      </c>
      <c r="AS4" s="412" t="s">
        <v>431</v>
      </c>
      <c r="AT4" s="412">
        <v>1.637</v>
      </c>
      <c r="AU4" s="412">
        <v>1.194</v>
      </c>
      <c r="AV4" s="412">
        <v>1.49</v>
      </c>
      <c r="AW4" s="412">
        <v>1.44</v>
      </c>
      <c r="AX4" s="411">
        <v>0.2256640992987009</v>
      </c>
      <c r="AY4" s="412" t="s">
        <v>432</v>
      </c>
      <c r="AZ4" s="413">
        <v>1.9205676682227437</v>
      </c>
      <c r="BA4" s="353" t="s">
        <v>424</v>
      </c>
      <c r="BB4" s="411">
        <v>32035.120000000054</v>
      </c>
      <c r="BC4" s="411">
        <v>26360.180000000055</v>
      </c>
      <c r="BD4" s="411">
        <v>32067.180000000055</v>
      </c>
      <c r="BE4" s="411">
        <v>30154.160000000051</v>
      </c>
      <c r="BF4" s="412" t="s">
        <v>433</v>
      </c>
      <c r="BG4" s="412">
        <v>2.532</v>
      </c>
      <c r="BH4" s="412">
        <v>2.16</v>
      </c>
      <c r="BI4" s="412">
        <v>2.5340000000000003</v>
      </c>
      <c r="BJ4" s="412">
        <v>2.4090000000000003</v>
      </c>
      <c r="BK4" s="411">
        <v>0.21488394876103525</v>
      </c>
      <c r="BL4" s="412" t="s">
        <v>429</v>
      </c>
      <c r="BM4" s="413">
        <v>2.1090232321042479</v>
      </c>
      <c r="BN4" s="353" t="s">
        <v>424</v>
      </c>
      <c r="BO4" s="411">
        <v>39691.920000000042</v>
      </c>
      <c r="BP4" s="411">
        <v>32623.919999999966</v>
      </c>
      <c r="BQ4" s="411">
        <v>39943.920000000064</v>
      </c>
      <c r="BR4" s="411">
        <v>37419.92000000002</v>
      </c>
      <c r="BS4" s="412" t="s">
        <v>434</v>
      </c>
      <c r="BT4" s="412">
        <v>3.089</v>
      </c>
      <c r="BU4" s="412">
        <v>2.6459999999999999</v>
      </c>
      <c r="BV4" s="412">
        <v>3.1040000000000001</v>
      </c>
      <c r="BW4" s="412">
        <v>2.9470000000000001</v>
      </c>
      <c r="BX4" s="411">
        <v>0.26023308549488439</v>
      </c>
      <c r="BY4" s="412" t="s">
        <v>435</v>
      </c>
      <c r="BZ4" s="413">
        <v>2.1768568186547514</v>
      </c>
      <c r="CA4" s="353" t="s">
        <v>424</v>
      </c>
      <c r="CB4" s="411">
        <v>40940.78</v>
      </c>
      <c r="CC4" s="411">
        <v>30856.039999999943</v>
      </c>
      <c r="CD4" s="411">
        <v>41913.040000000015</v>
      </c>
      <c r="CE4" s="411">
        <v>37903.286666666652</v>
      </c>
      <c r="CF4" s="412" t="s">
        <v>436</v>
      </c>
      <c r="CG4" s="412">
        <v>4.0339999999999998</v>
      </c>
      <c r="CH4" s="412">
        <v>3.181</v>
      </c>
      <c r="CI4" s="412">
        <v>4.1139999999999999</v>
      </c>
      <c r="CJ4" s="412">
        <v>3.7760000000000002</v>
      </c>
      <c r="CK4" s="411">
        <v>0.51734568022339011</v>
      </c>
      <c r="CL4" s="412" t="s">
        <v>437</v>
      </c>
      <c r="CM4" s="413">
        <v>2.1906705219636264</v>
      </c>
      <c r="CN4" s="353" t="s">
        <v>424</v>
      </c>
      <c r="CO4" s="411">
        <v>24604.779999999973</v>
      </c>
      <c r="CP4" s="411">
        <v>19350.779999999973</v>
      </c>
      <c r="CQ4" s="411">
        <v>25202.169999999969</v>
      </c>
      <c r="CR4" s="411">
        <v>23052.576666666642</v>
      </c>
      <c r="CS4" s="412" t="s">
        <v>438</v>
      </c>
      <c r="CT4" s="412">
        <v>2.3530000000000002</v>
      </c>
      <c r="CU4" s="412">
        <v>1.952</v>
      </c>
      <c r="CV4" s="412">
        <v>2.3970000000000002</v>
      </c>
      <c r="CW4" s="412">
        <v>2.234</v>
      </c>
      <c r="CX4" s="411">
        <v>0.24537224506385402</v>
      </c>
      <c r="CY4" s="412" t="s">
        <v>439</v>
      </c>
      <c r="CZ4" s="413">
        <v>2.1644745703159094</v>
      </c>
      <c r="DA4" s="353" t="s">
        <v>424</v>
      </c>
      <c r="DB4" s="411">
        <v>20967.330000000042</v>
      </c>
      <c r="DC4" s="411">
        <v>18707.330000000027</v>
      </c>
      <c r="DD4" s="411">
        <v>21333.990000000045</v>
      </c>
      <c r="DE4" s="411">
        <v>20336.216666666704</v>
      </c>
      <c r="DF4" s="412" t="s">
        <v>425</v>
      </c>
      <c r="DG4" s="412">
        <v>1.7730000000000001</v>
      </c>
      <c r="DH4" s="412">
        <v>1.613</v>
      </c>
      <c r="DI4" s="412">
        <v>1.798</v>
      </c>
      <c r="DJ4" s="412">
        <v>1.728</v>
      </c>
      <c r="DK4" s="411">
        <v>0.10023966700972263</v>
      </c>
      <c r="DL4" s="412" t="s">
        <v>426</v>
      </c>
      <c r="DM4" s="413">
        <v>2.028740354737038</v>
      </c>
      <c r="DN4" s="353" t="s">
        <v>424</v>
      </c>
      <c r="DO4" s="411">
        <v>27335.740000000067</v>
      </c>
      <c r="DP4" s="411">
        <v>22259.160000000044</v>
      </c>
      <c r="DQ4" s="411">
        <v>25914.320000000062</v>
      </c>
      <c r="DR4" s="411">
        <v>25169.74000000006</v>
      </c>
      <c r="DS4" s="412" t="s">
        <v>440</v>
      </c>
      <c r="DT4" s="412">
        <v>2.3559999999999999</v>
      </c>
      <c r="DU4" s="412">
        <v>1.99</v>
      </c>
      <c r="DV4" s="412">
        <v>2.2549999999999999</v>
      </c>
      <c r="DW4" s="412">
        <v>2.2000000000000002</v>
      </c>
      <c r="DX4" s="411">
        <v>0.18916541863140982</v>
      </c>
      <c r="DY4" s="412" t="s">
        <v>441</v>
      </c>
      <c r="DZ4" s="413">
        <v>2.0946903206292391</v>
      </c>
      <c r="EA4" s="353" t="s">
        <v>424</v>
      </c>
      <c r="EB4" s="411">
        <v>27124.47999999997</v>
      </c>
      <c r="EC4" s="411">
        <v>27551.479999999974</v>
      </c>
      <c r="ED4" s="411">
        <v>23808.479999999989</v>
      </c>
      <c r="EE4" s="411">
        <v>26161.479999999981</v>
      </c>
      <c r="EF4" s="412" t="s">
        <v>442</v>
      </c>
      <c r="EG4" s="412">
        <v>2.0950000000000002</v>
      </c>
      <c r="EH4" s="412">
        <v>2.1219999999999999</v>
      </c>
      <c r="EI4" s="412">
        <v>1.8820000000000001</v>
      </c>
      <c r="EJ4" s="412">
        <v>2.0329999999999999</v>
      </c>
      <c r="EK4" s="411">
        <v>0.131946317839122</v>
      </c>
      <c r="EL4" s="412" t="s">
        <v>443</v>
      </c>
      <c r="EM4" s="413">
        <v>2.0304172427591372</v>
      </c>
      <c r="EN4" s="353" t="s">
        <v>424</v>
      </c>
      <c r="EO4" s="411">
        <v>52388.320000000109</v>
      </c>
      <c r="EP4" s="411">
        <v>54628.320000000109</v>
      </c>
      <c r="EQ4" s="411">
        <v>48547.320000000102</v>
      </c>
      <c r="ER4" s="411">
        <v>51854.653333333437</v>
      </c>
      <c r="ES4" s="412" t="s">
        <v>444</v>
      </c>
      <c r="ET4" s="412">
        <v>3.206</v>
      </c>
      <c r="EU4" s="412">
        <v>3.3220000000000001</v>
      </c>
      <c r="EV4" s="412">
        <v>3.0060000000000002</v>
      </c>
      <c r="EW4" s="412">
        <v>3.1779999999999999</v>
      </c>
      <c r="EX4" s="411">
        <v>0.15982689780948092</v>
      </c>
      <c r="EY4" s="412" t="s">
        <v>445</v>
      </c>
      <c r="EZ4" s="413">
        <v>2.1505060085416949</v>
      </c>
      <c r="FA4" s="353" t="s">
        <v>424</v>
      </c>
      <c r="FB4" s="411">
        <v>24679.23999999998</v>
      </c>
      <c r="FC4" s="411">
        <v>26242.479999999974</v>
      </c>
      <c r="FD4" s="411">
        <v>24035.479999999985</v>
      </c>
      <c r="FE4" s="411">
        <v>24985.733333333312</v>
      </c>
      <c r="FF4" s="412" t="s">
        <v>446</v>
      </c>
      <c r="FG4" s="412">
        <v>2.19</v>
      </c>
      <c r="FH4" s="412">
        <v>2.3040000000000003</v>
      </c>
      <c r="FI4" s="412">
        <v>2.1419999999999999</v>
      </c>
      <c r="FJ4" s="412">
        <v>2.2120000000000002</v>
      </c>
      <c r="FK4" s="411">
        <v>8.3154402644326483E-2</v>
      </c>
      <c r="FL4" s="412" t="s">
        <v>447</v>
      </c>
      <c r="FM4" s="413">
        <v>2.0551558689664837</v>
      </c>
      <c r="FN4" s="353" t="s">
        <v>424</v>
      </c>
      <c r="FO4" s="411">
        <v>109511.88000000009</v>
      </c>
      <c r="FP4" s="411">
        <v>101029.88000000008</v>
      </c>
      <c r="FQ4" s="411">
        <v>107970.88000000008</v>
      </c>
      <c r="FR4" s="411">
        <v>106170.88000000008</v>
      </c>
      <c r="FS4" s="412" t="s">
        <v>448</v>
      </c>
      <c r="FT4" s="412">
        <v>7.46</v>
      </c>
      <c r="FU4" s="412">
        <v>6.9660000000000002</v>
      </c>
      <c r="FV4" s="412">
        <v>7.3710000000000004</v>
      </c>
      <c r="FW4" s="412">
        <v>7.266</v>
      </c>
      <c r="FX4" s="411">
        <v>0.26329850781383279</v>
      </c>
      <c r="FY4" s="412" t="s">
        <v>449</v>
      </c>
      <c r="FZ4" s="413">
        <v>1.9945117970256605</v>
      </c>
      <c r="GA4" s="353" t="s">
        <v>424</v>
      </c>
      <c r="GB4" s="411">
        <v>20751.5</v>
      </c>
      <c r="GC4" s="411">
        <v>20266.5</v>
      </c>
      <c r="GD4" s="411">
        <v>24348.5</v>
      </c>
      <c r="GE4" s="411">
        <v>21788.833333333332</v>
      </c>
      <c r="GF4" s="412" t="s">
        <v>450</v>
      </c>
      <c r="GG4" s="412">
        <v>1.7030000000000001</v>
      </c>
      <c r="GH4" s="412">
        <v>1.671</v>
      </c>
      <c r="GI4" s="412">
        <v>1.9339999999999999</v>
      </c>
      <c r="GJ4" s="412">
        <v>1.77</v>
      </c>
      <c r="GK4" s="411">
        <v>0.1435103312790563</v>
      </c>
      <c r="GL4" s="412" t="s">
        <v>451</v>
      </c>
      <c r="GM4" s="413">
        <v>2.0737351712454148</v>
      </c>
      <c r="GN4" s="353" t="s">
        <v>424</v>
      </c>
      <c r="GO4" s="411">
        <v>25266.069999999967</v>
      </c>
      <c r="GP4" s="411">
        <v>19380.069999999982</v>
      </c>
      <c r="GQ4" s="411">
        <v>25741.069999999956</v>
      </c>
      <c r="GR4" s="411">
        <v>23462.403333333303</v>
      </c>
      <c r="GS4" s="412" t="s">
        <v>452</v>
      </c>
      <c r="GT4" s="412">
        <v>2.0310000000000001</v>
      </c>
      <c r="GU4" s="412">
        <v>1.6140000000000001</v>
      </c>
      <c r="GV4" s="412">
        <v>2.0640000000000001</v>
      </c>
      <c r="GW4" s="412">
        <v>1.903</v>
      </c>
      <c r="GX4" s="411">
        <v>0.25063273252796359</v>
      </c>
      <c r="GY4" s="412" t="s">
        <v>453</v>
      </c>
      <c r="GZ4" s="413">
        <v>1.9742579886189044</v>
      </c>
      <c r="HA4" s="353" t="s">
        <v>424</v>
      </c>
      <c r="HB4" s="411">
        <v>16179.090000000026</v>
      </c>
      <c r="HC4" s="411">
        <v>18540.03</v>
      </c>
      <c r="HD4" s="411">
        <v>14716.030000000026</v>
      </c>
      <c r="HE4" s="411">
        <v>16478.38333333335</v>
      </c>
      <c r="HF4" s="412" t="s">
        <v>454</v>
      </c>
      <c r="HG4" s="412">
        <v>1.98</v>
      </c>
      <c r="HH4" s="412">
        <v>2.2189999999999999</v>
      </c>
      <c r="HI4" s="412">
        <v>1.829</v>
      </c>
      <c r="HJ4" s="412">
        <v>2.0089999999999999</v>
      </c>
      <c r="HK4" s="411">
        <v>0.19655829788244372</v>
      </c>
      <c r="HL4" s="412" t="s">
        <v>455</v>
      </c>
      <c r="HM4" s="413">
        <v>2.0437403264116951</v>
      </c>
    </row>
    <row r="5" spans="1:221">
      <c r="A5" s="353" t="s">
        <v>456</v>
      </c>
      <c r="B5" s="411">
        <v>31155.32000000008</v>
      </c>
      <c r="C5" s="411">
        <v>26471.320000000062</v>
      </c>
      <c r="D5" s="411">
        <v>31083.320000000069</v>
      </c>
      <c r="E5" s="411">
        <v>29569.986666666737</v>
      </c>
      <c r="F5" s="412" t="s">
        <v>457</v>
      </c>
      <c r="G5" s="412">
        <v>2.4340000000000002</v>
      </c>
      <c r="H5" s="412">
        <v>2.13</v>
      </c>
      <c r="I5" s="412">
        <v>2.4290000000000003</v>
      </c>
      <c r="J5" s="412">
        <v>2.331</v>
      </c>
      <c r="K5" s="411">
        <v>0.17433397194179062</v>
      </c>
      <c r="L5" s="412" t="s">
        <v>458</v>
      </c>
      <c r="M5" s="413">
        <v>2.0991270735191843</v>
      </c>
      <c r="N5" s="353" t="s">
        <v>456</v>
      </c>
      <c r="O5" s="411">
        <v>21723.559999999972</v>
      </c>
      <c r="P5" s="411">
        <v>19171.839999999986</v>
      </c>
      <c r="Q5" s="411">
        <v>24409.839999999971</v>
      </c>
      <c r="R5" s="411">
        <v>21768.413333333312</v>
      </c>
      <c r="S5" s="412" t="s">
        <v>459</v>
      </c>
      <c r="T5" s="412">
        <v>1.9430000000000001</v>
      </c>
      <c r="U5" s="412">
        <v>1.756</v>
      </c>
      <c r="V5" s="412">
        <v>2.1350000000000002</v>
      </c>
      <c r="W5" s="412">
        <v>1.9450000000000001</v>
      </c>
      <c r="X5" s="411">
        <v>0.18965466602270326</v>
      </c>
      <c r="Y5" s="412" t="s">
        <v>455</v>
      </c>
      <c r="Z5" s="413">
        <v>2.0533462006718715</v>
      </c>
      <c r="AA5" s="353" t="s">
        <v>456</v>
      </c>
      <c r="AB5" s="411">
        <v>16756.360000000011</v>
      </c>
      <c r="AC5" s="411">
        <v>16497.180000000011</v>
      </c>
      <c r="AD5" s="411">
        <v>17349.360000000011</v>
      </c>
      <c r="AE5" s="411">
        <v>16867.633333333346</v>
      </c>
      <c r="AF5" s="412" t="s">
        <v>460</v>
      </c>
      <c r="AG5" s="412">
        <v>1.4690000000000001</v>
      </c>
      <c r="AH5" s="412">
        <v>1.4510000000000001</v>
      </c>
      <c r="AI5" s="412">
        <v>1.5090000000000001</v>
      </c>
      <c r="AJ5" s="412">
        <v>1.476</v>
      </c>
      <c r="AK5" s="411">
        <v>2.9670396028199136E-2</v>
      </c>
      <c r="AL5" s="412" t="s">
        <v>461</v>
      </c>
      <c r="AM5" s="413">
        <v>2.0143715977593453</v>
      </c>
      <c r="AN5" s="353" t="s">
        <v>456</v>
      </c>
      <c r="AO5" s="411">
        <v>25558.679999999935</v>
      </c>
      <c r="AP5" s="411">
        <v>28732.679999999931</v>
      </c>
      <c r="AQ5" s="411">
        <v>27251.679999999931</v>
      </c>
      <c r="AR5" s="411">
        <v>27181.013333333267</v>
      </c>
      <c r="AS5" s="412" t="s">
        <v>426</v>
      </c>
      <c r="AT5" s="412">
        <v>1.58</v>
      </c>
      <c r="AU5" s="412">
        <v>1.7470000000000001</v>
      </c>
      <c r="AV5" s="412">
        <v>1.67</v>
      </c>
      <c r="AW5" s="412">
        <v>1.6659999999999999</v>
      </c>
      <c r="AX5" s="411">
        <v>8.3467522221169363E-2</v>
      </c>
      <c r="AY5" s="412" t="s">
        <v>445</v>
      </c>
      <c r="AZ5" s="413">
        <v>1.9848612495484836</v>
      </c>
      <c r="BA5" s="353" t="s">
        <v>456</v>
      </c>
      <c r="BB5" s="411">
        <v>31900.240000000056</v>
      </c>
      <c r="BC5" s="411">
        <v>33111.240000000034</v>
      </c>
      <c r="BD5" s="411">
        <v>34137.240000000027</v>
      </c>
      <c r="BE5" s="411">
        <v>33049.57333333337</v>
      </c>
      <c r="BF5" s="412" t="s">
        <v>428</v>
      </c>
      <c r="BG5" s="412">
        <v>2.5230000000000001</v>
      </c>
      <c r="BH5" s="412">
        <v>2.6</v>
      </c>
      <c r="BI5" s="412">
        <v>2.6659999999999999</v>
      </c>
      <c r="BJ5" s="412">
        <v>2.5960000000000001</v>
      </c>
      <c r="BK5" s="411">
        <v>7.1457663130043411E-2</v>
      </c>
      <c r="BL5" s="412" t="s">
        <v>462</v>
      </c>
      <c r="BM5" s="413">
        <v>2.1406140881851807</v>
      </c>
      <c r="BN5" s="353" t="s">
        <v>456</v>
      </c>
      <c r="BO5" s="411">
        <v>30214.919999999969</v>
      </c>
      <c r="BP5" s="411">
        <v>33411.919999999991</v>
      </c>
      <c r="BQ5" s="411">
        <v>29774.919999999969</v>
      </c>
      <c r="BR5" s="411">
        <v>31133.919999999973</v>
      </c>
      <c r="BS5" s="412" t="s">
        <v>463</v>
      </c>
      <c r="BT5" s="412">
        <v>2.4910000000000001</v>
      </c>
      <c r="BU5" s="412">
        <v>2.6970000000000001</v>
      </c>
      <c r="BV5" s="412">
        <v>2.4620000000000002</v>
      </c>
      <c r="BW5" s="412">
        <v>2.5500000000000003</v>
      </c>
      <c r="BX5" s="411">
        <v>0.12803929474521331</v>
      </c>
      <c r="BY5" s="412" t="s">
        <v>445</v>
      </c>
      <c r="BZ5" s="413">
        <v>2.1742329162767682</v>
      </c>
      <c r="CA5" s="353" t="s">
        <v>456</v>
      </c>
      <c r="CB5" s="411">
        <v>25743.779999999959</v>
      </c>
      <c r="CC5" s="411">
        <v>25538.519999999946</v>
      </c>
      <c r="CD5" s="411">
        <v>25453.039999999943</v>
      </c>
      <c r="CE5" s="411">
        <v>25578.446666666616</v>
      </c>
      <c r="CF5" s="412" t="s">
        <v>464</v>
      </c>
      <c r="CG5" s="412">
        <v>2.73</v>
      </c>
      <c r="CH5" s="412">
        <v>2.7120000000000002</v>
      </c>
      <c r="CI5" s="412">
        <v>2.7040000000000002</v>
      </c>
      <c r="CJ5" s="412">
        <v>2.7149999999999999</v>
      </c>
      <c r="CK5" s="411">
        <v>1.3396738438263304E-2</v>
      </c>
      <c r="CL5" s="412" t="s">
        <v>465</v>
      </c>
      <c r="CM5" s="413">
        <v>2.0928858389973533</v>
      </c>
      <c r="CN5" s="353" t="s">
        <v>456</v>
      </c>
      <c r="CO5" s="411">
        <v>71940.559999999954</v>
      </c>
      <c r="CP5" s="411">
        <v>71266.559999999954</v>
      </c>
      <c r="CQ5" s="411">
        <v>69845.559999999954</v>
      </c>
      <c r="CR5" s="411">
        <v>71017.559999999954</v>
      </c>
      <c r="CS5" s="412" t="s">
        <v>466</v>
      </c>
      <c r="CT5" s="412">
        <v>5.4050000000000002</v>
      </c>
      <c r="CU5" s="412">
        <v>5.3660000000000005</v>
      </c>
      <c r="CV5" s="412">
        <v>5.2830000000000004</v>
      </c>
      <c r="CW5" s="412">
        <v>5.351</v>
      </c>
      <c r="CX5" s="411">
        <v>6.2593089628629056E-2</v>
      </c>
      <c r="CY5" s="412" t="s">
        <v>467</v>
      </c>
      <c r="CZ5" s="413">
        <v>2.1972806667655087</v>
      </c>
      <c r="DA5" s="353" t="s">
        <v>456</v>
      </c>
      <c r="DB5" s="411">
        <v>34819.990000000085</v>
      </c>
      <c r="DC5" s="411">
        <v>35542.990000000085</v>
      </c>
      <c r="DD5" s="411">
        <v>36234.32000000008</v>
      </c>
      <c r="DE5" s="411">
        <v>35532.433333333414</v>
      </c>
      <c r="DF5" s="412" t="s">
        <v>461</v>
      </c>
      <c r="DG5" s="412">
        <v>2.6920000000000002</v>
      </c>
      <c r="DH5" s="412">
        <v>2.738</v>
      </c>
      <c r="DI5" s="412">
        <v>2.782</v>
      </c>
      <c r="DJ5" s="412">
        <v>2.7370000000000001</v>
      </c>
      <c r="DK5" s="411">
        <v>4.4796519665785094E-2</v>
      </c>
      <c r="DL5" s="412" t="s">
        <v>468</v>
      </c>
      <c r="DM5" s="413">
        <v>2.1253072142591019</v>
      </c>
      <c r="DN5" s="353" t="s">
        <v>456</v>
      </c>
      <c r="DO5" s="411">
        <v>24447.320000000062</v>
      </c>
      <c r="DP5" s="411">
        <v>23829.740000000049</v>
      </c>
      <c r="DQ5" s="411">
        <v>21494.160000000044</v>
      </c>
      <c r="DR5" s="411">
        <v>23257.073333333388</v>
      </c>
      <c r="DS5" s="412" t="s">
        <v>469</v>
      </c>
      <c r="DT5" s="412">
        <v>2.149</v>
      </c>
      <c r="DU5" s="412">
        <v>2.105</v>
      </c>
      <c r="DV5" s="412">
        <v>1.9330000000000001</v>
      </c>
      <c r="DW5" s="412">
        <v>2.0619999999999998</v>
      </c>
      <c r="DX5" s="411">
        <v>0.11406011887616253</v>
      </c>
      <c r="DY5" s="412" t="s">
        <v>470</v>
      </c>
      <c r="DZ5" s="413">
        <v>2.033245622829059</v>
      </c>
      <c r="EA5" s="353" t="s">
        <v>456</v>
      </c>
      <c r="EB5" s="411">
        <v>40034.480000000047</v>
      </c>
      <c r="EC5" s="411">
        <v>38503.480000000025</v>
      </c>
      <c r="ED5" s="411">
        <v>38437.480000000025</v>
      </c>
      <c r="EE5" s="411">
        <v>38991.813333333368</v>
      </c>
      <c r="EF5" s="412" t="s">
        <v>471</v>
      </c>
      <c r="EG5" s="412">
        <v>2.887</v>
      </c>
      <c r="EH5" s="412">
        <v>2.7960000000000003</v>
      </c>
      <c r="EI5" s="412">
        <v>2.7920000000000003</v>
      </c>
      <c r="EJ5" s="412">
        <v>2.8250000000000002</v>
      </c>
      <c r="EK5" s="411">
        <v>5.3757823890331423E-2</v>
      </c>
      <c r="EL5" s="412" t="s">
        <v>472</v>
      </c>
      <c r="EM5" s="413">
        <v>2.1253179807184632</v>
      </c>
      <c r="EN5" s="353" t="s">
        <v>456</v>
      </c>
      <c r="EO5" s="411">
        <v>20603.580000000038</v>
      </c>
      <c r="EP5" s="411">
        <v>18457.740000000016</v>
      </c>
      <c r="EQ5" s="411">
        <v>18572.740000000027</v>
      </c>
      <c r="ER5" s="411">
        <v>19211.353333333358</v>
      </c>
      <c r="ES5" s="412" t="s">
        <v>473</v>
      </c>
      <c r="ET5" s="412">
        <v>1.452</v>
      </c>
      <c r="EU5" s="412">
        <v>1.3220000000000001</v>
      </c>
      <c r="EV5" s="412">
        <v>1.329</v>
      </c>
      <c r="EW5" s="412">
        <v>1.3680000000000001</v>
      </c>
      <c r="EX5" s="411">
        <v>7.3181019789068949E-2</v>
      </c>
      <c r="EY5" s="412" t="s">
        <v>474</v>
      </c>
      <c r="EZ5" s="413">
        <v>1.898548744090184</v>
      </c>
      <c r="FA5" s="353" t="s">
        <v>456</v>
      </c>
      <c r="FB5" s="411">
        <v>21384.36</v>
      </c>
      <c r="FC5" s="411">
        <v>22512.479999999989</v>
      </c>
      <c r="FD5" s="411">
        <v>24228.479999999985</v>
      </c>
      <c r="FE5" s="411">
        <v>22708.439999999991</v>
      </c>
      <c r="FF5" s="412" t="s">
        <v>473</v>
      </c>
      <c r="FG5" s="412">
        <v>1.944</v>
      </c>
      <c r="FH5" s="412">
        <v>2.0289999999999999</v>
      </c>
      <c r="FI5" s="412">
        <v>2.157</v>
      </c>
      <c r="FJ5" s="412">
        <v>2.0430000000000001</v>
      </c>
      <c r="FK5" s="411">
        <v>0.10686363904407659</v>
      </c>
      <c r="FL5" s="412" t="s">
        <v>475</v>
      </c>
      <c r="FM5" s="413">
        <v>2.0230066914863323</v>
      </c>
      <c r="FN5" s="353" t="s">
        <v>456</v>
      </c>
      <c r="FO5" s="411">
        <v>24532.910000000036</v>
      </c>
      <c r="FP5" s="411">
        <v>23982.910000000025</v>
      </c>
      <c r="FQ5" s="411">
        <v>27366.970000000034</v>
      </c>
      <c r="FR5" s="411">
        <v>25294.263333333365</v>
      </c>
      <c r="FS5" s="412" t="s">
        <v>476</v>
      </c>
      <c r="FT5" s="412">
        <v>2.097</v>
      </c>
      <c r="FU5" s="412">
        <v>2.0569999999999999</v>
      </c>
      <c r="FV5" s="412">
        <v>2.3010000000000002</v>
      </c>
      <c r="FW5" s="412">
        <v>2.1520000000000001</v>
      </c>
      <c r="FX5" s="411">
        <v>0.13101862251428026</v>
      </c>
      <c r="FY5" s="412" t="s">
        <v>477</v>
      </c>
      <c r="FZ5" s="413">
        <v>2.024576254558569</v>
      </c>
      <c r="GA5" s="353" t="s">
        <v>456</v>
      </c>
      <c r="GB5" s="411">
        <v>421058</v>
      </c>
      <c r="GC5" s="411">
        <v>397134</v>
      </c>
      <c r="GD5" s="411">
        <v>437887</v>
      </c>
      <c r="GE5" s="411">
        <v>418693</v>
      </c>
      <c r="GF5" s="412" t="s">
        <v>478</v>
      </c>
      <c r="GG5" s="412">
        <v>19.55</v>
      </c>
      <c r="GH5" s="412">
        <v>18.580000000000002</v>
      </c>
      <c r="GI5" s="412">
        <v>20.23</v>
      </c>
      <c r="GJ5" s="412">
        <v>19.45</v>
      </c>
      <c r="GK5" s="411">
        <v>0.83047799221328322</v>
      </c>
      <c r="GL5" s="412" t="s">
        <v>448</v>
      </c>
      <c r="GM5" s="413">
        <v>1.691167508656541</v>
      </c>
      <c r="GN5" s="353" t="s">
        <v>456</v>
      </c>
      <c r="GO5" s="411">
        <v>20957.069999999985</v>
      </c>
      <c r="GP5" s="411">
        <v>27818.069999999952</v>
      </c>
      <c r="GQ5" s="411">
        <v>22865.759999999966</v>
      </c>
      <c r="GR5" s="411">
        <v>23880.29999999997</v>
      </c>
      <c r="GS5" s="412" t="s">
        <v>479</v>
      </c>
      <c r="GT5" s="412">
        <v>1.7270000000000001</v>
      </c>
      <c r="GU5" s="412">
        <v>2.2069999999999999</v>
      </c>
      <c r="GV5" s="412">
        <v>1.863</v>
      </c>
      <c r="GW5" s="412">
        <v>1.9319999999999999</v>
      </c>
      <c r="GX5" s="411">
        <v>0.24703367375805751</v>
      </c>
      <c r="GY5" s="412" t="s">
        <v>480</v>
      </c>
      <c r="GZ5" s="413">
        <v>2.004992590953266</v>
      </c>
      <c r="HA5" s="353" t="s">
        <v>456</v>
      </c>
      <c r="HB5" s="411">
        <v>50488.119999999937</v>
      </c>
      <c r="HC5" s="411">
        <v>56013.119999999937</v>
      </c>
      <c r="HD5" s="411">
        <v>54705.119999999937</v>
      </c>
      <c r="HE5" s="411">
        <v>53735.453333333273</v>
      </c>
      <c r="HF5" s="412" t="s">
        <v>481</v>
      </c>
      <c r="HG5" s="412">
        <v>5.0960000000000001</v>
      </c>
      <c r="HH5" s="412">
        <v>5.5540000000000003</v>
      </c>
      <c r="HI5" s="412">
        <v>5.4459999999999997</v>
      </c>
      <c r="HJ5" s="412">
        <v>5.3650000000000002</v>
      </c>
      <c r="HK5" s="411">
        <v>0.23947064830889617</v>
      </c>
      <c r="HL5" s="412" t="s">
        <v>446</v>
      </c>
      <c r="HM5" s="413">
        <v>2.1155406074179957</v>
      </c>
    </row>
    <row r="6" spans="1:221">
      <c r="A6" s="353" t="s">
        <v>482</v>
      </c>
      <c r="B6" s="411">
        <v>8678.9199999999964</v>
      </c>
      <c r="C6" s="411">
        <v>9429.9999999999945</v>
      </c>
      <c r="D6" s="411">
        <v>9179.2399999999943</v>
      </c>
      <c r="E6" s="411">
        <v>9096.0533333333278</v>
      </c>
      <c r="F6" s="412" t="s">
        <v>427</v>
      </c>
      <c r="G6" s="412">
        <v>0.8458</v>
      </c>
      <c r="H6" s="412">
        <v>0.90690000000000004</v>
      </c>
      <c r="I6" s="412">
        <v>0.88660000000000005</v>
      </c>
      <c r="J6" s="412">
        <v>0.87980000000000003</v>
      </c>
      <c r="K6" s="411">
        <v>3.1099905719926883E-2</v>
      </c>
      <c r="L6" s="412" t="s">
        <v>483</v>
      </c>
      <c r="M6" s="413">
        <v>1.8272987385182333</v>
      </c>
      <c r="N6" s="353" t="s">
        <v>482</v>
      </c>
      <c r="O6" s="411">
        <v>9037.1600000000089</v>
      </c>
      <c r="P6" s="411">
        <v>9266.4400000000041</v>
      </c>
      <c r="Q6" s="411">
        <v>9278.2800000000097</v>
      </c>
      <c r="R6" s="411">
        <v>9193.9600000000082</v>
      </c>
      <c r="S6" s="412" t="s">
        <v>466</v>
      </c>
      <c r="T6" s="412">
        <v>0.94779999999999998</v>
      </c>
      <c r="U6" s="412">
        <v>0.9677</v>
      </c>
      <c r="V6" s="412">
        <v>0.96879999999999999</v>
      </c>
      <c r="W6" s="412">
        <v>0.96140000000000003</v>
      </c>
      <c r="X6" s="411">
        <v>1.1824735304737476E-2</v>
      </c>
      <c r="Y6" s="412" t="s">
        <v>467</v>
      </c>
      <c r="Z6" s="413">
        <v>1.8395063306611454</v>
      </c>
      <c r="AA6" s="353" t="s">
        <v>482</v>
      </c>
      <c r="AB6" s="411">
        <v>11536.910000000009</v>
      </c>
      <c r="AC6" s="411">
        <v>10998.27000000001</v>
      </c>
      <c r="AD6" s="411">
        <v>12705.36000000001</v>
      </c>
      <c r="AE6" s="411">
        <v>11746.846666666677</v>
      </c>
      <c r="AF6" s="412" t="s">
        <v>484</v>
      </c>
      <c r="AG6" s="412">
        <v>1.097</v>
      </c>
      <c r="AH6" s="412">
        <v>1.0569999999999999</v>
      </c>
      <c r="AI6" s="412">
        <v>1.1839999999999999</v>
      </c>
      <c r="AJ6" s="412">
        <v>1.113</v>
      </c>
      <c r="AK6" s="411">
        <v>6.4661728289150844E-2</v>
      </c>
      <c r="AL6" s="412" t="s">
        <v>426</v>
      </c>
      <c r="AM6" s="413">
        <v>1.9417452378237858</v>
      </c>
      <c r="AN6" s="353" t="s">
        <v>482</v>
      </c>
      <c r="AO6" s="411">
        <v>12593.000000000005</v>
      </c>
      <c r="AP6" s="411">
        <v>12533.680000000006</v>
      </c>
      <c r="AQ6" s="411">
        <v>12574.000000000005</v>
      </c>
      <c r="AR6" s="411">
        <v>12566.893333333339</v>
      </c>
      <c r="AS6" s="412" t="s">
        <v>485</v>
      </c>
      <c r="AT6" s="412">
        <v>0.85699999999999998</v>
      </c>
      <c r="AU6" s="412">
        <v>0.85340000000000005</v>
      </c>
      <c r="AV6" s="412">
        <v>0.85580000000000001</v>
      </c>
      <c r="AW6" s="412">
        <v>0.85540000000000005</v>
      </c>
      <c r="AX6" s="411">
        <v>1.8018093338881809E-3</v>
      </c>
      <c r="AY6" s="412" t="s">
        <v>485</v>
      </c>
      <c r="AZ6" s="413">
        <v>1.780820106030605</v>
      </c>
      <c r="BA6" s="353" t="s">
        <v>482</v>
      </c>
      <c r="BB6" s="411">
        <v>8809.1200000000044</v>
      </c>
      <c r="BC6" s="411">
        <v>10220.179999999995</v>
      </c>
      <c r="BD6" s="411">
        <v>9889.9999999999982</v>
      </c>
      <c r="BE6" s="411">
        <v>9639.7666666666646</v>
      </c>
      <c r="BF6" s="412" t="s">
        <v>486</v>
      </c>
      <c r="BG6" s="412">
        <v>0.87429999999999997</v>
      </c>
      <c r="BH6" s="412">
        <v>0.99039999999999995</v>
      </c>
      <c r="BI6" s="412">
        <v>0.96360000000000001</v>
      </c>
      <c r="BJ6" s="412">
        <v>0.94279999999999997</v>
      </c>
      <c r="BK6" s="411">
        <v>6.0829197261926392E-2</v>
      </c>
      <c r="BL6" s="412" t="s">
        <v>443</v>
      </c>
      <c r="BM6" s="413">
        <v>1.8276132197235182</v>
      </c>
      <c r="BN6" s="353" t="s">
        <v>482</v>
      </c>
      <c r="BO6" s="411">
        <v>9978.0199999999768</v>
      </c>
      <c r="BP6" s="411">
        <v>11160.959999999979</v>
      </c>
      <c r="BQ6" s="411">
        <v>10718.979999999978</v>
      </c>
      <c r="BR6" s="411">
        <v>10619.319999999978</v>
      </c>
      <c r="BS6" s="412" t="s">
        <v>487</v>
      </c>
      <c r="BT6" s="412">
        <v>1.024</v>
      </c>
      <c r="BU6" s="412">
        <v>1.1220000000000001</v>
      </c>
      <c r="BV6" s="412">
        <v>1.0860000000000001</v>
      </c>
      <c r="BW6" s="412">
        <v>1.077</v>
      </c>
      <c r="BX6" s="411">
        <v>4.9689375658393729E-2</v>
      </c>
      <c r="BY6" s="412" t="s">
        <v>488</v>
      </c>
      <c r="BZ6" s="413">
        <v>1.8891474492636997</v>
      </c>
      <c r="CA6" s="353" t="s">
        <v>482</v>
      </c>
      <c r="CB6" s="411">
        <v>7982.2200000000139</v>
      </c>
      <c r="CC6" s="411">
        <v>8678.9600000000137</v>
      </c>
      <c r="CD6" s="411">
        <v>7924.2600000000139</v>
      </c>
      <c r="CE6" s="411">
        <v>8195.1466666666802</v>
      </c>
      <c r="CF6" s="412" t="s">
        <v>489</v>
      </c>
      <c r="CG6" s="412">
        <v>0.99819999999999998</v>
      </c>
      <c r="CH6" s="412">
        <v>1.0740000000000001</v>
      </c>
      <c r="CI6" s="412">
        <v>0.99180000000000001</v>
      </c>
      <c r="CJ6" s="412">
        <v>1.0210000000000001</v>
      </c>
      <c r="CK6" s="411">
        <v>4.5955197760882832E-2</v>
      </c>
      <c r="CL6" s="412" t="s">
        <v>446</v>
      </c>
      <c r="CM6" s="413">
        <v>1.7726111643150302</v>
      </c>
      <c r="CN6" s="353" t="s">
        <v>482</v>
      </c>
      <c r="CO6" s="411">
        <v>8517.610000000006</v>
      </c>
      <c r="CP6" s="411">
        <v>9363.39</v>
      </c>
      <c r="CQ6" s="411">
        <v>8762.610000000006</v>
      </c>
      <c r="CR6" s="411">
        <v>8881.2033333333384</v>
      </c>
      <c r="CS6" s="412" t="s">
        <v>478</v>
      </c>
      <c r="CT6" s="412">
        <v>1.0230000000000001</v>
      </c>
      <c r="CU6" s="412">
        <v>1.103</v>
      </c>
      <c r="CV6" s="412">
        <v>1.046</v>
      </c>
      <c r="CW6" s="412">
        <v>1.0569999999999999</v>
      </c>
      <c r="CX6" s="411">
        <v>4.121224458143366E-2</v>
      </c>
      <c r="CY6" s="412" t="s">
        <v>490</v>
      </c>
      <c r="CZ6" s="413">
        <v>1.8907193041370476</v>
      </c>
      <c r="DA6" s="353" t="s">
        <v>482</v>
      </c>
      <c r="DB6" s="411">
        <v>8612.6599999999944</v>
      </c>
      <c r="DC6" s="411">
        <v>9039.3399999999947</v>
      </c>
      <c r="DD6" s="411">
        <v>8953.6699999999964</v>
      </c>
      <c r="DE6" s="411">
        <v>8868.5566666666618</v>
      </c>
      <c r="DF6" s="412" t="s">
        <v>491</v>
      </c>
      <c r="DG6" s="412">
        <v>0.8448</v>
      </c>
      <c r="DH6" s="412">
        <v>0.88</v>
      </c>
      <c r="DI6" s="412">
        <v>0.87290000000000001</v>
      </c>
      <c r="DJ6" s="412">
        <v>0.8659</v>
      </c>
      <c r="DK6" s="411">
        <v>1.8589909781644879E-2</v>
      </c>
      <c r="DL6" s="412" t="s">
        <v>492</v>
      </c>
      <c r="DM6" s="413">
        <v>1.8233350909874371</v>
      </c>
      <c r="DN6" s="353" t="s">
        <v>482</v>
      </c>
      <c r="DO6" s="411">
        <v>9379.5799999999945</v>
      </c>
      <c r="DP6" s="411">
        <v>9733.5799999999945</v>
      </c>
      <c r="DQ6" s="411">
        <v>9000.1599999999944</v>
      </c>
      <c r="DR6" s="411">
        <v>9371.1066666666611</v>
      </c>
      <c r="DS6" s="412" t="s">
        <v>490</v>
      </c>
      <c r="DT6" s="412">
        <v>0.97150000000000003</v>
      </c>
      <c r="DU6" s="412">
        <v>1.002</v>
      </c>
      <c r="DV6" s="412">
        <v>0.9385</v>
      </c>
      <c r="DW6" s="412">
        <v>0.97070000000000001</v>
      </c>
      <c r="DX6" s="411">
        <v>3.1861945367942519E-2</v>
      </c>
      <c r="DY6" s="412" t="s">
        <v>493</v>
      </c>
      <c r="DZ6" s="413">
        <v>1.8291091305748355</v>
      </c>
      <c r="EA6" s="353" t="s">
        <v>482</v>
      </c>
      <c r="EB6" s="411">
        <v>15830.480000000036</v>
      </c>
      <c r="EC6" s="411">
        <v>17716.37000000001</v>
      </c>
      <c r="ED6" s="411">
        <v>15169.740000000031</v>
      </c>
      <c r="EE6" s="411">
        <v>16238.863333333362</v>
      </c>
      <c r="EF6" s="412" t="s">
        <v>451</v>
      </c>
      <c r="EG6" s="412">
        <v>1.341</v>
      </c>
      <c r="EH6" s="412">
        <v>1.4730000000000001</v>
      </c>
      <c r="EI6" s="412">
        <v>1.2949999999999999</v>
      </c>
      <c r="EJ6" s="412">
        <v>1.37</v>
      </c>
      <c r="EK6" s="411">
        <v>9.2543372156242004E-2</v>
      </c>
      <c r="EL6" s="412" t="s">
        <v>494</v>
      </c>
      <c r="EM6" s="413">
        <v>1.9283168364202192</v>
      </c>
      <c r="EN6" s="353" t="s">
        <v>482</v>
      </c>
      <c r="EO6" s="411">
        <v>16156.739999999994</v>
      </c>
      <c r="EP6" s="411">
        <v>14746.739999999994</v>
      </c>
      <c r="EQ6" s="411">
        <v>15190.579999999994</v>
      </c>
      <c r="ER6" s="411">
        <v>15364.686666666661</v>
      </c>
      <c r="ES6" s="412" t="s">
        <v>495</v>
      </c>
      <c r="ET6" s="412">
        <v>1.18</v>
      </c>
      <c r="EU6" s="412">
        <v>1.091</v>
      </c>
      <c r="EV6" s="412">
        <v>1.119</v>
      </c>
      <c r="EW6" s="412">
        <v>1.1300000000000001</v>
      </c>
      <c r="EX6" s="411">
        <v>4.5441559908973368E-2</v>
      </c>
      <c r="EY6" s="412" t="s">
        <v>496</v>
      </c>
      <c r="EZ6" s="413">
        <v>1.8623272413735223</v>
      </c>
      <c r="FA6" s="353" t="s">
        <v>482</v>
      </c>
      <c r="FB6" s="411">
        <v>85225.479999999967</v>
      </c>
      <c r="FC6" s="411">
        <v>84121.479999999981</v>
      </c>
      <c r="FD6" s="411">
        <v>84231.479999999938</v>
      </c>
      <c r="FE6" s="411">
        <v>84526.146666666624</v>
      </c>
      <c r="FF6" s="412" t="s">
        <v>497</v>
      </c>
      <c r="FG6" s="412">
        <v>6.0990000000000002</v>
      </c>
      <c r="FH6" s="412">
        <v>6.0330000000000004</v>
      </c>
      <c r="FI6" s="412">
        <v>6.04</v>
      </c>
      <c r="FJ6" s="412">
        <v>6.0570000000000004</v>
      </c>
      <c r="FK6" s="411">
        <v>3.6115639768415302E-2</v>
      </c>
      <c r="FL6" s="412" t="s">
        <v>464</v>
      </c>
      <c r="FM6" s="413">
        <v>2.1154007716541341</v>
      </c>
      <c r="FN6" s="353" t="s">
        <v>482</v>
      </c>
      <c r="FO6" s="411">
        <v>29930.880000000048</v>
      </c>
      <c r="FP6" s="411">
        <v>29366.940000000035</v>
      </c>
      <c r="FQ6" s="411">
        <v>33301.880000000048</v>
      </c>
      <c r="FR6" s="411">
        <v>30866.566666666709</v>
      </c>
      <c r="FS6" s="412" t="s">
        <v>430</v>
      </c>
      <c r="FT6" s="412">
        <v>2.4830000000000001</v>
      </c>
      <c r="FU6" s="412">
        <v>2.444</v>
      </c>
      <c r="FV6" s="412">
        <v>2.7189999999999999</v>
      </c>
      <c r="FW6" s="412">
        <v>2.5489999999999999</v>
      </c>
      <c r="FX6" s="411">
        <v>0.14873478202855323</v>
      </c>
      <c r="FY6" s="412" t="s">
        <v>426</v>
      </c>
      <c r="FZ6" s="413">
        <v>2.0872430776504145</v>
      </c>
      <c r="GA6" s="353" t="s">
        <v>482</v>
      </c>
      <c r="GB6" s="411">
        <v>24584.25</v>
      </c>
      <c r="GC6" s="411">
        <v>29044</v>
      </c>
      <c r="GD6" s="411">
        <v>31400</v>
      </c>
      <c r="GE6" s="411">
        <v>28342.75</v>
      </c>
      <c r="GF6" s="412" t="s">
        <v>498</v>
      </c>
      <c r="GG6" s="412">
        <v>1.9490000000000001</v>
      </c>
      <c r="GH6" s="412">
        <v>2.2250000000000001</v>
      </c>
      <c r="GI6" s="412">
        <v>2.3679999999999999</v>
      </c>
      <c r="GJ6" s="412">
        <v>2.181</v>
      </c>
      <c r="GK6" s="411">
        <v>0.2127633405984444</v>
      </c>
      <c r="GL6" s="412" t="s">
        <v>455</v>
      </c>
      <c r="GM6" s="413">
        <v>2.1370689700509846</v>
      </c>
      <c r="GN6" s="353" t="s">
        <v>482</v>
      </c>
      <c r="GO6" s="411">
        <v>22565.069999999971</v>
      </c>
      <c r="GP6" s="411">
        <v>23028.689999999962</v>
      </c>
      <c r="GQ6" s="411">
        <v>22971.759999999969</v>
      </c>
      <c r="GR6" s="411">
        <v>22855.1733333333</v>
      </c>
      <c r="GS6" s="412" t="s">
        <v>499</v>
      </c>
      <c r="GT6" s="412">
        <v>1.8420000000000001</v>
      </c>
      <c r="GU6" s="412">
        <v>1.8740000000000001</v>
      </c>
      <c r="GV6" s="412">
        <v>1.87</v>
      </c>
      <c r="GW6" s="412">
        <v>1.8620000000000001</v>
      </c>
      <c r="GX6" s="411">
        <v>1.7834598256108933E-2</v>
      </c>
      <c r="GY6" s="412" t="s">
        <v>500</v>
      </c>
      <c r="GZ6" s="413">
        <v>1.974051701548559</v>
      </c>
      <c r="HA6" s="353" t="s">
        <v>482</v>
      </c>
      <c r="HB6" s="411">
        <v>18477.12</v>
      </c>
      <c r="HC6" s="411">
        <v>19957.119999999984</v>
      </c>
      <c r="HD6" s="411">
        <v>23512.119999999977</v>
      </c>
      <c r="HE6" s="411">
        <v>20648.786666666652</v>
      </c>
      <c r="HF6" s="412" t="s">
        <v>501</v>
      </c>
      <c r="HG6" s="412">
        <v>2.2130000000000001</v>
      </c>
      <c r="HH6" s="412">
        <v>2.359</v>
      </c>
      <c r="HI6" s="412">
        <v>2.7040000000000002</v>
      </c>
      <c r="HJ6" s="412">
        <v>2.4250000000000003</v>
      </c>
      <c r="HK6" s="411">
        <v>0.25239370063017919</v>
      </c>
      <c r="HL6" s="412" t="s">
        <v>440</v>
      </c>
      <c r="HM6" s="413">
        <v>2.1096719738678469</v>
      </c>
    </row>
    <row r="7" spans="1:221">
      <c r="A7" s="353" t="s">
        <v>502</v>
      </c>
      <c r="B7" s="411">
        <v>37097.32000000008</v>
      </c>
      <c r="C7" s="411">
        <v>37646.320000000087</v>
      </c>
      <c r="D7" s="411">
        <v>34163.320000000087</v>
      </c>
      <c r="E7" s="411">
        <v>36302.320000000087</v>
      </c>
      <c r="F7" s="412" t="s">
        <v>475</v>
      </c>
      <c r="G7" s="412">
        <v>2.8080000000000003</v>
      </c>
      <c r="H7" s="412">
        <v>2.8420000000000001</v>
      </c>
      <c r="I7" s="412">
        <v>2.625</v>
      </c>
      <c r="J7" s="412">
        <v>2.758</v>
      </c>
      <c r="K7" s="411">
        <v>0.11679338109519447</v>
      </c>
      <c r="L7" s="412" t="s">
        <v>427</v>
      </c>
      <c r="M7" s="413">
        <v>2.130626766476444</v>
      </c>
      <c r="N7" s="353" t="s">
        <v>502</v>
      </c>
      <c r="O7" s="411">
        <v>28223.119999999963</v>
      </c>
      <c r="P7" s="411">
        <v>25619.839999999967</v>
      </c>
      <c r="Q7" s="411">
        <v>28658.559999999965</v>
      </c>
      <c r="R7" s="411">
        <v>27500.506666666635</v>
      </c>
      <c r="S7" s="412" t="s">
        <v>503</v>
      </c>
      <c r="T7" s="412">
        <v>2.4010000000000002</v>
      </c>
      <c r="U7" s="412">
        <v>2.2210000000000001</v>
      </c>
      <c r="V7" s="412">
        <v>2.431</v>
      </c>
      <c r="W7" s="412">
        <v>2.351</v>
      </c>
      <c r="X7" s="411">
        <v>0.11372942044013815</v>
      </c>
      <c r="Y7" s="412" t="s">
        <v>504</v>
      </c>
      <c r="Z7" s="413">
        <v>2.14856178625443</v>
      </c>
      <c r="AA7" s="353" t="s">
        <v>502</v>
      </c>
      <c r="AB7" s="411">
        <v>104878.35999999978</v>
      </c>
      <c r="AC7" s="411">
        <v>101843.3599999998</v>
      </c>
      <c r="AD7" s="411">
        <v>91499.359999999797</v>
      </c>
      <c r="AE7" s="411">
        <v>99407.026666666454</v>
      </c>
      <c r="AF7" s="412" t="s">
        <v>505</v>
      </c>
      <c r="AG7" s="412">
        <v>6.0549999999999997</v>
      </c>
      <c r="AH7" s="412">
        <v>5.9180000000000001</v>
      </c>
      <c r="AI7" s="412">
        <v>5.4470000000000001</v>
      </c>
      <c r="AJ7" s="412">
        <v>5.806</v>
      </c>
      <c r="AK7" s="411">
        <v>0.31907574046407788</v>
      </c>
      <c r="AL7" s="412" t="s">
        <v>470</v>
      </c>
      <c r="AM7" s="413">
        <v>2.1980827309408424</v>
      </c>
      <c r="AN7" s="353" t="s">
        <v>502</v>
      </c>
      <c r="AO7" s="411">
        <v>10942.510000000006</v>
      </c>
      <c r="AP7" s="411">
        <v>13143.340000000006</v>
      </c>
      <c r="AQ7" s="411">
        <v>12033.170000000006</v>
      </c>
      <c r="AR7" s="411">
        <v>12039.67333333334</v>
      </c>
      <c r="AS7" s="412" t="s">
        <v>457</v>
      </c>
      <c r="AT7" s="412">
        <v>0.75770000000000004</v>
      </c>
      <c r="AU7" s="412">
        <v>0.88959999999999995</v>
      </c>
      <c r="AV7" s="412">
        <v>0.8236</v>
      </c>
      <c r="AW7" s="412">
        <v>0.8236</v>
      </c>
      <c r="AX7" s="411">
        <v>6.5930937446623344E-2</v>
      </c>
      <c r="AY7" s="412" t="s">
        <v>506</v>
      </c>
      <c r="AZ7" s="413">
        <v>1.7482998240222074</v>
      </c>
      <c r="BA7" s="353" t="s">
        <v>502</v>
      </c>
      <c r="BB7" s="411">
        <v>38743.239999999983</v>
      </c>
      <c r="BC7" s="411">
        <v>45401.239999999962</v>
      </c>
      <c r="BD7" s="411">
        <v>39533.239999999983</v>
      </c>
      <c r="BE7" s="411">
        <v>41225.906666666648</v>
      </c>
      <c r="BF7" s="412" t="s">
        <v>435</v>
      </c>
      <c r="BG7" s="412">
        <v>2.9540000000000002</v>
      </c>
      <c r="BH7" s="412">
        <v>3.359</v>
      </c>
      <c r="BI7" s="412">
        <v>3.0030000000000001</v>
      </c>
      <c r="BJ7" s="412">
        <v>3.105</v>
      </c>
      <c r="BK7" s="411">
        <v>0.22127008331659639</v>
      </c>
      <c r="BL7" s="412" t="s">
        <v>505</v>
      </c>
      <c r="BM7" s="413">
        <v>2.1726773306829839</v>
      </c>
      <c r="BN7" s="353" t="s">
        <v>502</v>
      </c>
      <c r="BO7" s="411">
        <v>31246.919999999969</v>
      </c>
      <c r="BP7" s="411">
        <v>39089.920000000056</v>
      </c>
      <c r="BQ7" s="411">
        <v>32818.919999999969</v>
      </c>
      <c r="BR7" s="411">
        <v>34385.253333333334</v>
      </c>
      <c r="BS7" s="412" t="s">
        <v>507</v>
      </c>
      <c r="BT7" s="412">
        <v>2.5580000000000003</v>
      </c>
      <c r="BU7" s="412">
        <v>3.052</v>
      </c>
      <c r="BV7" s="412">
        <v>2.6590000000000003</v>
      </c>
      <c r="BW7" s="412">
        <v>2.7560000000000002</v>
      </c>
      <c r="BX7" s="411">
        <v>0.26122797276433757</v>
      </c>
      <c r="BY7" s="412" t="s">
        <v>508</v>
      </c>
      <c r="BZ7" s="413">
        <v>2.175696062717317</v>
      </c>
      <c r="CA7" s="353" t="s">
        <v>502</v>
      </c>
      <c r="CB7" s="411">
        <v>29974.039999999928</v>
      </c>
      <c r="CC7" s="411">
        <v>41097.040000000015</v>
      </c>
      <c r="CD7" s="411">
        <v>30694.779999999933</v>
      </c>
      <c r="CE7" s="411">
        <v>33921.953333333287</v>
      </c>
      <c r="CF7" s="412" t="s">
        <v>509</v>
      </c>
      <c r="CG7" s="412">
        <v>3.1040000000000001</v>
      </c>
      <c r="CH7" s="412">
        <v>4.0469999999999997</v>
      </c>
      <c r="CI7" s="412">
        <v>3.1670000000000003</v>
      </c>
      <c r="CJ7" s="412">
        <v>3.4390000000000001</v>
      </c>
      <c r="CK7" s="411">
        <v>0.52722385681426487</v>
      </c>
      <c r="CL7" s="412" t="s">
        <v>510</v>
      </c>
      <c r="CM7" s="413">
        <v>2.1585752985185627</v>
      </c>
      <c r="CN7" s="353" t="s">
        <v>502</v>
      </c>
      <c r="CO7" s="411">
        <v>12874.609999999982</v>
      </c>
      <c r="CP7" s="411">
        <v>15574.169999999976</v>
      </c>
      <c r="CQ7" s="411">
        <v>13225.779999999981</v>
      </c>
      <c r="CR7" s="411">
        <v>13891.51999999998</v>
      </c>
      <c r="CS7" s="412" t="s">
        <v>511</v>
      </c>
      <c r="CT7" s="412">
        <v>1.419</v>
      </c>
      <c r="CU7" s="412">
        <v>1.647</v>
      </c>
      <c r="CV7" s="412">
        <v>1.4490000000000001</v>
      </c>
      <c r="CW7" s="412">
        <v>1.5050000000000001</v>
      </c>
      <c r="CX7" s="411">
        <v>0.12411950197090907</v>
      </c>
      <c r="CY7" s="412" t="s">
        <v>512</v>
      </c>
      <c r="CZ7" s="413">
        <v>2.0311490599322166</v>
      </c>
      <c r="DA7" s="353" t="s">
        <v>502</v>
      </c>
      <c r="DB7" s="411">
        <v>18685.320000000029</v>
      </c>
      <c r="DC7" s="411">
        <v>19553.660000000029</v>
      </c>
      <c r="DD7" s="411">
        <v>18533.000000000025</v>
      </c>
      <c r="DE7" s="411">
        <v>18923.993333333361</v>
      </c>
      <c r="DF7" s="412" t="s">
        <v>513</v>
      </c>
      <c r="DG7" s="412">
        <v>1.6120000000000001</v>
      </c>
      <c r="DH7" s="412">
        <v>1.673</v>
      </c>
      <c r="DI7" s="412">
        <v>1.601</v>
      </c>
      <c r="DJ7" s="412">
        <v>1.629</v>
      </c>
      <c r="DK7" s="411">
        <v>3.9125899090491356E-2</v>
      </c>
      <c r="DL7" s="412" t="s">
        <v>514</v>
      </c>
      <c r="DM7" s="413">
        <v>2.0275785348798947</v>
      </c>
      <c r="DN7" s="353" t="s">
        <v>502</v>
      </c>
      <c r="DO7" s="411">
        <v>16156.739999999994</v>
      </c>
      <c r="DP7" s="411">
        <v>24067.320000000065</v>
      </c>
      <c r="DQ7" s="411">
        <v>14614.319999999994</v>
      </c>
      <c r="DR7" s="411">
        <v>18279.460000000017</v>
      </c>
      <c r="DS7" s="414" t="s">
        <v>515</v>
      </c>
      <c r="DT7" s="412">
        <v>1.5270000000000001</v>
      </c>
      <c r="DU7" s="412">
        <v>2.1219999999999999</v>
      </c>
      <c r="DV7" s="412">
        <v>1.4060000000000001</v>
      </c>
      <c r="DW7" s="412">
        <v>1.6850000000000001</v>
      </c>
      <c r="DX7" s="411">
        <v>0.38313730843569999</v>
      </c>
      <c r="DY7" s="414" t="s">
        <v>516</v>
      </c>
      <c r="DZ7" s="413">
        <v>1.968055439465062</v>
      </c>
      <c r="EA7" s="353" t="s">
        <v>502</v>
      </c>
      <c r="EB7" s="411">
        <v>19300.480000000003</v>
      </c>
      <c r="EC7" s="411">
        <v>19682.739999999998</v>
      </c>
      <c r="ED7" s="411">
        <v>21143.109999999993</v>
      </c>
      <c r="EE7" s="411">
        <v>20042.109999999997</v>
      </c>
      <c r="EF7" s="412" t="s">
        <v>478</v>
      </c>
      <c r="EG7" s="412">
        <v>1.5820000000000001</v>
      </c>
      <c r="EH7" s="412">
        <v>1.607</v>
      </c>
      <c r="EI7" s="412">
        <v>1.706</v>
      </c>
      <c r="EJ7" s="412">
        <v>1.6320000000000001</v>
      </c>
      <c r="EK7" s="411">
        <v>6.5450854364021843E-2</v>
      </c>
      <c r="EL7" s="412" t="s">
        <v>496</v>
      </c>
      <c r="EM7" s="413">
        <v>2.0252310331171643</v>
      </c>
      <c r="EN7" s="353" t="s">
        <v>502</v>
      </c>
      <c r="EO7" s="411">
        <v>12588.579999999994</v>
      </c>
      <c r="EP7" s="411">
        <v>13065.159999999994</v>
      </c>
      <c r="EQ7" s="411">
        <v>13825.319999999994</v>
      </c>
      <c r="ER7" s="411">
        <v>13159.686666666661</v>
      </c>
      <c r="ES7" s="412" t="s">
        <v>495</v>
      </c>
      <c r="ET7" s="412">
        <v>0.95199999999999996</v>
      </c>
      <c r="EU7" s="412">
        <v>0.98299999999999998</v>
      </c>
      <c r="EV7" s="412">
        <v>1.032</v>
      </c>
      <c r="EW7" s="412">
        <v>0.98899999999999999</v>
      </c>
      <c r="EX7" s="411">
        <v>4.0377534300395944E-2</v>
      </c>
      <c r="EY7" s="412" t="s">
        <v>517</v>
      </c>
      <c r="EZ7" s="413">
        <v>1.7965026083899345</v>
      </c>
      <c r="FA7" s="353" t="s">
        <v>502</v>
      </c>
      <c r="FB7" s="411">
        <v>216121.47999999975</v>
      </c>
      <c r="FC7" s="411">
        <v>211089.47999999972</v>
      </c>
      <c r="FD7" s="411">
        <v>223733.47999999969</v>
      </c>
      <c r="FE7" s="411">
        <v>216981.47999999975</v>
      </c>
      <c r="FF7" s="412" t="s">
        <v>513</v>
      </c>
      <c r="FG7" s="412">
        <v>13.31</v>
      </c>
      <c r="FH7" s="412">
        <v>13.05</v>
      </c>
      <c r="FI7" s="412">
        <v>13.71</v>
      </c>
      <c r="FJ7" s="412">
        <v>13.36</v>
      </c>
      <c r="FK7" s="411">
        <v>0.33422992229214243</v>
      </c>
      <c r="FL7" s="412" t="s">
        <v>491</v>
      </c>
      <c r="FM7" s="413">
        <v>1.8084097395481908</v>
      </c>
      <c r="FN7" s="353" t="s">
        <v>502</v>
      </c>
      <c r="FO7" s="411">
        <v>26378.940000000035</v>
      </c>
      <c r="FP7" s="411">
        <v>18692.880000000005</v>
      </c>
      <c r="FQ7" s="411">
        <v>28257.910000000036</v>
      </c>
      <c r="FR7" s="411">
        <v>24443.243333333357</v>
      </c>
      <c r="FS7" s="414" t="s">
        <v>518</v>
      </c>
      <c r="FT7" s="412">
        <v>2.2309999999999999</v>
      </c>
      <c r="FU7" s="412">
        <v>1.6640000000000001</v>
      </c>
      <c r="FV7" s="412">
        <v>2.3650000000000002</v>
      </c>
      <c r="FW7" s="412">
        <v>2.0859999999999999</v>
      </c>
      <c r="FX7" s="411">
        <v>0.37225784889321789</v>
      </c>
      <c r="FY7" s="412" t="s">
        <v>519</v>
      </c>
      <c r="FZ7" s="413">
        <v>2.0539614807633426</v>
      </c>
      <c r="GA7" s="353" t="s">
        <v>502</v>
      </c>
      <c r="GB7" s="411">
        <v>11806</v>
      </c>
      <c r="GC7" s="411">
        <v>14189.25</v>
      </c>
      <c r="GD7" s="411">
        <v>12167</v>
      </c>
      <c r="GE7" s="411">
        <v>12720.75</v>
      </c>
      <c r="GF7" s="412" t="s">
        <v>520</v>
      </c>
      <c r="GG7" s="412">
        <v>1.0840000000000001</v>
      </c>
      <c r="GH7" s="412">
        <v>1.2570000000000001</v>
      </c>
      <c r="GI7" s="412">
        <v>1.111</v>
      </c>
      <c r="GJ7" s="412">
        <v>1.151</v>
      </c>
      <c r="GK7" s="411">
        <v>9.2968448113053881E-2</v>
      </c>
      <c r="GL7" s="412" t="s">
        <v>451</v>
      </c>
      <c r="GM7" s="413">
        <v>1.9405260555377584</v>
      </c>
      <c r="GN7" s="353" t="s">
        <v>502</v>
      </c>
      <c r="GO7" s="411">
        <v>25123.759999999955</v>
      </c>
      <c r="GP7" s="411">
        <v>34385.759999999973</v>
      </c>
      <c r="GQ7" s="411">
        <v>28995.759999999944</v>
      </c>
      <c r="GR7" s="411">
        <v>29501.759999999962</v>
      </c>
      <c r="GS7" s="412" t="s">
        <v>521</v>
      </c>
      <c r="GT7" s="412">
        <v>2.0209999999999999</v>
      </c>
      <c r="GU7" s="412">
        <v>2.6480000000000001</v>
      </c>
      <c r="GV7" s="412">
        <v>2.2869999999999999</v>
      </c>
      <c r="GW7" s="412">
        <v>2.319</v>
      </c>
      <c r="GX7" s="411">
        <v>0.31498473137047883</v>
      </c>
      <c r="GY7" s="412" t="s">
        <v>522</v>
      </c>
      <c r="GZ7" s="413">
        <v>2.0392476432451603</v>
      </c>
      <c r="HA7" s="353" t="s">
        <v>502</v>
      </c>
      <c r="HB7" s="411">
        <v>29884.119999999952</v>
      </c>
      <c r="HC7" s="411">
        <v>24411.089999999978</v>
      </c>
      <c r="HD7" s="411">
        <v>26636.119999999966</v>
      </c>
      <c r="HE7" s="411">
        <v>26977.109999999968</v>
      </c>
      <c r="HF7" s="412" t="s">
        <v>450</v>
      </c>
      <c r="HG7" s="412">
        <v>3.3000000000000003</v>
      </c>
      <c r="HH7" s="412">
        <v>2.79</v>
      </c>
      <c r="HI7" s="412">
        <v>3</v>
      </c>
      <c r="HJ7" s="412">
        <v>3.0300000000000002</v>
      </c>
      <c r="HK7" s="411">
        <v>0.25634382871041117</v>
      </c>
      <c r="HL7" s="412" t="s">
        <v>523</v>
      </c>
      <c r="HM7" s="413">
        <v>2.1442344295633586</v>
      </c>
    </row>
    <row r="8" spans="1:221">
      <c r="A8" s="353" t="s">
        <v>524</v>
      </c>
      <c r="B8" s="411">
        <v>27372.240000000067</v>
      </c>
      <c r="C8" s="411">
        <v>28282.320000000072</v>
      </c>
      <c r="D8" s="411">
        <v>28003.320000000065</v>
      </c>
      <c r="E8" s="411">
        <v>27885.960000000068</v>
      </c>
      <c r="F8" s="412" t="s">
        <v>525</v>
      </c>
      <c r="G8" s="412">
        <v>2.1890000000000001</v>
      </c>
      <c r="H8" s="412">
        <v>2.2480000000000002</v>
      </c>
      <c r="I8" s="412">
        <v>2.23</v>
      </c>
      <c r="J8" s="412">
        <v>2.2229999999999999</v>
      </c>
      <c r="K8" s="411">
        <v>3.04795828092847E-2</v>
      </c>
      <c r="L8" s="412" t="s">
        <v>526</v>
      </c>
      <c r="M8" s="413">
        <v>2.0987156954906205</v>
      </c>
      <c r="N8" s="353" t="s">
        <v>524</v>
      </c>
      <c r="O8" s="411">
        <v>35101.119999999959</v>
      </c>
      <c r="P8" s="411">
        <v>35793.119999999952</v>
      </c>
      <c r="Q8" s="411">
        <v>36460.119999999952</v>
      </c>
      <c r="R8" s="411">
        <v>35784.786666666616</v>
      </c>
      <c r="S8" s="412" t="s">
        <v>472</v>
      </c>
      <c r="T8" s="412">
        <v>2.8620000000000001</v>
      </c>
      <c r="U8" s="412">
        <v>2.9079999999999999</v>
      </c>
      <c r="V8" s="412">
        <v>2.9510000000000001</v>
      </c>
      <c r="W8" s="412">
        <v>2.907</v>
      </c>
      <c r="X8" s="411">
        <v>4.4432489076031562E-2</v>
      </c>
      <c r="Y8" s="412" t="s">
        <v>466</v>
      </c>
      <c r="Z8" s="413">
        <v>2.1515278207453421</v>
      </c>
      <c r="AA8" s="353" t="s">
        <v>524</v>
      </c>
      <c r="AB8" s="411">
        <v>21610.180000000011</v>
      </c>
      <c r="AC8" s="411">
        <v>20194.360000000011</v>
      </c>
      <c r="AD8" s="411">
        <v>17462.270000000008</v>
      </c>
      <c r="AE8" s="411">
        <v>19755.603333333343</v>
      </c>
      <c r="AF8" s="412" t="s">
        <v>527</v>
      </c>
      <c r="AG8" s="412">
        <v>1.7890000000000001</v>
      </c>
      <c r="AH8" s="412">
        <v>1.6970000000000001</v>
      </c>
      <c r="AI8" s="412">
        <v>1.516</v>
      </c>
      <c r="AJ8" s="412">
        <v>1.6679999999999999</v>
      </c>
      <c r="AK8" s="411">
        <v>0.1385962626715615</v>
      </c>
      <c r="AL8" s="412" t="s">
        <v>528</v>
      </c>
      <c r="AM8" s="413">
        <v>2.0784372320448754</v>
      </c>
      <c r="AN8" s="353" t="s">
        <v>524</v>
      </c>
      <c r="AO8" s="411">
        <v>18235.679999999971</v>
      </c>
      <c r="AP8" s="411">
        <v>16565.169999999991</v>
      </c>
      <c r="AQ8" s="411">
        <v>17952.509999999973</v>
      </c>
      <c r="AR8" s="411">
        <v>17584.453333333313</v>
      </c>
      <c r="AS8" s="412" t="s">
        <v>489</v>
      </c>
      <c r="AT8" s="412">
        <v>1.1819999999999999</v>
      </c>
      <c r="AU8" s="412">
        <v>1.0880000000000001</v>
      </c>
      <c r="AV8" s="412">
        <v>1.1659999999999999</v>
      </c>
      <c r="AW8" s="412">
        <v>1.145</v>
      </c>
      <c r="AX8" s="411">
        <v>5.0447579399930588E-2</v>
      </c>
      <c r="AY8" s="412" t="s">
        <v>529</v>
      </c>
      <c r="AZ8" s="413">
        <v>1.8537232111280915</v>
      </c>
      <c r="BA8" s="353" t="s">
        <v>524</v>
      </c>
      <c r="BB8" s="411">
        <v>87249.239999999874</v>
      </c>
      <c r="BC8" s="411">
        <v>88559.239999999874</v>
      </c>
      <c r="BD8" s="411">
        <v>90965.239999999874</v>
      </c>
      <c r="BE8" s="411">
        <v>88924.573333333203</v>
      </c>
      <c r="BF8" s="412" t="s">
        <v>492</v>
      </c>
      <c r="BG8" s="412">
        <v>5.7060000000000004</v>
      </c>
      <c r="BH8" s="412">
        <v>5.7750000000000004</v>
      </c>
      <c r="BI8" s="412">
        <v>5.9030000000000005</v>
      </c>
      <c r="BJ8" s="412">
        <v>5.7949999999999999</v>
      </c>
      <c r="BK8" s="411">
        <v>9.9772198159548617E-2</v>
      </c>
      <c r="BL8" s="412" t="s">
        <v>525</v>
      </c>
      <c r="BM8" s="413">
        <v>2.1394114852833526</v>
      </c>
      <c r="BN8" s="353" t="s">
        <v>524</v>
      </c>
      <c r="BO8" s="411">
        <v>121156.91999999985</v>
      </c>
      <c r="BP8" s="411">
        <v>130867.91999999985</v>
      </c>
      <c r="BQ8" s="411">
        <v>122146.91999999988</v>
      </c>
      <c r="BR8" s="411">
        <v>124723.91999999987</v>
      </c>
      <c r="BS8" s="412" t="s">
        <v>448</v>
      </c>
      <c r="BT8" s="412">
        <v>7.4430000000000005</v>
      </c>
      <c r="BU8" s="412">
        <v>7.9110000000000005</v>
      </c>
      <c r="BV8" s="412">
        <v>7.4910000000000005</v>
      </c>
      <c r="BW8" s="412">
        <v>7.6150000000000002</v>
      </c>
      <c r="BX8" s="411">
        <v>0.25772113537662605</v>
      </c>
      <c r="BY8" s="412" t="s">
        <v>428</v>
      </c>
      <c r="BZ8" s="413">
        <v>2.081432301922824</v>
      </c>
      <c r="CA8" s="353" t="s">
        <v>524</v>
      </c>
      <c r="CB8" s="411">
        <v>19547.779999999981</v>
      </c>
      <c r="CC8" s="411">
        <v>22633.039999999964</v>
      </c>
      <c r="CD8" s="411">
        <v>20444.519999999979</v>
      </c>
      <c r="CE8" s="411">
        <v>20875.113333333309</v>
      </c>
      <c r="CF8" s="412" t="s">
        <v>530</v>
      </c>
      <c r="CG8" s="412">
        <v>2.1619999999999999</v>
      </c>
      <c r="CH8" s="412">
        <v>2.448</v>
      </c>
      <c r="CI8" s="412">
        <v>2.246</v>
      </c>
      <c r="CJ8" s="412">
        <v>2.286</v>
      </c>
      <c r="CK8" s="411">
        <v>0.14710823696870387</v>
      </c>
      <c r="CL8" s="412" t="s">
        <v>463</v>
      </c>
      <c r="CM8" s="413">
        <v>2.057471547088189</v>
      </c>
      <c r="CN8" s="353" t="s">
        <v>524</v>
      </c>
      <c r="CO8" s="411">
        <v>14369.16999999998</v>
      </c>
      <c r="CP8" s="411">
        <v>17046.169999999976</v>
      </c>
      <c r="CQ8" s="411">
        <v>16261.779999999979</v>
      </c>
      <c r="CR8" s="411">
        <v>15892.373333333313</v>
      </c>
      <c r="CS8" s="412" t="s">
        <v>531</v>
      </c>
      <c r="CT8" s="412">
        <v>1.546</v>
      </c>
      <c r="CU8" s="412">
        <v>1.768</v>
      </c>
      <c r="CV8" s="412">
        <v>1.704</v>
      </c>
      <c r="CW8" s="412">
        <v>1.673</v>
      </c>
      <c r="CX8" s="411">
        <v>0.1138796588398524</v>
      </c>
      <c r="CY8" s="412" t="s">
        <v>494</v>
      </c>
      <c r="CZ8" s="413">
        <v>2.0656393978736243</v>
      </c>
      <c r="DA8" s="353" t="s">
        <v>524</v>
      </c>
      <c r="DB8" s="411">
        <v>25702.990000000063</v>
      </c>
      <c r="DC8" s="411">
        <v>28523.990000000067</v>
      </c>
      <c r="DD8" s="411">
        <v>26890.320000000072</v>
      </c>
      <c r="DE8" s="411">
        <v>27039.100000000064</v>
      </c>
      <c r="DF8" s="412" t="s">
        <v>475</v>
      </c>
      <c r="DG8" s="412">
        <v>2.097</v>
      </c>
      <c r="DH8" s="412">
        <v>2.2850000000000001</v>
      </c>
      <c r="DI8" s="412">
        <v>2.1760000000000002</v>
      </c>
      <c r="DJ8" s="412">
        <v>2.1859999999999999</v>
      </c>
      <c r="DK8" s="411">
        <v>9.4248715616134543E-2</v>
      </c>
      <c r="DL8" s="412" t="s">
        <v>448</v>
      </c>
      <c r="DM8" s="413">
        <v>2.0627373030834559</v>
      </c>
      <c r="DN8" s="353" t="s">
        <v>524</v>
      </c>
      <c r="DO8" s="411">
        <v>23252.160000000047</v>
      </c>
      <c r="DP8" s="411">
        <v>26064.320000000058</v>
      </c>
      <c r="DQ8" s="411">
        <v>23995.320000000065</v>
      </c>
      <c r="DR8" s="411">
        <v>24437.266666666721</v>
      </c>
      <c r="DS8" s="412" t="s">
        <v>503</v>
      </c>
      <c r="DT8" s="412">
        <v>2.0619999999999998</v>
      </c>
      <c r="DU8" s="412">
        <v>2.266</v>
      </c>
      <c r="DV8" s="412">
        <v>2.117</v>
      </c>
      <c r="DW8" s="412">
        <v>2.1480000000000001</v>
      </c>
      <c r="DX8" s="411">
        <v>0.10516337090295845</v>
      </c>
      <c r="DY8" s="412" t="s">
        <v>478</v>
      </c>
      <c r="DZ8" s="413">
        <v>2.0641460499358169</v>
      </c>
      <c r="EA8" s="353" t="s">
        <v>524</v>
      </c>
      <c r="EB8" s="411">
        <v>21432.479999999992</v>
      </c>
      <c r="EC8" s="411">
        <v>24315.479999999978</v>
      </c>
      <c r="ED8" s="411">
        <v>21676.479999999989</v>
      </c>
      <c r="EE8" s="411">
        <v>22474.813333333321</v>
      </c>
      <c r="EF8" s="412" t="s">
        <v>505</v>
      </c>
      <c r="EG8" s="412">
        <v>1.7250000000000001</v>
      </c>
      <c r="EH8" s="412">
        <v>1.915</v>
      </c>
      <c r="EI8" s="412">
        <v>1.7410000000000001</v>
      </c>
      <c r="EJ8" s="412">
        <v>1.794</v>
      </c>
      <c r="EK8" s="411">
        <v>0.10511948511448896</v>
      </c>
      <c r="EL8" s="412" t="s">
        <v>444</v>
      </c>
      <c r="EM8" s="413">
        <v>2.0277259513973558</v>
      </c>
      <c r="EN8" s="353" t="s">
        <v>524</v>
      </c>
      <c r="EO8" s="411">
        <v>14812.999999999995</v>
      </c>
      <c r="EP8" s="411">
        <v>17165.740000000009</v>
      </c>
      <c r="EQ8" s="411">
        <v>14757.739999999994</v>
      </c>
      <c r="ER8" s="411">
        <v>15578.826666666666</v>
      </c>
      <c r="ES8" s="412" t="s">
        <v>435</v>
      </c>
      <c r="ET8" s="412">
        <v>1.095</v>
      </c>
      <c r="EU8" s="412">
        <v>1.2430000000000001</v>
      </c>
      <c r="EV8" s="412">
        <v>1.0920000000000001</v>
      </c>
      <c r="EW8" s="412">
        <v>1.143</v>
      </c>
      <c r="EX8" s="411">
        <v>8.6202016371547216E-2</v>
      </c>
      <c r="EY8" s="412" t="s">
        <v>458</v>
      </c>
      <c r="EZ8" s="413">
        <v>1.8323257777788775</v>
      </c>
      <c r="FA8" s="353" t="s">
        <v>524</v>
      </c>
      <c r="FB8" s="411">
        <v>23934.359999999975</v>
      </c>
      <c r="FC8" s="411">
        <v>26170.479999999978</v>
      </c>
      <c r="FD8" s="411">
        <v>26529.479999999974</v>
      </c>
      <c r="FE8" s="411">
        <v>25544.773333333305</v>
      </c>
      <c r="FF8" s="412" t="s">
        <v>470</v>
      </c>
      <c r="FG8" s="412">
        <v>2.1350000000000002</v>
      </c>
      <c r="FH8" s="412">
        <v>2.2989999999999999</v>
      </c>
      <c r="FI8" s="412">
        <v>2.3250000000000002</v>
      </c>
      <c r="FJ8" s="412">
        <v>2.2530000000000001</v>
      </c>
      <c r="FK8" s="411">
        <v>0.10304871104102058</v>
      </c>
      <c r="FL8" s="412" t="s">
        <v>488</v>
      </c>
      <c r="FM8" s="413">
        <v>2.0858175039434248</v>
      </c>
      <c r="FN8" s="353" t="s">
        <v>524</v>
      </c>
      <c r="FO8" s="411">
        <v>20257.94000000001</v>
      </c>
      <c r="FP8" s="411">
        <v>22624.880000000023</v>
      </c>
      <c r="FQ8" s="411">
        <v>22052.880000000023</v>
      </c>
      <c r="FR8" s="411">
        <v>21645.233333333352</v>
      </c>
      <c r="FS8" s="412" t="s">
        <v>532</v>
      </c>
      <c r="FT8" s="412">
        <v>1.782</v>
      </c>
      <c r="FU8" s="412">
        <v>1.958</v>
      </c>
      <c r="FV8" s="412">
        <v>1.915</v>
      </c>
      <c r="FW8" s="412">
        <v>1.885</v>
      </c>
      <c r="FX8" s="411">
        <v>9.1816735736572244E-2</v>
      </c>
      <c r="FY8" s="412" t="s">
        <v>478</v>
      </c>
      <c r="FZ8" s="413">
        <v>1.9921447793290732</v>
      </c>
      <c r="GA8" s="353" t="s">
        <v>524</v>
      </c>
      <c r="GB8" s="411">
        <v>51408</v>
      </c>
      <c r="GC8" s="411">
        <v>55627</v>
      </c>
      <c r="GD8" s="411">
        <v>50448</v>
      </c>
      <c r="GE8" s="411">
        <v>52494.333333333336</v>
      </c>
      <c r="GF8" s="412" t="s">
        <v>475</v>
      </c>
      <c r="GG8" s="412">
        <v>3.5020000000000002</v>
      </c>
      <c r="GH8" s="412">
        <v>3.7290000000000001</v>
      </c>
      <c r="GI8" s="412">
        <v>3.45</v>
      </c>
      <c r="GJ8" s="412">
        <v>3.56</v>
      </c>
      <c r="GK8" s="411">
        <v>0.14814885766466929</v>
      </c>
      <c r="GL8" s="412" t="s">
        <v>427</v>
      </c>
      <c r="GM8" s="413">
        <v>2.2582969679778078</v>
      </c>
      <c r="GN8" s="353" t="s">
        <v>524</v>
      </c>
      <c r="GO8" s="411">
        <v>35879.070000000007</v>
      </c>
      <c r="GP8" s="411">
        <v>38005.760000000009</v>
      </c>
      <c r="GQ8" s="411">
        <v>41170.760000000031</v>
      </c>
      <c r="GR8" s="411">
        <v>38351.863333333349</v>
      </c>
      <c r="GS8" s="412" t="s">
        <v>430</v>
      </c>
      <c r="GT8" s="412">
        <v>2.7469999999999999</v>
      </c>
      <c r="GU8" s="412">
        <v>2.8860000000000001</v>
      </c>
      <c r="GV8" s="412">
        <v>3.0910000000000002</v>
      </c>
      <c r="GW8" s="412">
        <v>2.9079999999999999</v>
      </c>
      <c r="GX8" s="411">
        <v>0.17327609982038594</v>
      </c>
      <c r="GY8" s="412" t="s">
        <v>503</v>
      </c>
      <c r="GZ8" s="413">
        <v>2.0736550320376033</v>
      </c>
      <c r="HA8" s="353" t="s">
        <v>524</v>
      </c>
      <c r="HB8" s="411">
        <v>14733.060000000025</v>
      </c>
      <c r="HC8" s="411">
        <v>16281.090000000029</v>
      </c>
      <c r="HD8" s="411">
        <v>18848.09</v>
      </c>
      <c r="HE8" s="411">
        <v>16620.746666666684</v>
      </c>
      <c r="HF8" s="412" t="s">
        <v>501</v>
      </c>
      <c r="HG8" s="412">
        <v>1.831</v>
      </c>
      <c r="HH8" s="412">
        <v>1.9910000000000001</v>
      </c>
      <c r="HI8" s="412">
        <v>2.25</v>
      </c>
      <c r="HJ8" s="412">
        <v>2.024</v>
      </c>
      <c r="HK8" s="411">
        <v>0.2113439895270523</v>
      </c>
      <c r="HL8" s="412" t="s">
        <v>440</v>
      </c>
      <c r="HM8" s="413">
        <v>2.0439376463797809</v>
      </c>
    </row>
    <row r="9" spans="1:221">
      <c r="A9" s="353" t="s">
        <v>533</v>
      </c>
      <c r="B9" s="411">
        <v>9172.9999999999945</v>
      </c>
      <c r="C9" s="411">
        <v>10116.079999999994</v>
      </c>
      <c r="D9" s="411">
        <v>9164.9999999999945</v>
      </c>
      <c r="E9" s="411">
        <v>9484.6933333333272</v>
      </c>
      <c r="F9" s="412" t="s">
        <v>426</v>
      </c>
      <c r="G9" s="412">
        <v>0.8861</v>
      </c>
      <c r="H9" s="412">
        <v>0.96179999999999999</v>
      </c>
      <c r="I9" s="412">
        <v>0.88549999999999995</v>
      </c>
      <c r="J9" s="412">
        <v>0.91110000000000002</v>
      </c>
      <c r="K9" s="411">
        <v>4.3899908560901459E-2</v>
      </c>
      <c r="L9" s="412" t="s">
        <v>504</v>
      </c>
      <c r="M9" s="413">
        <v>1.8292093183263907</v>
      </c>
      <c r="N9" s="353" t="s">
        <v>533</v>
      </c>
      <c r="O9" s="411">
        <v>9494.1200000000117</v>
      </c>
      <c r="P9" s="411">
        <v>9320.4400000000078</v>
      </c>
      <c r="Q9" s="411">
        <v>9745.5600000000086</v>
      </c>
      <c r="R9" s="411">
        <v>9520.04000000001</v>
      </c>
      <c r="S9" s="412" t="s">
        <v>534</v>
      </c>
      <c r="T9" s="412">
        <v>0.98740000000000006</v>
      </c>
      <c r="U9" s="412">
        <v>0.97240000000000004</v>
      </c>
      <c r="V9" s="412">
        <v>1.0090000000000001</v>
      </c>
      <c r="W9" s="412">
        <v>0.98960000000000004</v>
      </c>
      <c r="X9" s="411">
        <v>1.8429812604669912E-2</v>
      </c>
      <c r="Y9" s="412" t="s">
        <v>472</v>
      </c>
      <c r="Z9" s="413">
        <v>1.8414975364299451</v>
      </c>
      <c r="AA9" s="353" t="s">
        <v>533</v>
      </c>
      <c r="AB9" s="411">
        <v>12848.180000000009</v>
      </c>
      <c r="AC9" s="411">
        <v>10409.000000000009</v>
      </c>
      <c r="AD9" s="411">
        <v>12235.27000000001</v>
      </c>
      <c r="AE9" s="411">
        <v>11830.816666666675</v>
      </c>
      <c r="AF9" s="412" t="s">
        <v>527</v>
      </c>
      <c r="AG9" s="412">
        <v>1.194</v>
      </c>
      <c r="AH9" s="412">
        <v>1.012</v>
      </c>
      <c r="AI9" s="412">
        <v>1.149</v>
      </c>
      <c r="AJ9" s="412">
        <v>1.1180000000000001</v>
      </c>
      <c r="AK9" s="411">
        <v>9.4717232153624292E-2</v>
      </c>
      <c r="AL9" s="412" t="s">
        <v>523</v>
      </c>
      <c r="AM9" s="413">
        <v>1.9721406049601562</v>
      </c>
      <c r="AN9" s="353" t="s">
        <v>533</v>
      </c>
      <c r="AO9" s="411">
        <v>13405.340000000006</v>
      </c>
      <c r="AP9" s="411">
        <v>12834.510000000006</v>
      </c>
      <c r="AQ9" s="411">
        <v>13451.000000000005</v>
      </c>
      <c r="AR9" s="411">
        <v>13230.28333333334</v>
      </c>
      <c r="AS9" s="412" t="s">
        <v>460</v>
      </c>
      <c r="AT9" s="412">
        <v>0.90500000000000003</v>
      </c>
      <c r="AU9" s="412">
        <v>0.87129999999999996</v>
      </c>
      <c r="AV9" s="412">
        <v>0.90769999999999995</v>
      </c>
      <c r="AW9" s="412">
        <v>0.89470000000000005</v>
      </c>
      <c r="AX9" s="411">
        <v>2.0283782038833919E-2</v>
      </c>
      <c r="AY9" s="412" t="s">
        <v>471</v>
      </c>
      <c r="AZ9" s="413">
        <v>1.7830139745982152</v>
      </c>
      <c r="BA9" s="353" t="s">
        <v>533</v>
      </c>
      <c r="BB9" s="411">
        <v>9749.0599999999977</v>
      </c>
      <c r="BC9" s="411">
        <v>10889.119999999995</v>
      </c>
      <c r="BD9" s="411">
        <v>9913.1799999999967</v>
      </c>
      <c r="BE9" s="411">
        <v>10183.786666666663</v>
      </c>
      <c r="BF9" s="412" t="s">
        <v>477</v>
      </c>
      <c r="BG9" s="412">
        <v>0.95209999999999995</v>
      </c>
      <c r="BH9" s="412">
        <v>1.044</v>
      </c>
      <c r="BI9" s="412">
        <v>0.96550000000000002</v>
      </c>
      <c r="BJ9" s="412">
        <v>0.98729999999999996</v>
      </c>
      <c r="BK9" s="411">
        <v>4.9848314995964808E-2</v>
      </c>
      <c r="BL9" s="412" t="s">
        <v>445</v>
      </c>
      <c r="BM9" s="413">
        <v>1.8310313274954018</v>
      </c>
      <c r="BN9" s="353" t="s">
        <v>533</v>
      </c>
      <c r="BO9" s="411">
        <v>10098.979999999978</v>
      </c>
      <c r="BP9" s="411">
        <v>11027.939999999977</v>
      </c>
      <c r="BQ9" s="411">
        <v>10425.959999999974</v>
      </c>
      <c r="BR9" s="411">
        <v>10517.626666666643</v>
      </c>
      <c r="BS9" s="412" t="s">
        <v>446</v>
      </c>
      <c r="BT9" s="412">
        <v>1.034</v>
      </c>
      <c r="BU9" s="412">
        <v>1.111</v>
      </c>
      <c r="BV9" s="412">
        <v>1.0609999999999999</v>
      </c>
      <c r="BW9" s="412">
        <v>1.069</v>
      </c>
      <c r="BX9" s="411">
        <v>3.9136558095113773E-2</v>
      </c>
      <c r="BY9" s="412" t="s">
        <v>535</v>
      </c>
      <c r="BZ9" s="413">
        <v>1.888538049108041</v>
      </c>
      <c r="CA9" s="353" t="s">
        <v>533</v>
      </c>
      <c r="CB9" s="411">
        <v>8770.7800000000134</v>
      </c>
      <c r="CC9" s="411">
        <v>9629.7800000000152</v>
      </c>
      <c r="CD9" s="411">
        <v>9136.2600000000148</v>
      </c>
      <c r="CE9" s="411">
        <v>9178.9400000000151</v>
      </c>
      <c r="CF9" s="412" t="s">
        <v>495</v>
      </c>
      <c r="CG9" s="412">
        <v>1.0840000000000001</v>
      </c>
      <c r="CH9" s="412">
        <v>1.177</v>
      </c>
      <c r="CI9" s="412">
        <v>1.1240000000000001</v>
      </c>
      <c r="CJ9" s="412">
        <v>1.1280000000000001</v>
      </c>
      <c r="CK9" s="411">
        <v>4.6303407652272935E-2</v>
      </c>
      <c r="CL9" s="412" t="s">
        <v>517</v>
      </c>
      <c r="CM9" s="413">
        <v>1.8407431508611627</v>
      </c>
      <c r="CN9" s="353" t="s">
        <v>533</v>
      </c>
      <c r="CO9" s="411">
        <v>8341.6100000000079</v>
      </c>
      <c r="CP9" s="411">
        <v>8456.8300000000054</v>
      </c>
      <c r="CQ9" s="411">
        <v>8612.2200000000048</v>
      </c>
      <c r="CR9" s="411">
        <v>8470.2200000000066</v>
      </c>
      <c r="CS9" s="412" t="s">
        <v>468</v>
      </c>
      <c r="CT9" s="412">
        <v>1.006</v>
      </c>
      <c r="CU9" s="412">
        <v>1.0170000000000001</v>
      </c>
      <c r="CV9" s="412">
        <v>1.032</v>
      </c>
      <c r="CW9" s="412">
        <v>1.018</v>
      </c>
      <c r="CX9" s="411">
        <v>1.3036460984777716E-2</v>
      </c>
      <c r="CY9" s="412" t="s">
        <v>536</v>
      </c>
      <c r="CZ9" s="413">
        <v>1.8881218969953679</v>
      </c>
      <c r="DA9" s="353" t="s">
        <v>533</v>
      </c>
      <c r="DB9" s="411">
        <v>9393.9999999999964</v>
      </c>
      <c r="DC9" s="411">
        <v>10217.329999999994</v>
      </c>
      <c r="DD9" s="411">
        <v>9534.9999999999945</v>
      </c>
      <c r="DE9" s="411">
        <v>9715.4433333333291</v>
      </c>
      <c r="DF9" s="412" t="s">
        <v>446</v>
      </c>
      <c r="DG9" s="412">
        <v>0.90890000000000004</v>
      </c>
      <c r="DH9" s="412">
        <v>0.97529999999999994</v>
      </c>
      <c r="DI9" s="412">
        <v>0.9204</v>
      </c>
      <c r="DJ9" s="412">
        <v>0.93489999999999995</v>
      </c>
      <c r="DK9" s="411">
        <v>3.5507737013888527E-2</v>
      </c>
      <c r="DL9" s="412" t="s">
        <v>447</v>
      </c>
      <c r="DM9" s="413">
        <v>1.8271326842478872</v>
      </c>
      <c r="DN9" s="353" t="s">
        <v>533</v>
      </c>
      <c r="DO9" s="411">
        <v>9902.1599999999944</v>
      </c>
      <c r="DP9" s="411">
        <v>10115.159999999994</v>
      </c>
      <c r="DQ9" s="411">
        <v>9296.4199999999946</v>
      </c>
      <c r="DR9" s="411">
        <v>9771.2466666666605</v>
      </c>
      <c r="DS9" s="412" t="s">
        <v>448</v>
      </c>
      <c r="DT9" s="412">
        <v>1.0170000000000001</v>
      </c>
      <c r="DU9" s="412">
        <v>1.0349999999999999</v>
      </c>
      <c r="DV9" s="412">
        <v>0.96430000000000005</v>
      </c>
      <c r="DW9" s="412">
        <v>1.0050000000000001</v>
      </c>
      <c r="DX9" s="411">
        <v>3.6660720296074666E-2</v>
      </c>
      <c r="DY9" s="412" t="s">
        <v>449</v>
      </c>
      <c r="DZ9" s="413">
        <v>1.8307419755283203</v>
      </c>
      <c r="EA9" s="353" t="s">
        <v>533</v>
      </c>
      <c r="EB9" s="411">
        <v>19772.479999999992</v>
      </c>
      <c r="EC9" s="411">
        <v>20237.109999999993</v>
      </c>
      <c r="ED9" s="411">
        <v>18642.480000000007</v>
      </c>
      <c r="EE9" s="411">
        <v>19550.689999999999</v>
      </c>
      <c r="EF9" s="412" t="s">
        <v>427</v>
      </c>
      <c r="EG9" s="412">
        <v>1.6140000000000001</v>
      </c>
      <c r="EH9" s="412">
        <v>1.645</v>
      </c>
      <c r="EI9" s="412">
        <v>1.5369999999999999</v>
      </c>
      <c r="EJ9" s="412">
        <v>1.5980000000000001</v>
      </c>
      <c r="EK9" s="411">
        <v>5.5667794114132259E-2</v>
      </c>
      <c r="EL9" s="412" t="s">
        <v>483</v>
      </c>
      <c r="EM9" s="413">
        <v>1.9943280061336328</v>
      </c>
      <c r="EN9" s="353" t="s">
        <v>533</v>
      </c>
      <c r="EO9" s="411">
        <v>32609.320000000072</v>
      </c>
      <c r="EP9" s="411">
        <v>35057.32000000008</v>
      </c>
      <c r="EQ9" s="411">
        <v>33831.320000000087</v>
      </c>
      <c r="ER9" s="411">
        <v>33832.653333333416</v>
      </c>
      <c r="ES9" s="412" t="s">
        <v>449</v>
      </c>
      <c r="ET9" s="412">
        <v>2.1459999999999999</v>
      </c>
      <c r="EU9" s="412">
        <v>2.2810000000000001</v>
      </c>
      <c r="EV9" s="412">
        <v>2.214</v>
      </c>
      <c r="EW9" s="412">
        <v>2.2130000000000001</v>
      </c>
      <c r="EX9" s="411">
        <v>6.7886805847782963E-2</v>
      </c>
      <c r="EY9" s="412" t="s">
        <v>537</v>
      </c>
      <c r="EZ9" s="413">
        <v>2.0584839075958152</v>
      </c>
      <c r="FA9" s="353" t="s">
        <v>533</v>
      </c>
      <c r="FB9" s="411">
        <v>26600.359999999979</v>
      </c>
      <c r="FC9" s="411">
        <v>27315.479999999978</v>
      </c>
      <c r="FD9" s="411">
        <v>31907.47999999996</v>
      </c>
      <c r="FE9" s="411">
        <v>28607.773333333305</v>
      </c>
      <c r="FF9" s="412" t="s">
        <v>520</v>
      </c>
      <c r="FG9" s="412">
        <v>2.33</v>
      </c>
      <c r="FH9" s="412">
        <v>2.3820000000000001</v>
      </c>
      <c r="FI9" s="412">
        <v>2.7080000000000002</v>
      </c>
      <c r="FJ9" s="412">
        <v>2.4729999999999999</v>
      </c>
      <c r="FK9" s="411">
        <v>0.20515445098717316</v>
      </c>
      <c r="FL9" s="412" t="s">
        <v>528</v>
      </c>
      <c r="FM9" s="413">
        <v>2.1177111581670682</v>
      </c>
      <c r="FN9" s="353" t="s">
        <v>533</v>
      </c>
      <c r="FO9" s="411">
        <v>25859.880000000037</v>
      </c>
      <c r="FP9" s="411">
        <v>25049.910000000036</v>
      </c>
      <c r="FQ9" s="411">
        <v>24959.880000000034</v>
      </c>
      <c r="FR9" s="411">
        <v>25289.890000000032</v>
      </c>
      <c r="FS9" s="412" t="s">
        <v>461</v>
      </c>
      <c r="FT9" s="412">
        <v>2.1930000000000001</v>
      </c>
      <c r="FU9" s="412">
        <v>2.1350000000000002</v>
      </c>
      <c r="FV9" s="412">
        <v>2.1280000000000001</v>
      </c>
      <c r="FW9" s="412">
        <v>2.1520000000000001</v>
      </c>
      <c r="FX9" s="411">
        <v>3.5833271009323757E-2</v>
      </c>
      <c r="FY9" s="412" t="s">
        <v>525</v>
      </c>
      <c r="FZ9" s="413">
        <v>1.9943198243993467</v>
      </c>
      <c r="GA9" s="353" t="s">
        <v>533</v>
      </c>
      <c r="GB9" s="411">
        <v>30195</v>
      </c>
      <c r="GC9" s="411">
        <v>28412.25</v>
      </c>
      <c r="GD9" s="411">
        <v>27934</v>
      </c>
      <c r="GE9" s="411">
        <v>28847.083333333332</v>
      </c>
      <c r="GF9" s="412" t="s">
        <v>517</v>
      </c>
      <c r="GG9" s="412">
        <v>2.2949999999999999</v>
      </c>
      <c r="GH9" s="412">
        <v>2.1869999999999998</v>
      </c>
      <c r="GI9" s="412">
        <v>2.157</v>
      </c>
      <c r="GJ9" s="412">
        <v>2.2130000000000001</v>
      </c>
      <c r="GK9" s="411">
        <v>7.2497719703623009E-2</v>
      </c>
      <c r="GL9" s="412" t="s">
        <v>493</v>
      </c>
      <c r="GM9" s="413">
        <v>2.1070366779778023</v>
      </c>
      <c r="GN9" s="353" t="s">
        <v>533</v>
      </c>
      <c r="GO9" s="411">
        <v>14621.760000000015</v>
      </c>
      <c r="GP9" s="411">
        <v>12490.690000000008</v>
      </c>
      <c r="GQ9" s="411">
        <v>13080.070000000011</v>
      </c>
      <c r="GR9" s="411">
        <v>13397.506666666677</v>
      </c>
      <c r="GS9" s="412" t="s">
        <v>512</v>
      </c>
      <c r="GT9" s="412">
        <v>1.2630000000000001</v>
      </c>
      <c r="GU9" s="412">
        <v>1.1000000000000001</v>
      </c>
      <c r="GV9" s="412">
        <v>1.145</v>
      </c>
      <c r="GW9" s="412">
        <v>1.169</v>
      </c>
      <c r="GX9" s="411">
        <v>8.4070944968501524E-2</v>
      </c>
      <c r="GY9" s="412" t="s">
        <v>476</v>
      </c>
      <c r="GZ9" s="413">
        <v>1.8677950630973559</v>
      </c>
      <c r="HA9" s="353" t="s">
        <v>533</v>
      </c>
      <c r="HB9" s="411">
        <v>39769.119999999944</v>
      </c>
      <c r="HC9" s="411">
        <v>36451.119999999952</v>
      </c>
      <c r="HD9" s="411">
        <v>38127.089999999953</v>
      </c>
      <c r="HE9" s="411">
        <v>38115.776666666621</v>
      </c>
      <c r="HF9" s="412" t="s">
        <v>529</v>
      </c>
      <c r="HG9" s="412">
        <v>4.1820000000000004</v>
      </c>
      <c r="HH9" s="412">
        <v>3.89</v>
      </c>
      <c r="HI9" s="412">
        <v>4.0380000000000003</v>
      </c>
      <c r="HJ9" s="412">
        <v>4.0369999999999999</v>
      </c>
      <c r="HK9" s="411">
        <v>0.14556149776832503</v>
      </c>
      <c r="HL9" s="412" t="s">
        <v>449</v>
      </c>
      <c r="HM9" s="413">
        <v>2.2072868033203226</v>
      </c>
    </row>
    <row r="10" spans="1:221">
      <c r="A10" s="353" t="s">
        <v>538</v>
      </c>
      <c r="B10" s="411">
        <v>26318.320000000072</v>
      </c>
      <c r="C10" s="411">
        <v>23757.24000000006</v>
      </c>
      <c r="D10" s="411">
        <v>23929.320000000065</v>
      </c>
      <c r="E10" s="411">
        <v>24668.293333333397</v>
      </c>
      <c r="F10" s="412" t="s">
        <v>426</v>
      </c>
      <c r="G10" s="412">
        <v>2.12</v>
      </c>
      <c r="H10" s="412">
        <v>1.9490000000000001</v>
      </c>
      <c r="I10" s="412">
        <v>1.96</v>
      </c>
      <c r="J10" s="412">
        <v>2.0100000000000002</v>
      </c>
      <c r="K10" s="411">
        <v>9.5431124281541782E-2</v>
      </c>
      <c r="L10" s="412" t="s">
        <v>495</v>
      </c>
      <c r="M10" s="413">
        <v>2.0367677613604895</v>
      </c>
      <c r="N10" s="353" t="s">
        <v>538</v>
      </c>
      <c r="O10" s="411">
        <v>65406.119999999937</v>
      </c>
      <c r="P10" s="411">
        <v>62986.119999999923</v>
      </c>
      <c r="Q10" s="411">
        <v>62251.11999999993</v>
      </c>
      <c r="R10" s="411">
        <v>63547.786666666594</v>
      </c>
      <c r="S10" s="412" t="s">
        <v>460</v>
      </c>
      <c r="T10" s="412">
        <v>4.7210000000000001</v>
      </c>
      <c r="U10" s="412">
        <v>4.58</v>
      </c>
      <c r="V10" s="412">
        <v>4.5369999999999999</v>
      </c>
      <c r="W10" s="412">
        <v>4.6130000000000004</v>
      </c>
      <c r="X10" s="411">
        <v>9.6281495874547443E-2</v>
      </c>
      <c r="Y10" s="412" t="s">
        <v>492</v>
      </c>
      <c r="Z10" s="413">
        <v>2.152394141549689</v>
      </c>
      <c r="AA10" s="353" t="s">
        <v>538</v>
      </c>
      <c r="AB10" s="411">
        <v>35446.35999999995</v>
      </c>
      <c r="AC10" s="411">
        <v>29727.360000000011</v>
      </c>
      <c r="AD10" s="411">
        <v>37135.269999999953</v>
      </c>
      <c r="AE10" s="411">
        <v>34102.996666666637</v>
      </c>
      <c r="AF10" s="412" t="s">
        <v>539</v>
      </c>
      <c r="AG10" s="412">
        <v>2.621</v>
      </c>
      <c r="AH10" s="412">
        <v>2.2880000000000003</v>
      </c>
      <c r="AI10" s="412">
        <v>2.7160000000000002</v>
      </c>
      <c r="AJ10" s="412">
        <v>2.5420000000000003</v>
      </c>
      <c r="AK10" s="411">
        <v>0.22467279620358063</v>
      </c>
      <c r="AL10" s="412" t="s">
        <v>435</v>
      </c>
      <c r="AM10" s="413">
        <v>2.2066452715919107</v>
      </c>
      <c r="AN10" s="353" t="s">
        <v>538</v>
      </c>
      <c r="AO10" s="411">
        <v>14778.170000000006</v>
      </c>
      <c r="AP10" s="411">
        <v>11201.510000000006</v>
      </c>
      <c r="AQ10" s="411">
        <v>14226.680000000006</v>
      </c>
      <c r="AR10" s="411">
        <v>13402.120000000004</v>
      </c>
      <c r="AS10" s="412" t="s">
        <v>540</v>
      </c>
      <c r="AT10" s="412">
        <v>0.98519999999999996</v>
      </c>
      <c r="AU10" s="412">
        <v>0.77349999999999997</v>
      </c>
      <c r="AV10" s="412">
        <v>0.95309999999999995</v>
      </c>
      <c r="AW10" s="412">
        <v>0.90390000000000004</v>
      </c>
      <c r="AX10" s="411">
        <v>0.11411246774343635</v>
      </c>
      <c r="AY10" s="412" t="s">
        <v>541</v>
      </c>
      <c r="AZ10" s="413">
        <v>1.7526038662321213</v>
      </c>
      <c r="BA10" s="353" t="s">
        <v>538</v>
      </c>
      <c r="BB10" s="411">
        <v>33903.240000000027</v>
      </c>
      <c r="BC10" s="411">
        <v>27602.120000000043</v>
      </c>
      <c r="BD10" s="411">
        <v>31857.240000000056</v>
      </c>
      <c r="BE10" s="411">
        <v>31120.866666666709</v>
      </c>
      <c r="BF10" s="412" t="s">
        <v>542</v>
      </c>
      <c r="BG10" s="412">
        <v>2.6510000000000002</v>
      </c>
      <c r="BH10" s="412">
        <v>2.2429999999999999</v>
      </c>
      <c r="BI10" s="412">
        <v>2.52</v>
      </c>
      <c r="BJ10" s="412">
        <v>2.4710000000000001</v>
      </c>
      <c r="BK10" s="411">
        <v>0.20829850434351013</v>
      </c>
      <c r="BL10" s="412" t="s">
        <v>543</v>
      </c>
      <c r="BM10" s="413">
        <v>2.1397668911776817</v>
      </c>
      <c r="BN10" s="353" t="s">
        <v>538</v>
      </c>
      <c r="BO10" s="411">
        <v>50067.920000000107</v>
      </c>
      <c r="BP10" s="411">
        <v>42921.920000000078</v>
      </c>
      <c r="BQ10" s="411">
        <v>53212.920000000122</v>
      </c>
      <c r="BR10" s="411">
        <v>48734.253333333436</v>
      </c>
      <c r="BS10" s="412" t="s">
        <v>544</v>
      </c>
      <c r="BT10" s="412">
        <v>3.7090000000000001</v>
      </c>
      <c r="BU10" s="412">
        <v>3.2850000000000001</v>
      </c>
      <c r="BV10" s="412">
        <v>3.891</v>
      </c>
      <c r="BW10" s="412">
        <v>3.629</v>
      </c>
      <c r="BX10" s="411">
        <v>0.31079607388779412</v>
      </c>
      <c r="BY10" s="412" t="s">
        <v>441</v>
      </c>
      <c r="BZ10" s="413">
        <v>2.2700901998145508</v>
      </c>
      <c r="CA10" s="353" t="s">
        <v>538</v>
      </c>
      <c r="CB10" s="411">
        <v>15401.040000000015</v>
      </c>
      <c r="CC10" s="411">
        <v>12304.260000000015</v>
      </c>
      <c r="CD10" s="411">
        <v>14612.780000000015</v>
      </c>
      <c r="CE10" s="411">
        <v>14106.026666666681</v>
      </c>
      <c r="CF10" s="412" t="s">
        <v>539</v>
      </c>
      <c r="CG10" s="412">
        <v>1.7650000000000001</v>
      </c>
      <c r="CH10" s="412">
        <v>1.4550000000000001</v>
      </c>
      <c r="CI10" s="412">
        <v>1.6870000000000001</v>
      </c>
      <c r="CJ10" s="412">
        <v>1.6360000000000001</v>
      </c>
      <c r="CK10" s="411">
        <v>0.16095510087787512</v>
      </c>
      <c r="CL10" s="412" t="s">
        <v>455</v>
      </c>
      <c r="CM10" s="413">
        <v>1.9531635452108806</v>
      </c>
      <c r="CN10" s="353" t="s">
        <v>538</v>
      </c>
      <c r="CO10" s="411">
        <v>27649.559999999969</v>
      </c>
      <c r="CP10" s="411">
        <v>21745.559999999969</v>
      </c>
      <c r="CQ10" s="411">
        <v>27120.559999999965</v>
      </c>
      <c r="CR10" s="411">
        <v>25505.226666666636</v>
      </c>
      <c r="CS10" s="412" t="s">
        <v>480</v>
      </c>
      <c r="CT10" s="412">
        <v>2.5760000000000001</v>
      </c>
      <c r="CU10" s="412">
        <v>2.137</v>
      </c>
      <c r="CV10" s="412">
        <v>2.5369999999999999</v>
      </c>
      <c r="CW10" s="412">
        <v>2.4170000000000003</v>
      </c>
      <c r="CX10" s="411">
        <v>0.2429073100928921</v>
      </c>
      <c r="CY10" s="412" t="s">
        <v>520</v>
      </c>
      <c r="CZ10" s="413">
        <v>2.1660315122412346</v>
      </c>
      <c r="DA10" s="353" t="s">
        <v>538</v>
      </c>
      <c r="DB10" s="411">
        <v>30119.660000000069</v>
      </c>
      <c r="DC10" s="411">
        <v>26785.990000000067</v>
      </c>
      <c r="DD10" s="411">
        <v>30453.320000000083</v>
      </c>
      <c r="DE10" s="411">
        <v>29119.656666666739</v>
      </c>
      <c r="DF10" s="412" t="s">
        <v>425</v>
      </c>
      <c r="DG10" s="412">
        <v>2.3890000000000002</v>
      </c>
      <c r="DH10" s="412">
        <v>2.169</v>
      </c>
      <c r="DI10" s="412">
        <v>2.411</v>
      </c>
      <c r="DJ10" s="412">
        <v>2.323</v>
      </c>
      <c r="DK10" s="411">
        <v>0.13369961475511463</v>
      </c>
      <c r="DL10" s="412" t="s">
        <v>426</v>
      </c>
      <c r="DM10" s="413">
        <v>2.0936898800837316</v>
      </c>
      <c r="DN10" s="353" t="s">
        <v>538</v>
      </c>
      <c r="DO10" s="411">
        <v>29931.320000000083</v>
      </c>
      <c r="DP10" s="411">
        <v>28351.320000000069</v>
      </c>
      <c r="DQ10" s="411">
        <v>29175.320000000076</v>
      </c>
      <c r="DR10" s="411">
        <v>29152.653333333408</v>
      </c>
      <c r="DS10" s="412" t="s">
        <v>545</v>
      </c>
      <c r="DT10" s="412">
        <v>2.5380000000000003</v>
      </c>
      <c r="DU10" s="412">
        <v>2.4279999999999999</v>
      </c>
      <c r="DV10" s="412">
        <v>2.4849999999999999</v>
      </c>
      <c r="DW10" s="412">
        <v>2.484</v>
      </c>
      <c r="DX10" s="411">
        <v>5.5316977011986478E-2</v>
      </c>
      <c r="DY10" s="412" t="s">
        <v>534</v>
      </c>
      <c r="DZ10" s="413">
        <v>2.1264478780279363</v>
      </c>
      <c r="EA10" s="353" t="s">
        <v>538</v>
      </c>
      <c r="EB10" s="411">
        <v>18858.480000000003</v>
      </c>
      <c r="EC10" s="411">
        <v>18744.480000000003</v>
      </c>
      <c r="ED10" s="411">
        <v>16940.74000000002</v>
      </c>
      <c r="EE10" s="411">
        <v>18181.233333333341</v>
      </c>
      <c r="EF10" s="412" t="s">
        <v>444</v>
      </c>
      <c r="EG10" s="412">
        <v>1.5509999999999999</v>
      </c>
      <c r="EH10" s="412">
        <v>1.544</v>
      </c>
      <c r="EI10" s="412">
        <v>1.419</v>
      </c>
      <c r="EJ10" s="412">
        <v>1.5050000000000001</v>
      </c>
      <c r="EK10" s="411">
        <v>7.4184007322250126E-2</v>
      </c>
      <c r="EL10" s="412" t="s">
        <v>478</v>
      </c>
      <c r="EM10" s="413">
        <v>1.9317682170134773</v>
      </c>
      <c r="EN10" s="353" t="s">
        <v>538</v>
      </c>
      <c r="EO10" s="411">
        <v>26106.160000000062</v>
      </c>
      <c r="EP10" s="411">
        <v>25861.320000000062</v>
      </c>
      <c r="EQ10" s="411">
        <v>24993.320000000065</v>
      </c>
      <c r="ER10" s="411">
        <v>25653.600000000064</v>
      </c>
      <c r="ES10" s="412" t="s">
        <v>471</v>
      </c>
      <c r="ET10" s="412">
        <v>1.776</v>
      </c>
      <c r="EU10" s="412">
        <v>1.762</v>
      </c>
      <c r="EV10" s="412">
        <v>1.712</v>
      </c>
      <c r="EW10" s="412">
        <v>1.75</v>
      </c>
      <c r="EX10" s="411">
        <v>3.3936146967598627E-2</v>
      </c>
      <c r="EY10" s="412" t="s">
        <v>472</v>
      </c>
      <c r="EZ10" s="413">
        <v>1.9948667965060494</v>
      </c>
      <c r="FA10" s="353" t="s">
        <v>538</v>
      </c>
      <c r="FB10" s="411">
        <v>22798.23999999998</v>
      </c>
      <c r="FC10" s="411">
        <v>22626.479999999992</v>
      </c>
      <c r="FD10" s="411">
        <v>22825.239999999991</v>
      </c>
      <c r="FE10" s="411">
        <v>22749.986666666653</v>
      </c>
      <c r="FF10" s="412" t="s">
        <v>465</v>
      </c>
      <c r="FG10" s="412">
        <v>2.0499999999999998</v>
      </c>
      <c r="FH10" s="412">
        <v>2.0380000000000003</v>
      </c>
      <c r="FI10" s="412">
        <v>2.052</v>
      </c>
      <c r="FJ10" s="412">
        <v>2.0470000000000002</v>
      </c>
      <c r="FK10" s="411">
        <v>8.0518581881197891E-3</v>
      </c>
      <c r="FL10" s="412" t="s">
        <v>546</v>
      </c>
      <c r="FM10" s="413">
        <v>2.0231158235901288</v>
      </c>
      <c r="FN10" s="353" t="s">
        <v>538</v>
      </c>
      <c r="FO10" s="411">
        <v>41751.880000000063</v>
      </c>
      <c r="FP10" s="411">
        <v>39489.880000000063</v>
      </c>
      <c r="FQ10" s="411">
        <v>42907.880000000056</v>
      </c>
      <c r="FR10" s="411">
        <v>41383.213333333399</v>
      </c>
      <c r="FS10" s="412" t="s">
        <v>427</v>
      </c>
      <c r="FT10" s="412">
        <v>3.2930000000000001</v>
      </c>
      <c r="FU10" s="412">
        <v>3.141</v>
      </c>
      <c r="FV10" s="412">
        <v>3.37</v>
      </c>
      <c r="FW10" s="412">
        <v>3.2680000000000002</v>
      </c>
      <c r="FX10" s="411">
        <v>0.11650034497733164</v>
      </c>
      <c r="FY10" s="412" t="s">
        <v>449</v>
      </c>
      <c r="FZ10" s="413">
        <v>2.1799436226065509</v>
      </c>
      <c r="GA10" s="353" t="s">
        <v>538</v>
      </c>
      <c r="GB10" s="411">
        <v>27685</v>
      </c>
      <c r="GC10" s="411">
        <v>23000</v>
      </c>
      <c r="GD10" s="411">
        <v>27487</v>
      </c>
      <c r="GE10" s="411">
        <v>26057.333333333332</v>
      </c>
      <c r="GF10" s="412" t="s">
        <v>450</v>
      </c>
      <c r="GG10" s="412">
        <v>2.1419999999999999</v>
      </c>
      <c r="GH10" s="412">
        <v>1.849</v>
      </c>
      <c r="GI10" s="412">
        <v>2.13</v>
      </c>
      <c r="GJ10" s="412">
        <v>2.04</v>
      </c>
      <c r="GK10" s="411">
        <v>0.16614432283552602</v>
      </c>
      <c r="GL10" s="412" t="s">
        <v>451</v>
      </c>
      <c r="GM10" s="413">
        <v>2.0758126837055033</v>
      </c>
      <c r="GN10" s="353" t="s">
        <v>538</v>
      </c>
      <c r="GO10" s="411">
        <v>34564.069999999971</v>
      </c>
      <c r="GP10" s="411">
        <v>21474.069999999963</v>
      </c>
      <c r="GQ10" s="411">
        <v>29109.759999999955</v>
      </c>
      <c r="GR10" s="411">
        <v>28382.633333333299</v>
      </c>
      <c r="GS10" s="414" t="s">
        <v>547</v>
      </c>
      <c r="GT10" s="412">
        <v>2.66</v>
      </c>
      <c r="GU10" s="412">
        <v>1.764</v>
      </c>
      <c r="GV10" s="412">
        <v>2.2949999999999999</v>
      </c>
      <c r="GW10" s="412">
        <v>2.2400000000000002</v>
      </c>
      <c r="GX10" s="411">
        <v>0.45049916747050966</v>
      </c>
      <c r="GY10" s="414" t="s">
        <v>548</v>
      </c>
      <c r="GZ10" s="413">
        <v>2.0381830783960897</v>
      </c>
      <c r="HA10" s="353" t="s">
        <v>538</v>
      </c>
      <c r="HB10" s="411">
        <v>16005.12000000003</v>
      </c>
      <c r="HC10" s="411">
        <v>14709.060000000025</v>
      </c>
      <c r="HD10" s="411">
        <v>16178.060000000027</v>
      </c>
      <c r="HE10" s="411">
        <v>15630.746666666693</v>
      </c>
      <c r="HF10" s="412" t="s">
        <v>489</v>
      </c>
      <c r="HG10" s="412">
        <v>1.962</v>
      </c>
      <c r="HH10" s="412">
        <v>1.8280000000000001</v>
      </c>
      <c r="HI10" s="412">
        <v>1.98</v>
      </c>
      <c r="HJ10" s="412">
        <v>1.9239999999999999</v>
      </c>
      <c r="HK10" s="411">
        <v>8.29878922757116E-2</v>
      </c>
      <c r="HL10" s="412" t="s">
        <v>448</v>
      </c>
      <c r="HM10" s="413">
        <v>2.0121624106017362</v>
      </c>
    </row>
    <row r="11" spans="1:221">
      <c r="A11" s="353" t="s">
        <v>549</v>
      </c>
      <c r="B11" s="411">
        <v>88087.320000000138</v>
      </c>
      <c r="C11" s="411">
        <v>87280.320000000138</v>
      </c>
      <c r="D11" s="411">
        <v>87870.320000000123</v>
      </c>
      <c r="E11" s="411">
        <v>87745.986666666809</v>
      </c>
      <c r="F11" s="412" t="s">
        <v>465</v>
      </c>
      <c r="G11" s="412">
        <v>5.7039999999999997</v>
      </c>
      <c r="H11" s="412">
        <v>5.6610000000000005</v>
      </c>
      <c r="I11" s="412">
        <v>5.6930000000000005</v>
      </c>
      <c r="J11" s="412">
        <v>5.6859999999999999</v>
      </c>
      <c r="K11" s="411">
        <v>2.2262906764469421E-2</v>
      </c>
      <c r="L11" s="412" t="s">
        <v>546</v>
      </c>
      <c r="M11" s="413">
        <v>2.1248968745548145</v>
      </c>
      <c r="N11" s="353" t="s">
        <v>549</v>
      </c>
      <c r="O11" s="411">
        <v>21280.839999999982</v>
      </c>
      <c r="P11" s="411">
        <v>19044.839999999993</v>
      </c>
      <c r="Q11" s="411">
        <v>19510.12</v>
      </c>
      <c r="R11" s="411">
        <v>19945.266666666659</v>
      </c>
      <c r="S11" s="412" t="s">
        <v>444</v>
      </c>
      <c r="T11" s="412">
        <v>1.911</v>
      </c>
      <c r="U11" s="412">
        <v>1.7470000000000001</v>
      </c>
      <c r="V11" s="412">
        <v>1.7810000000000001</v>
      </c>
      <c r="W11" s="412">
        <v>1.8129999999999999</v>
      </c>
      <c r="X11" s="411">
        <v>8.6721701439755564E-2</v>
      </c>
      <c r="Y11" s="412" t="s">
        <v>504</v>
      </c>
      <c r="Z11" s="413">
        <v>2.051584402547824</v>
      </c>
      <c r="AA11" s="353" t="s">
        <v>549</v>
      </c>
      <c r="AB11" s="411">
        <v>31673.360000000011</v>
      </c>
      <c r="AC11" s="411">
        <v>34900.359999999986</v>
      </c>
      <c r="AD11" s="411">
        <v>29485.360000000011</v>
      </c>
      <c r="AE11" s="411">
        <v>32019.69333333334</v>
      </c>
      <c r="AF11" s="412" t="s">
        <v>523</v>
      </c>
      <c r="AG11" s="412">
        <v>2.403</v>
      </c>
      <c r="AH11" s="412">
        <v>2.59</v>
      </c>
      <c r="AI11" s="412">
        <v>2.274</v>
      </c>
      <c r="AJ11" s="412">
        <v>2.4220000000000002</v>
      </c>
      <c r="AK11" s="411">
        <v>0.15867057516982486</v>
      </c>
      <c r="AL11" s="412" t="s">
        <v>550</v>
      </c>
      <c r="AM11" s="413">
        <v>2.206312757322058</v>
      </c>
      <c r="AN11" s="353" t="s">
        <v>549</v>
      </c>
      <c r="AO11" s="411">
        <v>15398.340000000006</v>
      </c>
      <c r="AP11" s="411">
        <v>16163.680000000006</v>
      </c>
      <c r="AQ11" s="411">
        <v>15340.510000000006</v>
      </c>
      <c r="AR11" s="411">
        <v>15634.176666666672</v>
      </c>
      <c r="AS11" s="412" t="s">
        <v>513</v>
      </c>
      <c r="AT11" s="412">
        <v>1.0210000000000001</v>
      </c>
      <c r="AU11" s="412">
        <v>1.0649999999999999</v>
      </c>
      <c r="AV11" s="412">
        <v>1.018</v>
      </c>
      <c r="AW11" s="412">
        <v>1.034</v>
      </c>
      <c r="AX11" s="411">
        <v>2.6333308959334133E-2</v>
      </c>
      <c r="AY11" s="412" t="s">
        <v>491</v>
      </c>
      <c r="AZ11" s="413">
        <v>1.7893694102913731</v>
      </c>
      <c r="BA11" s="353" t="s">
        <v>549</v>
      </c>
      <c r="BB11" s="411">
        <v>47704.239999999932</v>
      </c>
      <c r="BC11" s="411">
        <v>47891.23999999994</v>
      </c>
      <c r="BD11" s="411">
        <v>43479.239999999969</v>
      </c>
      <c r="BE11" s="411">
        <v>46358.23999999994</v>
      </c>
      <c r="BF11" s="412" t="s">
        <v>481</v>
      </c>
      <c r="BG11" s="412">
        <v>3.4969999999999999</v>
      </c>
      <c r="BH11" s="412">
        <v>3.508</v>
      </c>
      <c r="BI11" s="412">
        <v>3.2440000000000002</v>
      </c>
      <c r="BJ11" s="412">
        <v>3.4159999999999999</v>
      </c>
      <c r="BK11" s="411">
        <v>0.14949287874148706</v>
      </c>
      <c r="BL11" s="412" t="s">
        <v>529</v>
      </c>
      <c r="BM11" s="413">
        <v>2.2338046303345487</v>
      </c>
      <c r="BN11" s="353" t="s">
        <v>549</v>
      </c>
      <c r="BO11" s="411">
        <v>49942.920000000093</v>
      </c>
      <c r="BP11" s="411">
        <v>57392.920000000107</v>
      </c>
      <c r="BQ11" s="411">
        <v>53166.920000000107</v>
      </c>
      <c r="BR11" s="411">
        <v>53500.9200000001</v>
      </c>
      <c r="BS11" s="412" t="s">
        <v>425</v>
      </c>
      <c r="BT11" s="412">
        <v>3.702</v>
      </c>
      <c r="BU11" s="412">
        <v>4.13</v>
      </c>
      <c r="BV11" s="412">
        <v>3.8890000000000002</v>
      </c>
      <c r="BW11" s="412">
        <v>3.907</v>
      </c>
      <c r="BX11" s="411">
        <v>0.2146178068707634</v>
      </c>
      <c r="BY11" s="412" t="s">
        <v>470</v>
      </c>
      <c r="BZ11" s="413">
        <v>2.2705333455919354</v>
      </c>
      <c r="CA11" s="353" t="s">
        <v>549</v>
      </c>
      <c r="CB11" s="411">
        <v>25876.779999999944</v>
      </c>
      <c r="CC11" s="411">
        <v>24630.039999999946</v>
      </c>
      <c r="CD11" s="411">
        <v>25072.779999999944</v>
      </c>
      <c r="CE11" s="411">
        <v>25193.199999999943</v>
      </c>
      <c r="CF11" s="412" t="s">
        <v>491</v>
      </c>
      <c r="CG11" s="412">
        <v>2.742</v>
      </c>
      <c r="CH11" s="412">
        <v>2.63</v>
      </c>
      <c r="CI11" s="412">
        <v>2.67</v>
      </c>
      <c r="CJ11" s="412">
        <v>2.681</v>
      </c>
      <c r="CK11" s="411">
        <v>5.6792460267776741E-2</v>
      </c>
      <c r="CL11" s="412" t="s">
        <v>492</v>
      </c>
      <c r="CM11" s="413">
        <v>2.0925376206700319</v>
      </c>
      <c r="CN11" s="353" t="s">
        <v>549</v>
      </c>
      <c r="CO11" s="411">
        <v>20343.169999999976</v>
      </c>
      <c r="CP11" s="411">
        <v>21508.559999999969</v>
      </c>
      <c r="CQ11" s="411">
        <v>20656.559999999969</v>
      </c>
      <c r="CR11" s="411">
        <v>20836.096666666639</v>
      </c>
      <c r="CS11" s="412" t="s">
        <v>513</v>
      </c>
      <c r="CT11" s="412">
        <v>2.0289999999999999</v>
      </c>
      <c r="CU11" s="412">
        <v>2.1190000000000002</v>
      </c>
      <c r="CV11" s="412">
        <v>2.0529999999999999</v>
      </c>
      <c r="CW11" s="412">
        <v>2.0670000000000002</v>
      </c>
      <c r="CX11" s="411">
        <v>4.6530650826678316E-2</v>
      </c>
      <c r="CY11" s="412" t="s">
        <v>471</v>
      </c>
      <c r="CZ11" s="413">
        <v>2.1024040303850868</v>
      </c>
      <c r="DA11" s="353" t="s">
        <v>549</v>
      </c>
      <c r="DB11" s="411">
        <v>28350.990000000082</v>
      </c>
      <c r="DC11" s="411">
        <v>29294.32000000008</v>
      </c>
      <c r="DD11" s="411">
        <v>28599.320000000072</v>
      </c>
      <c r="DE11" s="411">
        <v>28748.210000000079</v>
      </c>
      <c r="DF11" s="412" t="s">
        <v>525</v>
      </c>
      <c r="DG11" s="412">
        <v>2.2730000000000001</v>
      </c>
      <c r="DH11" s="412">
        <v>2.335</v>
      </c>
      <c r="DI11" s="412">
        <v>2.29</v>
      </c>
      <c r="DJ11" s="412">
        <v>2.2989999999999999</v>
      </c>
      <c r="DK11" s="411">
        <v>3.2172353338168487E-2</v>
      </c>
      <c r="DL11" s="412" t="s">
        <v>526</v>
      </c>
      <c r="DM11" s="413">
        <v>2.1239293413032749</v>
      </c>
      <c r="DN11" s="353" t="s">
        <v>549</v>
      </c>
      <c r="DO11" s="411">
        <v>24922.740000000063</v>
      </c>
      <c r="DP11" s="411">
        <v>22998.580000000049</v>
      </c>
      <c r="DQ11" s="411">
        <v>23579.320000000051</v>
      </c>
      <c r="DR11" s="411">
        <v>23833.54666666672</v>
      </c>
      <c r="DS11" s="412" t="s">
        <v>517</v>
      </c>
      <c r="DT11" s="412">
        <v>2.1840000000000002</v>
      </c>
      <c r="DU11" s="412">
        <v>2.044</v>
      </c>
      <c r="DV11" s="412">
        <v>2.0859999999999999</v>
      </c>
      <c r="DW11" s="412">
        <v>2.105</v>
      </c>
      <c r="DX11" s="411">
        <v>7.1617728766047703E-2</v>
      </c>
      <c r="DY11" s="412" t="s">
        <v>428</v>
      </c>
      <c r="DZ11" s="413">
        <v>2.0335740510882978</v>
      </c>
      <c r="EA11" s="353" t="s">
        <v>549</v>
      </c>
      <c r="EB11" s="411">
        <v>9519.7400000000143</v>
      </c>
      <c r="EC11" s="411">
        <v>8930.7400000000034</v>
      </c>
      <c r="ED11" s="411">
        <v>8482.369999999999</v>
      </c>
      <c r="EE11" s="411">
        <v>8977.6166666666722</v>
      </c>
      <c r="EF11" s="412" t="s">
        <v>426</v>
      </c>
      <c r="EG11" s="412">
        <v>0.87480000000000002</v>
      </c>
      <c r="EH11" s="412">
        <v>0.8286</v>
      </c>
      <c r="EI11" s="412">
        <v>0.79290000000000005</v>
      </c>
      <c r="EJ11" s="412">
        <v>0.83209999999999995</v>
      </c>
      <c r="EK11" s="411">
        <v>4.1071946468776377E-2</v>
      </c>
      <c r="EL11" s="412" t="s">
        <v>478</v>
      </c>
      <c r="EM11" s="413">
        <v>1.8098067666462303</v>
      </c>
      <c r="EN11" s="353" t="s">
        <v>549</v>
      </c>
      <c r="EO11" s="411">
        <v>37717.320000000102</v>
      </c>
      <c r="EP11" s="411">
        <v>36215.32000000008</v>
      </c>
      <c r="EQ11" s="411">
        <v>40012.320000000087</v>
      </c>
      <c r="ER11" s="411">
        <v>37981.65333333343</v>
      </c>
      <c r="ES11" s="412" t="s">
        <v>445</v>
      </c>
      <c r="ET11" s="412">
        <v>2.427</v>
      </c>
      <c r="EU11" s="412">
        <v>2.3450000000000002</v>
      </c>
      <c r="EV11" s="412">
        <v>2.552</v>
      </c>
      <c r="EW11" s="412">
        <v>2.4409999999999998</v>
      </c>
      <c r="EX11" s="411">
        <v>0.10406140856402168</v>
      </c>
      <c r="EY11" s="412" t="s">
        <v>448</v>
      </c>
      <c r="EZ11" s="413">
        <v>2.0894914636258215</v>
      </c>
      <c r="FA11" s="353" t="s">
        <v>549</v>
      </c>
      <c r="FB11" s="411">
        <v>24748.479999999985</v>
      </c>
      <c r="FC11" s="411">
        <v>21107.359999999982</v>
      </c>
      <c r="FD11" s="411">
        <v>20977.479999999992</v>
      </c>
      <c r="FE11" s="411">
        <v>22277.77333333332</v>
      </c>
      <c r="FF11" s="412" t="s">
        <v>551</v>
      </c>
      <c r="FG11" s="412">
        <v>2.1949999999999998</v>
      </c>
      <c r="FH11" s="412">
        <v>1.923</v>
      </c>
      <c r="FI11" s="412">
        <v>1.913</v>
      </c>
      <c r="FJ11" s="412">
        <v>2.0110000000000001</v>
      </c>
      <c r="FK11" s="411">
        <v>0.15969616336268727</v>
      </c>
      <c r="FL11" s="412" t="s">
        <v>552</v>
      </c>
      <c r="FM11" s="413">
        <v>2.0225154016251863</v>
      </c>
      <c r="FN11" s="353" t="s">
        <v>549</v>
      </c>
      <c r="FO11" s="411">
        <v>39352.880000000056</v>
      </c>
      <c r="FP11" s="411">
        <v>35890.880000000048</v>
      </c>
      <c r="FQ11" s="411">
        <v>43841.880000000063</v>
      </c>
      <c r="FR11" s="411">
        <v>39695.213333333384</v>
      </c>
      <c r="FS11" s="412" t="s">
        <v>553</v>
      </c>
      <c r="FT11" s="412">
        <v>3.1320000000000001</v>
      </c>
      <c r="FU11" s="412">
        <v>2.8970000000000002</v>
      </c>
      <c r="FV11" s="412">
        <v>3.4319999999999999</v>
      </c>
      <c r="FW11" s="412">
        <v>3.1539999999999999</v>
      </c>
      <c r="FX11" s="411">
        <v>0.26841128584003654</v>
      </c>
      <c r="FY11" s="412" t="s">
        <v>523</v>
      </c>
      <c r="FZ11" s="413">
        <v>2.1494193575157126</v>
      </c>
      <c r="GA11" s="353" t="s">
        <v>549</v>
      </c>
      <c r="GB11" s="411">
        <v>34453.5</v>
      </c>
      <c r="GC11" s="411">
        <v>36859</v>
      </c>
      <c r="GD11" s="411">
        <v>34032</v>
      </c>
      <c r="GE11" s="411">
        <v>35114.833333333336</v>
      </c>
      <c r="GF11" s="412" t="s">
        <v>448</v>
      </c>
      <c r="GG11" s="412">
        <v>2.5489999999999999</v>
      </c>
      <c r="GH11" s="412">
        <v>2.6890000000000001</v>
      </c>
      <c r="GI11" s="412">
        <v>2.524</v>
      </c>
      <c r="GJ11" s="412">
        <v>2.5870000000000002</v>
      </c>
      <c r="GK11" s="411">
        <v>8.9024649815510837E-2</v>
      </c>
      <c r="GL11" s="412" t="s">
        <v>428</v>
      </c>
      <c r="GM11" s="413">
        <v>2.1685000416053679</v>
      </c>
      <c r="GN11" s="353" t="s">
        <v>549</v>
      </c>
      <c r="GO11" s="411">
        <v>26955.759999999944</v>
      </c>
      <c r="GP11" s="411">
        <v>32034.75999999994</v>
      </c>
      <c r="GQ11" s="411">
        <v>25664.069999999956</v>
      </c>
      <c r="GR11" s="411">
        <v>28218.196666666616</v>
      </c>
      <c r="GS11" s="412" t="s">
        <v>554</v>
      </c>
      <c r="GT11" s="412">
        <v>2.1480000000000001</v>
      </c>
      <c r="GU11" s="412">
        <v>2.492</v>
      </c>
      <c r="GV11" s="412">
        <v>2.0579999999999998</v>
      </c>
      <c r="GW11" s="412">
        <v>2.2330000000000001</v>
      </c>
      <c r="GX11" s="411">
        <v>0.22895576432731507</v>
      </c>
      <c r="GY11" s="412" t="s">
        <v>542</v>
      </c>
      <c r="GZ11" s="413">
        <v>2.0083008958571309</v>
      </c>
      <c r="HA11" s="353" t="s">
        <v>549</v>
      </c>
      <c r="HB11" s="411">
        <v>19831.059999999987</v>
      </c>
      <c r="HC11" s="411">
        <v>18554.12</v>
      </c>
      <c r="HD11" s="411">
        <v>17821.12</v>
      </c>
      <c r="HE11" s="411">
        <v>18735.433333333331</v>
      </c>
      <c r="HF11" s="412" t="s">
        <v>481</v>
      </c>
      <c r="HG11" s="412">
        <v>2.347</v>
      </c>
      <c r="HH11" s="412">
        <v>2.2200000000000002</v>
      </c>
      <c r="HI11" s="412">
        <v>2.1470000000000002</v>
      </c>
      <c r="HJ11" s="412">
        <v>2.238</v>
      </c>
      <c r="HK11" s="411">
        <v>0.10125413978550334</v>
      </c>
      <c r="HL11" s="412" t="s">
        <v>446</v>
      </c>
      <c r="HM11" s="413">
        <v>2.0775134563711197</v>
      </c>
    </row>
    <row r="12" spans="1:221">
      <c r="A12" s="353" t="s">
        <v>555</v>
      </c>
      <c r="B12" s="411">
        <v>9836.2399999999943</v>
      </c>
      <c r="C12" s="411">
        <v>10067.239999999994</v>
      </c>
      <c r="D12" s="411">
        <v>9832.1599999999944</v>
      </c>
      <c r="E12" s="411">
        <v>9911.8799999999956</v>
      </c>
      <c r="F12" s="412" t="s">
        <v>526</v>
      </c>
      <c r="G12" s="412">
        <v>0.9395</v>
      </c>
      <c r="H12" s="412">
        <v>0.95789999999999997</v>
      </c>
      <c r="I12" s="412">
        <v>0.93920000000000003</v>
      </c>
      <c r="J12" s="412">
        <v>0.94550000000000001</v>
      </c>
      <c r="K12" s="411">
        <v>1.0734378672211648E-2</v>
      </c>
      <c r="L12" s="412" t="s">
        <v>499</v>
      </c>
      <c r="M12" s="413">
        <v>1.8312689426023596</v>
      </c>
      <c r="N12" s="353" t="s">
        <v>555</v>
      </c>
      <c r="O12" s="411">
        <v>8881.1600000000017</v>
      </c>
      <c r="P12" s="411">
        <v>9045.4400000000041</v>
      </c>
      <c r="Q12" s="411">
        <v>8148.9999999999909</v>
      </c>
      <c r="R12" s="411">
        <v>8691.8666666666668</v>
      </c>
      <c r="S12" s="412" t="s">
        <v>470</v>
      </c>
      <c r="T12" s="412">
        <v>0.93410000000000004</v>
      </c>
      <c r="U12" s="412">
        <v>0.94850000000000001</v>
      </c>
      <c r="V12" s="412">
        <v>0.86939999999999995</v>
      </c>
      <c r="W12" s="412">
        <v>0.91739999999999999</v>
      </c>
      <c r="X12" s="411">
        <v>4.2124207221047108E-2</v>
      </c>
      <c r="Y12" s="412" t="s">
        <v>488</v>
      </c>
      <c r="Z12" s="413">
        <v>1.8359964574184955</v>
      </c>
      <c r="AA12" s="353" t="s">
        <v>555</v>
      </c>
      <c r="AB12" s="411">
        <v>12632.27000000001</v>
      </c>
      <c r="AC12" s="411">
        <v>14034.270000000011</v>
      </c>
      <c r="AD12" s="411">
        <v>10502.180000000011</v>
      </c>
      <c r="AE12" s="411">
        <v>12389.573333333343</v>
      </c>
      <c r="AF12" s="412" t="s">
        <v>540</v>
      </c>
      <c r="AG12" s="412">
        <v>1.1779999999999999</v>
      </c>
      <c r="AH12" s="412">
        <v>1.2790000000000001</v>
      </c>
      <c r="AI12" s="412">
        <v>1.0190000000000001</v>
      </c>
      <c r="AJ12" s="412">
        <v>1.159</v>
      </c>
      <c r="AK12" s="411">
        <v>0.13104117413931535</v>
      </c>
      <c r="AL12" s="412" t="s">
        <v>556</v>
      </c>
      <c r="AM12" s="413">
        <v>1.9737007194396525</v>
      </c>
      <c r="AN12" s="353" t="s">
        <v>555</v>
      </c>
      <c r="AO12" s="411">
        <v>11575.000000000005</v>
      </c>
      <c r="AP12" s="411">
        <v>12433.340000000006</v>
      </c>
      <c r="AQ12" s="411">
        <v>12715.340000000006</v>
      </c>
      <c r="AR12" s="411">
        <v>12241.226666666671</v>
      </c>
      <c r="AS12" s="412" t="s">
        <v>478</v>
      </c>
      <c r="AT12" s="412">
        <v>0.79600000000000004</v>
      </c>
      <c r="AU12" s="412">
        <v>0.84750000000000003</v>
      </c>
      <c r="AV12" s="412">
        <v>0.86419999999999997</v>
      </c>
      <c r="AW12" s="412">
        <v>0.83589999999999998</v>
      </c>
      <c r="AX12" s="411">
        <v>3.5544852212060822E-2</v>
      </c>
      <c r="AY12" s="412" t="s">
        <v>448</v>
      </c>
      <c r="AZ12" s="413">
        <v>1.7795634031320617</v>
      </c>
      <c r="BA12" s="353" t="s">
        <v>555</v>
      </c>
      <c r="BB12" s="411">
        <v>10529.939999999995</v>
      </c>
      <c r="BC12" s="411">
        <v>11789.119999999994</v>
      </c>
      <c r="BD12" s="411">
        <v>11844.239999999994</v>
      </c>
      <c r="BE12" s="411">
        <v>11387.766666666663</v>
      </c>
      <c r="BF12" s="412" t="s">
        <v>443</v>
      </c>
      <c r="BG12" s="412">
        <v>1.0150000000000001</v>
      </c>
      <c r="BH12" s="412">
        <v>1.1160000000000001</v>
      </c>
      <c r="BI12" s="412">
        <v>1.1200000000000001</v>
      </c>
      <c r="BJ12" s="412">
        <v>1.0840000000000001</v>
      </c>
      <c r="BK12" s="411">
        <v>5.9161029223777681E-2</v>
      </c>
      <c r="BL12" s="412" t="s">
        <v>470</v>
      </c>
      <c r="BM12" s="413">
        <v>1.8977623616592503</v>
      </c>
      <c r="BN12" s="353" t="s">
        <v>555</v>
      </c>
      <c r="BO12" s="411">
        <v>10245.959999999977</v>
      </c>
      <c r="BP12" s="411">
        <v>11561.999999999975</v>
      </c>
      <c r="BQ12" s="411">
        <v>10632.019999999977</v>
      </c>
      <c r="BR12" s="411">
        <v>10813.326666666644</v>
      </c>
      <c r="BS12" s="412" t="s">
        <v>473</v>
      </c>
      <c r="BT12" s="412">
        <v>1.046</v>
      </c>
      <c r="BU12" s="412">
        <v>1.155</v>
      </c>
      <c r="BV12" s="412">
        <v>1.0780000000000001</v>
      </c>
      <c r="BW12" s="412">
        <v>1.093</v>
      </c>
      <c r="BX12" s="411">
        <v>5.5749622477504764E-2</v>
      </c>
      <c r="BY12" s="412" t="s">
        <v>489</v>
      </c>
      <c r="BZ12" s="413">
        <v>1.8903583945944702</v>
      </c>
      <c r="CA12" s="353" t="s">
        <v>555</v>
      </c>
      <c r="CB12" s="411">
        <v>8685.0000000000127</v>
      </c>
      <c r="CC12" s="411">
        <v>9156.2600000000148</v>
      </c>
      <c r="CD12" s="411">
        <v>8087.0000000000136</v>
      </c>
      <c r="CE12" s="411">
        <v>8642.7533333333467</v>
      </c>
      <c r="CF12" s="412" t="s">
        <v>557</v>
      </c>
      <c r="CG12" s="412">
        <v>1.075</v>
      </c>
      <c r="CH12" s="412">
        <v>1.1260000000000001</v>
      </c>
      <c r="CI12" s="412">
        <v>1.01</v>
      </c>
      <c r="CJ12" s="412">
        <v>1.07</v>
      </c>
      <c r="CK12" s="411">
        <v>5.8267133760880947E-2</v>
      </c>
      <c r="CL12" s="412" t="s">
        <v>481</v>
      </c>
      <c r="CM12" s="413">
        <v>1.8064848572609364</v>
      </c>
      <c r="CN12" s="353" t="s">
        <v>555</v>
      </c>
      <c r="CO12" s="411">
        <v>7872.0000000000146</v>
      </c>
      <c r="CP12" s="411">
        <v>8295.3900000000085</v>
      </c>
      <c r="CQ12" s="411">
        <v>8131.0000000000146</v>
      </c>
      <c r="CR12" s="411">
        <v>8099.463333333345</v>
      </c>
      <c r="CS12" s="412" t="s">
        <v>460</v>
      </c>
      <c r="CT12" s="412">
        <v>0.96020000000000005</v>
      </c>
      <c r="CU12" s="412">
        <v>1.0010000000000001</v>
      </c>
      <c r="CV12" s="412">
        <v>0.98540000000000005</v>
      </c>
      <c r="CW12" s="412">
        <v>0.98229999999999995</v>
      </c>
      <c r="CX12" s="411">
        <v>2.0740205522515313E-2</v>
      </c>
      <c r="CY12" s="412" t="s">
        <v>492</v>
      </c>
      <c r="CZ12" s="413">
        <v>1.8854448452411319</v>
      </c>
      <c r="DA12" s="353" t="s">
        <v>555</v>
      </c>
      <c r="DB12" s="411">
        <v>8871.0099999999948</v>
      </c>
      <c r="DC12" s="411">
        <v>9346.9999999999945</v>
      </c>
      <c r="DD12" s="411">
        <v>9470.3299999999945</v>
      </c>
      <c r="DE12" s="411">
        <v>9229.4466666666613</v>
      </c>
      <c r="DF12" s="412" t="s">
        <v>428</v>
      </c>
      <c r="DG12" s="412">
        <v>0.86609999999999998</v>
      </c>
      <c r="DH12" s="412">
        <v>0.90510000000000002</v>
      </c>
      <c r="DI12" s="412">
        <v>0.91510000000000002</v>
      </c>
      <c r="DJ12" s="412">
        <v>0.89539999999999997</v>
      </c>
      <c r="DK12" s="411">
        <v>2.5874815807955701E-2</v>
      </c>
      <c r="DL12" s="412" t="s">
        <v>513</v>
      </c>
      <c r="DM12" s="413">
        <v>1.825043373788849</v>
      </c>
      <c r="DN12" s="353" t="s">
        <v>555</v>
      </c>
      <c r="DO12" s="411">
        <v>9189.4199999999964</v>
      </c>
      <c r="DP12" s="411">
        <v>9577.5799999999945</v>
      </c>
      <c r="DQ12" s="411">
        <v>8485.6799999999948</v>
      </c>
      <c r="DR12" s="411">
        <v>9084.2266666666619</v>
      </c>
      <c r="DS12" s="412" t="s">
        <v>477</v>
      </c>
      <c r="DT12" s="412">
        <v>0.95499999999999996</v>
      </c>
      <c r="DU12" s="412">
        <v>0.98870000000000002</v>
      </c>
      <c r="DV12" s="412">
        <v>0.89319999999999999</v>
      </c>
      <c r="DW12" s="412">
        <v>0.9456</v>
      </c>
      <c r="DX12" s="411">
        <v>4.8452010574297717E-2</v>
      </c>
      <c r="DY12" s="412" t="s">
        <v>489</v>
      </c>
      <c r="DZ12" s="413">
        <v>1.8277723778300274</v>
      </c>
      <c r="EA12" s="353" t="s">
        <v>555</v>
      </c>
      <c r="EB12" s="411">
        <v>11359.740000000027</v>
      </c>
      <c r="EC12" s="411">
        <v>12756.110000000026</v>
      </c>
      <c r="ED12" s="411">
        <v>11777.370000000026</v>
      </c>
      <c r="EE12" s="411">
        <v>11964.406666666693</v>
      </c>
      <c r="EF12" s="412" t="s">
        <v>503</v>
      </c>
      <c r="EG12" s="412">
        <v>1.016</v>
      </c>
      <c r="EH12" s="412">
        <v>1.1200000000000001</v>
      </c>
      <c r="EI12" s="412">
        <v>1.0469999999999999</v>
      </c>
      <c r="EJ12" s="412">
        <v>1.0609999999999999</v>
      </c>
      <c r="EK12" s="411">
        <v>5.3346202433324177E-2</v>
      </c>
      <c r="EL12" s="412" t="s">
        <v>445</v>
      </c>
      <c r="EM12" s="413">
        <v>1.8558520031469168</v>
      </c>
      <c r="EN12" s="353" t="s">
        <v>555</v>
      </c>
      <c r="EO12" s="411">
        <v>14667.999999999995</v>
      </c>
      <c r="EP12" s="411">
        <v>16330.159999999994</v>
      </c>
      <c r="EQ12" s="411">
        <v>14797.739999999994</v>
      </c>
      <c r="ER12" s="411">
        <v>15265.299999999994</v>
      </c>
      <c r="ES12" s="412" t="s">
        <v>477</v>
      </c>
      <c r="ET12" s="412">
        <v>1.0860000000000001</v>
      </c>
      <c r="EU12" s="412">
        <v>1.1910000000000001</v>
      </c>
      <c r="EV12" s="412">
        <v>1.0940000000000001</v>
      </c>
      <c r="EW12" s="412">
        <v>1.1240000000000001</v>
      </c>
      <c r="EX12" s="411">
        <v>5.8247213211341922E-2</v>
      </c>
      <c r="EY12" s="412" t="s">
        <v>475</v>
      </c>
      <c r="EZ12" s="413">
        <v>1.8317929724688591</v>
      </c>
      <c r="FA12" s="353" t="s">
        <v>555</v>
      </c>
      <c r="FB12" s="411">
        <v>17985.48000000001</v>
      </c>
      <c r="FC12" s="411">
        <v>17073.24000000002</v>
      </c>
      <c r="FD12" s="411">
        <v>16650.240000000023</v>
      </c>
      <c r="FE12" s="411">
        <v>17236.320000000018</v>
      </c>
      <c r="FF12" s="412" t="s">
        <v>496</v>
      </c>
      <c r="FG12" s="412">
        <v>1.6830000000000001</v>
      </c>
      <c r="FH12" s="412">
        <v>1.6120000000000001</v>
      </c>
      <c r="FI12" s="412">
        <v>1.5780000000000001</v>
      </c>
      <c r="FJ12" s="412">
        <v>1.625</v>
      </c>
      <c r="FK12" s="411">
        <v>5.363318703085878E-2</v>
      </c>
      <c r="FL12" s="412" t="s">
        <v>493</v>
      </c>
      <c r="FM12" s="413">
        <v>2.0159966013194448</v>
      </c>
      <c r="FN12" s="353" t="s">
        <v>555</v>
      </c>
      <c r="FO12" s="411">
        <v>20917.970000000016</v>
      </c>
      <c r="FP12" s="411">
        <v>19245.970000000012</v>
      </c>
      <c r="FQ12" s="411">
        <v>19690.910000000014</v>
      </c>
      <c r="FR12" s="411">
        <v>19951.616666666683</v>
      </c>
      <c r="FS12" s="412" t="s">
        <v>448</v>
      </c>
      <c r="FT12" s="412">
        <v>1.831</v>
      </c>
      <c r="FU12" s="412">
        <v>1.706</v>
      </c>
      <c r="FV12" s="412">
        <v>1.7390000000000001</v>
      </c>
      <c r="FW12" s="412">
        <v>1.7590000000000001</v>
      </c>
      <c r="FX12" s="411">
        <v>6.500351897465316E-2</v>
      </c>
      <c r="FY12" s="412" t="s">
        <v>535</v>
      </c>
      <c r="FZ12" s="413">
        <v>1.9908359242360649</v>
      </c>
      <c r="GA12" s="353" t="s">
        <v>555</v>
      </c>
      <c r="GB12" s="411">
        <v>20436</v>
      </c>
      <c r="GC12" s="411">
        <v>23681.5</v>
      </c>
      <c r="GD12" s="411">
        <v>25126</v>
      </c>
      <c r="GE12" s="411">
        <v>23081.166666666668</v>
      </c>
      <c r="GF12" s="412" t="s">
        <v>440</v>
      </c>
      <c r="GG12" s="412">
        <v>1.6819999999999999</v>
      </c>
      <c r="GH12" s="412">
        <v>1.8920000000000001</v>
      </c>
      <c r="GI12" s="412">
        <v>1.9830000000000001</v>
      </c>
      <c r="GJ12" s="412">
        <v>1.853</v>
      </c>
      <c r="GK12" s="411">
        <v>0.15421456944550929</v>
      </c>
      <c r="GL12" s="412" t="s">
        <v>528</v>
      </c>
      <c r="GM12" s="413">
        <v>2.0744828783846021</v>
      </c>
      <c r="GN12" s="353" t="s">
        <v>555</v>
      </c>
      <c r="GO12" s="411">
        <v>25973.069999999956</v>
      </c>
      <c r="GP12" s="411">
        <v>28416.759999999951</v>
      </c>
      <c r="GQ12" s="411">
        <v>25632.069999999952</v>
      </c>
      <c r="GR12" s="411">
        <v>26673.96666666662</v>
      </c>
      <c r="GS12" s="412" t="s">
        <v>532</v>
      </c>
      <c r="GT12" s="412">
        <v>2.08</v>
      </c>
      <c r="GU12" s="412">
        <v>2.2480000000000002</v>
      </c>
      <c r="GV12" s="412">
        <v>2.056</v>
      </c>
      <c r="GW12" s="412">
        <v>2.1280000000000001</v>
      </c>
      <c r="GX12" s="411">
        <v>0.10433743998598308</v>
      </c>
      <c r="GY12" s="412" t="s">
        <v>478</v>
      </c>
      <c r="GZ12" s="413">
        <v>2.0074073119464759</v>
      </c>
      <c r="HA12" s="353" t="s">
        <v>555</v>
      </c>
      <c r="HB12" s="411">
        <v>15921.090000000029</v>
      </c>
      <c r="HC12" s="411">
        <v>15813.120000000028</v>
      </c>
      <c r="HD12" s="411">
        <v>12597.000000000022</v>
      </c>
      <c r="HE12" s="411">
        <v>14777.070000000027</v>
      </c>
      <c r="HF12" s="412" t="s">
        <v>480</v>
      </c>
      <c r="HG12" s="412">
        <v>1.954</v>
      </c>
      <c r="HH12" s="412">
        <v>1.9430000000000001</v>
      </c>
      <c r="HI12" s="412">
        <v>1.605</v>
      </c>
      <c r="HJ12" s="412">
        <v>1.8340000000000001</v>
      </c>
      <c r="HK12" s="411">
        <v>0.19825509004138794</v>
      </c>
      <c r="HL12" s="412" t="s">
        <v>544</v>
      </c>
      <c r="HM12" s="413">
        <v>2.0100673791892674</v>
      </c>
    </row>
    <row r="13" spans="1:221">
      <c r="A13" s="353" t="s">
        <v>558</v>
      </c>
      <c r="B13" s="411">
        <v>34693.320000000087</v>
      </c>
      <c r="C13" s="411">
        <v>34519.320000000094</v>
      </c>
      <c r="D13" s="411">
        <v>34666.320000000087</v>
      </c>
      <c r="E13" s="411">
        <v>34626.320000000094</v>
      </c>
      <c r="F13" s="412" t="s">
        <v>559</v>
      </c>
      <c r="G13" s="412">
        <v>2.6579999999999999</v>
      </c>
      <c r="H13" s="412">
        <v>2.6470000000000002</v>
      </c>
      <c r="I13" s="412">
        <v>2.6560000000000001</v>
      </c>
      <c r="J13" s="412">
        <v>2.6539999999999999</v>
      </c>
      <c r="K13" s="411">
        <v>5.8770081158778789E-3</v>
      </c>
      <c r="L13" s="412" t="s">
        <v>485</v>
      </c>
      <c r="M13" s="413">
        <v>2.13047199262531</v>
      </c>
      <c r="N13" s="353" t="s">
        <v>558</v>
      </c>
      <c r="O13" s="411">
        <v>43030.839999999946</v>
      </c>
      <c r="P13" s="411">
        <v>42933.119999999937</v>
      </c>
      <c r="Q13" s="411">
        <v>36382.119999999944</v>
      </c>
      <c r="R13" s="411">
        <v>40782.026666666607</v>
      </c>
      <c r="S13" s="412" t="s">
        <v>560</v>
      </c>
      <c r="T13" s="412">
        <v>3.3719999999999999</v>
      </c>
      <c r="U13" s="412">
        <v>3.3660000000000001</v>
      </c>
      <c r="V13" s="412">
        <v>2.9460000000000002</v>
      </c>
      <c r="W13" s="412">
        <v>3.2280000000000002</v>
      </c>
      <c r="X13" s="411">
        <v>0.24411007383577638</v>
      </c>
      <c r="Y13" s="412" t="s">
        <v>530</v>
      </c>
      <c r="Z13" s="413">
        <v>2.2128935512067525</v>
      </c>
      <c r="AA13" s="353" t="s">
        <v>558</v>
      </c>
      <c r="AB13" s="411">
        <v>28030.270000000011</v>
      </c>
      <c r="AC13" s="411">
        <v>23123.360000000011</v>
      </c>
      <c r="AD13" s="411">
        <v>21308.360000000011</v>
      </c>
      <c r="AE13" s="411">
        <v>24153.996666666677</v>
      </c>
      <c r="AF13" s="412" t="s">
        <v>540</v>
      </c>
      <c r="AG13" s="412">
        <v>2.1869999999999998</v>
      </c>
      <c r="AH13" s="412">
        <v>1.885</v>
      </c>
      <c r="AI13" s="412">
        <v>1.7690000000000001</v>
      </c>
      <c r="AJ13" s="412">
        <v>1.9470000000000001</v>
      </c>
      <c r="AK13" s="411">
        <v>0.21556689227174794</v>
      </c>
      <c r="AL13" s="412" t="s">
        <v>434</v>
      </c>
      <c r="AM13" s="413">
        <v>2.1121746581078007</v>
      </c>
      <c r="AN13" s="353" t="s">
        <v>558</v>
      </c>
      <c r="AO13" s="411">
        <v>21606.16999999994</v>
      </c>
      <c r="AP13" s="411">
        <v>24874.679999999935</v>
      </c>
      <c r="AQ13" s="411">
        <v>22043.509999999937</v>
      </c>
      <c r="AR13" s="411">
        <v>22841.453333333269</v>
      </c>
      <c r="AS13" s="412" t="s">
        <v>442</v>
      </c>
      <c r="AT13" s="412">
        <v>1.3680000000000001</v>
      </c>
      <c r="AU13" s="412">
        <v>1.544</v>
      </c>
      <c r="AV13" s="412">
        <v>1.3920000000000001</v>
      </c>
      <c r="AW13" s="412">
        <v>1.4350000000000001</v>
      </c>
      <c r="AX13" s="411">
        <v>9.5507433405074227E-2</v>
      </c>
      <c r="AY13" s="412" t="s">
        <v>469</v>
      </c>
      <c r="AZ13" s="413">
        <v>1.8906455989149471</v>
      </c>
      <c r="BA13" s="353" t="s">
        <v>558</v>
      </c>
      <c r="BB13" s="411">
        <v>28435.240000000045</v>
      </c>
      <c r="BC13" s="411">
        <v>37375.24</v>
      </c>
      <c r="BD13" s="411">
        <v>31973.240000000045</v>
      </c>
      <c r="BE13" s="411">
        <v>32594.573333333363</v>
      </c>
      <c r="BF13" s="412" t="s">
        <v>561</v>
      </c>
      <c r="BG13" s="412">
        <v>2.298</v>
      </c>
      <c r="BH13" s="412">
        <v>2.8690000000000002</v>
      </c>
      <c r="BI13" s="412">
        <v>2.528</v>
      </c>
      <c r="BJ13" s="412">
        <v>2.5649999999999999</v>
      </c>
      <c r="BK13" s="411">
        <v>0.28743803527988365</v>
      </c>
      <c r="BL13" s="412" t="s">
        <v>562</v>
      </c>
      <c r="BM13" s="413">
        <v>2.1402333268752858</v>
      </c>
      <c r="BN13" s="353" t="s">
        <v>558</v>
      </c>
      <c r="BO13" s="411">
        <v>36619.940000000039</v>
      </c>
      <c r="BP13" s="411">
        <v>47466.920000000071</v>
      </c>
      <c r="BQ13" s="411">
        <v>39756.920000000071</v>
      </c>
      <c r="BR13" s="411">
        <v>41281.26000000006</v>
      </c>
      <c r="BS13" s="412" t="s">
        <v>563</v>
      </c>
      <c r="BT13" s="412">
        <v>2.899</v>
      </c>
      <c r="BU13" s="412">
        <v>3.556</v>
      </c>
      <c r="BV13" s="412">
        <v>3.093</v>
      </c>
      <c r="BW13" s="412">
        <v>3.1830000000000003</v>
      </c>
      <c r="BX13" s="411">
        <v>0.33786018692705233</v>
      </c>
      <c r="BY13" s="412" t="s">
        <v>511</v>
      </c>
      <c r="BZ13" s="413">
        <v>2.2081885172811107</v>
      </c>
      <c r="CA13" s="353" t="s">
        <v>558</v>
      </c>
      <c r="CB13" s="411">
        <v>57609.040000000059</v>
      </c>
      <c r="CC13" s="411">
        <v>81406.039999999892</v>
      </c>
      <c r="CD13" s="411">
        <v>59641.040000000066</v>
      </c>
      <c r="CE13" s="411">
        <v>66218.70666666668</v>
      </c>
      <c r="CF13" s="412" t="s">
        <v>564</v>
      </c>
      <c r="CG13" s="412">
        <v>5.37</v>
      </c>
      <c r="CH13" s="412">
        <v>7.1669999999999998</v>
      </c>
      <c r="CI13" s="412">
        <v>5.5280000000000005</v>
      </c>
      <c r="CJ13" s="412">
        <v>6.0209999999999999</v>
      </c>
      <c r="CK13" s="411">
        <v>0.99546223507854781</v>
      </c>
      <c r="CL13" s="412" t="s">
        <v>565</v>
      </c>
      <c r="CM13" s="413">
        <v>2.0757260302810328</v>
      </c>
      <c r="CN13" s="353" t="s">
        <v>558</v>
      </c>
      <c r="CO13" s="411">
        <v>20153.169999999969</v>
      </c>
      <c r="CP13" s="411">
        <v>24352.169999999969</v>
      </c>
      <c r="CQ13" s="411">
        <v>19094.77999999997</v>
      </c>
      <c r="CR13" s="411">
        <v>21200.039999999968</v>
      </c>
      <c r="CS13" s="412" t="s">
        <v>566</v>
      </c>
      <c r="CT13" s="412">
        <v>2.0140000000000002</v>
      </c>
      <c r="CU13" s="412">
        <v>2.3340000000000001</v>
      </c>
      <c r="CV13" s="412">
        <v>1.931</v>
      </c>
      <c r="CW13" s="412">
        <v>2.093</v>
      </c>
      <c r="CX13" s="411">
        <v>0.21252790345991568</v>
      </c>
      <c r="CY13" s="412" t="s">
        <v>450</v>
      </c>
      <c r="CZ13" s="413">
        <v>2.1327818063153892</v>
      </c>
      <c r="DA13" s="353" t="s">
        <v>558</v>
      </c>
      <c r="DB13" s="411">
        <v>24484.320000000065</v>
      </c>
      <c r="DC13" s="411">
        <v>26181.990000000078</v>
      </c>
      <c r="DD13" s="411">
        <v>24364.320000000069</v>
      </c>
      <c r="DE13" s="411">
        <v>25010.210000000068</v>
      </c>
      <c r="DF13" s="412" t="s">
        <v>517</v>
      </c>
      <c r="DG13" s="412">
        <v>2.0150000000000001</v>
      </c>
      <c r="DH13" s="412">
        <v>2.129</v>
      </c>
      <c r="DI13" s="412">
        <v>2.0060000000000002</v>
      </c>
      <c r="DJ13" s="412">
        <v>2.0499999999999998</v>
      </c>
      <c r="DK13" s="411">
        <v>6.8528791482753579E-2</v>
      </c>
      <c r="DL13" s="412" t="s">
        <v>493</v>
      </c>
      <c r="DM13" s="413">
        <v>2.0316189935705231</v>
      </c>
      <c r="DN13" s="353" t="s">
        <v>558</v>
      </c>
      <c r="DO13" s="411">
        <v>205430.31999999954</v>
      </c>
      <c r="DP13" s="411">
        <v>201296.3199999996</v>
      </c>
      <c r="DQ13" s="411">
        <v>146685.31999999986</v>
      </c>
      <c r="DR13" s="411">
        <v>184470.653333333</v>
      </c>
      <c r="DS13" s="412" t="s">
        <v>519</v>
      </c>
      <c r="DT13" s="412">
        <v>12.43</v>
      </c>
      <c r="DU13" s="412">
        <v>12.22</v>
      </c>
      <c r="DV13" s="412">
        <v>9.386000000000001</v>
      </c>
      <c r="DW13" s="412">
        <v>11.35</v>
      </c>
      <c r="DX13" s="411">
        <v>1.7001704278004786</v>
      </c>
      <c r="DY13" s="412" t="s">
        <v>567</v>
      </c>
      <c r="DZ13" s="413">
        <v>1.9243618865742651</v>
      </c>
      <c r="EA13" s="353" t="s">
        <v>558</v>
      </c>
      <c r="EB13" s="411">
        <v>21938.479999999981</v>
      </c>
      <c r="EC13" s="411">
        <v>22658.479999999985</v>
      </c>
      <c r="ED13" s="411">
        <v>22584.10999999999</v>
      </c>
      <c r="EE13" s="411">
        <v>22393.689999999984</v>
      </c>
      <c r="EF13" s="412" t="s">
        <v>568</v>
      </c>
      <c r="EG13" s="412">
        <v>1.7590000000000001</v>
      </c>
      <c r="EH13" s="412">
        <v>1.806</v>
      </c>
      <c r="EI13" s="412">
        <v>1.8009999999999999</v>
      </c>
      <c r="EJ13" s="412">
        <v>1.7890000000000001</v>
      </c>
      <c r="EK13" s="411">
        <v>2.6172890906582091E-2</v>
      </c>
      <c r="EL13" s="412" t="s">
        <v>466</v>
      </c>
      <c r="EM13" s="413">
        <v>2.0277332622258499</v>
      </c>
      <c r="EN13" s="353" t="s">
        <v>558</v>
      </c>
      <c r="EO13" s="411">
        <v>9277.1599999999944</v>
      </c>
      <c r="EP13" s="411">
        <v>10378.999999999995</v>
      </c>
      <c r="EQ13" s="411">
        <v>10080.579999999994</v>
      </c>
      <c r="ER13" s="411">
        <v>9912.2466666666605</v>
      </c>
      <c r="ES13" s="412" t="s">
        <v>532</v>
      </c>
      <c r="ET13" s="412">
        <v>0.73040000000000005</v>
      </c>
      <c r="EU13" s="412">
        <v>0.8054</v>
      </c>
      <c r="EV13" s="412">
        <v>0.78520000000000001</v>
      </c>
      <c r="EW13" s="412">
        <v>0.77370000000000005</v>
      </c>
      <c r="EX13" s="411">
        <v>3.883943553404233E-2</v>
      </c>
      <c r="EY13" s="412" t="s">
        <v>445</v>
      </c>
      <c r="EZ13" s="413">
        <v>1.7538272617560446</v>
      </c>
      <c r="FA13" s="353" t="s">
        <v>558</v>
      </c>
      <c r="FB13" s="411">
        <v>24913.479999999967</v>
      </c>
      <c r="FC13" s="411">
        <v>22266.119999999992</v>
      </c>
      <c r="FD13" s="411">
        <v>24250.479999999978</v>
      </c>
      <c r="FE13" s="411">
        <v>23810.026666666647</v>
      </c>
      <c r="FF13" s="412" t="s">
        <v>426</v>
      </c>
      <c r="FG13" s="412">
        <v>2.2069999999999999</v>
      </c>
      <c r="FH13" s="412">
        <v>2.0110000000000001</v>
      </c>
      <c r="FI13" s="412">
        <v>2.1579999999999999</v>
      </c>
      <c r="FJ13" s="412">
        <v>2.125</v>
      </c>
      <c r="FK13" s="411">
        <v>0.10223938021067663</v>
      </c>
      <c r="FL13" s="412" t="s">
        <v>504</v>
      </c>
      <c r="FM13" s="413">
        <v>2.0239529374620164</v>
      </c>
      <c r="FN13" s="353" t="s">
        <v>558</v>
      </c>
      <c r="FO13" s="411">
        <v>23577.880000000037</v>
      </c>
      <c r="FP13" s="411">
        <v>25046.940000000031</v>
      </c>
      <c r="FQ13" s="411">
        <v>24883.910000000033</v>
      </c>
      <c r="FR13" s="411">
        <v>24502.910000000033</v>
      </c>
      <c r="FS13" s="412" t="s">
        <v>493</v>
      </c>
      <c r="FT13" s="412">
        <v>2.028</v>
      </c>
      <c r="FU13" s="412">
        <v>2.1350000000000002</v>
      </c>
      <c r="FV13" s="412">
        <v>2.1230000000000002</v>
      </c>
      <c r="FW13" s="412">
        <v>2.0950000000000002</v>
      </c>
      <c r="FX13" s="411">
        <v>5.864516890314312E-2</v>
      </c>
      <c r="FY13" s="412" t="s">
        <v>462</v>
      </c>
      <c r="FZ13" s="413">
        <v>1.9939174975365377</v>
      </c>
      <c r="GA13" s="353" t="s">
        <v>558</v>
      </c>
      <c r="GB13" s="411">
        <v>20828.75</v>
      </c>
      <c r="GC13" s="411">
        <v>27393</v>
      </c>
      <c r="GD13" s="411">
        <v>23473</v>
      </c>
      <c r="GE13" s="411">
        <v>23898.25</v>
      </c>
      <c r="GF13" s="412" t="s">
        <v>561</v>
      </c>
      <c r="GG13" s="412">
        <v>1.708</v>
      </c>
      <c r="GH13" s="412">
        <v>2.1240000000000001</v>
      </c>
      <c r="GI13" s="412">
        <v>1.879</v>
      </c>
      <c r="GJ13" s="412">
        <v>1.9040000000000001</v>
      </c>
      <c r="GK13" s="411">
        <v>0.20914596913830499</v>
      </c>
      <c r="GL13" s="412" t="s">
        <v>439</v>
      </c>
      <c r="GM13" s="413">
        <v>2.0748073545549963</v>
      </c>
      <c r="GN13" s="353" t="s">
        <v>558</v>
      </c>
      <c r="GO13" s="411">
        <v>12722.380000000012</v>
      </c>
      <c r="GP13" s="411">
        <v>16465.380000000016</v>
      </c>
      <c r="GQ13" s="411">
        <v>13816.070000000012</v>
      </c>
      <c r="GR13" s="411">
        <v>14334.610000000013</v>
      </c>
      <c r="GS13" s="412" t="s">
        <v>569</v>
      </c>
      <c r="GT13" s="412">
        <v>1.1180000000000001</v>
      </c>
      <c r="GU13" s="412">
        <v>1.401</v>
      </c>
      <c r="GV13" s="412">
        <v>1.202</v>
      </c>
      <c r="GW13" s="412">
        <v>1.24</v>
      </c>
      <c r="GX13" s="411">
        <v>0.14534717744727857</v>
      </c>
      <c r="GY13" s="412" t="s">
        <v>454</v>
      </c>
      <c r="GZ13" s="413">
        <v>1.869954552038694</v>
      </c>
      <c r="HA13" s="353" t="s">
        <v>558</v>
      </c>
      <c r="HB13" s="411">
        <v>10868.030000000021</v>
      </c>
      <c r="HC13" s="411">
        <v>10436.000000000013</v>
      </c>
      <c r="HD13" s="411">
        <v>8931</v>
      </c>
      <c r="HE13" s="411">
        <v>10078.343333333345</v>
      </c>
      <c r="HF13" s="412" t="s">
        <v>520</v>
      </c>
      <c r="HG13" s="412">
        <v>1.417</v>
      </c>
      <c r="HH13" s="412">
        <v>1.369</v>
      </c>
      <c r="HI13" s="412">
        <v>1.1990000000000001</v>
      </c>
      <c r="HJ13" s="412">
        <v>1.3280000000000001</v>
      </c>
      <c r="HK13" s="411">
        <v>0.11449921239366079</v>
      </c>
      <c r="HL13" s="412" t="s">
        <v>441</v>
      </c>
      <c r="HM13" s="413">
        <v>1.9036817777645787</v>
      </c>
    </row>
    <row r="14" spans="1:221">
      <c r="A14" s="353" t="s">
        <v>570</v>
      </c>
      <c r="B14" s="411">
        <v>28970.240000000071</v>
      </c>
      <c r="C14" s="411">
        <v>31363.320000000072</v>
      </c>
      <c r="D14" s="411">
        <v>29959.32000000008</v>
      </c>
      <c r="E14" s="411">
        <v>30097.62666666674</v>
      </c>
      <c r="F14" s="412" t="s">
        <v>496</v>
      </c>
      <c r="G14" s="412">
        <v>2.2930000000000001</v>
      </c>
      <c r="H14" s="412">
        <v>2.4470000000000001</v>
      </c>
      <c r="I14" s="412">
        <v>2.3570000000000002</v>
      </c>
      <c r="J14" s="412">
        <v>2.3660000000000001</v>
      </c>
      <c r="K14" s="411">
        <v>7.7406600537112291E-2</v>
      </c>
      <c r="L14" s="412" t="s">
        <v>493</v>
      </c>
      <c r="M14" s="413">
        <v>2.1296384820973326</v>
      </c>
      <c r="N14" s="353" t="s">
        <v>570</v>
      </c>
      <c r="O14" s="411">
        <v>26410.839999999964</v>
      </c>
      <c r="P14" s="411">
        <v>29184.839999999953</v>
      </c>
      <c r="Q14" s="411">
        <v>26356.119999999966</v>
      </c>
      <c r="R14" s="411">
        <v>27317.26666666663</v>
      </c>
      <c r="S14" s="412" t="s">
        <v>444</v>
      </c>
      <c r="T14" s="412">
        <v>2.2760000000000002</v>
      </c>
      <c r="U14" s="412">
        <v>2.4670000000000001</v>
      </c>
      <c r="V14" s="412">
        <v>2.2720000000000002</v>
      </c>
      <c r="W14" s="412">
        <v>2.3380000000000001</v>
      </c>
      <c r="X14" s="411">
        <v>0.11135522733361655</v>
      </c>
      <c r="Y14" s="412" t="s">
        <v>504</v>
      </c>
      <c r="Z14" s="413">
        <v>2.1484688036428632</v>
      </c>
      <c r="AA14" s="353" t="s">
        <v>570</v>
      </c>
      <c r="AB14" s="411">
        <v>25702.360000000011</v>
      </c>
      <c r="AC14" s="411">
        <v>28110.360000000011</v>
      </c>
      <c r="AD14" s="411">
        <v>30501.270000000011</v>
      </c>
      <c r="AE14" s="411">
        <v>28104.663333333345</v>
      </c>
      <c r="AF14" s="412" t="s">
        <v>523</v>
      </c>
      <c r="AG14" s="412">
        <v>2.0449999999999999</v>
      </c>
      <c r="AH14" s="412">
        <v>2.1920000000000002</v>
      </c>
      <c r="AI14" s="412">
        <v>2.3340000000000001</v>
      </c>
      <c r="AJ14" s="412">
        <v>2.19</v>
      </c>
      <c r="AK14" s="411">
        <v>0.14440103284995573</v>
      </c>
      <c r="AL14" s="412" t="s">
        <v>550</v>
      </c>
      <c r="AM14" s="413">
        <v>2.1445565969465732</v>
      </c>
      <c r="AN14" s="353" t="s">
        <v>570</v>
      </c>
      <c r="AO14" s="411">
        <v>24828.509999999929</v>
      </c>
      <c r="AP14" s="411">
        <v>26787.679999999931</v>
      </c>
      <c r="AQ14" s="411">
        <v>26941.679999999931</v>
      </c>
      <c r="AR14" s="411">
        <v>26185.956666666596</v>
      </c>
      <c r="AS14" s="412" t="s">
        <v>446</v>
      </c>
      <c r="AT14" s="412">
        <v>1.542</v>
      </c>
      <c r="AU14" s="412">
        <v>1.645</v>
      </c>
      <c r="AV14" s="412">
        <v>1.653</v>
      </c>
      <c r="AW14" s="412">
        <v>1.613</v>
      </c>
      <c r="AX14" s="411">
        <v>6.2382301689387562E-2</v>
      </c>
      <c r="AY14" s="412" t="s">
        <v>490</v>
      </c>
      <c r="AZ14" s="413">
        <v>1.953950284008978</v>
      </c>
      <c r="BA14" s="353" t="s">
        <v>570</v>
      </c>
      <c r="BB14" s="411">
        <v>30203.24000000006</v>
      </c>
      <c r="BC14" s="411">
        <v>32936.240000000034</v>
      </c>
      <c r="BD14" s="411">
        <v>30843.240000000056</v>
      </c>
      <c r="BE14" s="411">
        <v>31327.573333333381</v>
      </c>
      <c r="BF14" s="412" t="s">
        <v>488</v>
      </c>
      <c r="BG14" s="412">
        <v>2.4130000000000003</v>
      </c>
      <c r="BH14" s="412">
        <v>2.589</v>
      </c>
      <c r="BI14" s="412">
        <v>2.4550000000000001</v>
      </c>
      <c r="BJ14" s="412">
        <v>2.4860000000000002</v>
      </c>
      <c r="BK14" s="411">
        <v>9.1977242245481608E-2</v>
      </c>
      <c r="BL14" s="412" t="s">
        <v>535</v>
      </c>
      <c r="BM14" s="413">
        <v>2.1399710483202243</v>
      </c>
      <c r="BN14" s="353" t="s">
        <v>570</v>
      </c>
      <c r="BO14" s="411">
        <v>29190.939999999966</v>
      </c>
      <c r="BP14" s="411">
        <v>34740.92</v>
      </c>
      <c r="BQ14" s="411">
        <v>29325.919999999966</v>
      </c>
      <c r="BR14" s="411">
        <v>31085.926666666641</v>
      </c>
      <c r="BS14" s="412" t="s">
        <v>450</v>
      </c>
      <c r="BT14" s="412">
        <v>2.4239999999999999</v>
      </c>
      <c r="BU14" s="412">
        <v>2.7810000000000001</v>
      </c>
      <c r="BV14" s="412">
        <v>2.4319999999999999</v>
      </c>
      <c r="BW14" s="412">
        <v>2.5460000000000003</v>
      </c>
      <c r="BX14" s="411">
        <v>0.20379701979559148</v>
      </c>
      <c r="BY14" s="412" t="s">
        <v>506</v>
      </c>
      <c r="BZ14" s="413">
        <v>2.1741093514394909</v>
      </c>
      <c r="CA14" s="353" t="s">
        <v>570</v>
      </c>
      <c r="CB14" s="411">
        <v>11680.260000000015</v>
      </c>
      <c r="CC14" s="411">
        <v>13663.260000000015</v>
      </c>
      <c r="CD14" s="411">
        <v>11546.520000000015</v>
      </c>
      <c r="CE14" s="411">
        <v>12296.680000000015</v>
      </c>
      <c r="CF14" s="412" t="s">
        <v>551</v>
      </c>
      <c r="CG14" s="412">
        <v>1.391</v>
      </c>
      <c r="CH14" s="412">
        <v>1.5920000000000001</v>
      </c>
      <c r="CI14" s="412">
        <v>1.377</v>
      </c>
      <c r="CJ14" s="412">
        <v>1.454</v>
      </c>
      <c r="CK14" s="411">
        <v>0.12034208483221122</v>
      </c>
      <c r="CL14" s="412" t="s">
        <v>528</v>
      </c>
      <c r="CM14" s="413">
        <v>1.9169903822468886</v>
      </c>
      <c r="CN14" s="353" t="s">
        <v>570</v>
      </c>
      <c r="CO14" s="411">
        <v>21645.559999999972</v>
      </c>
      <c r="CP14" s="411">
        <v>24250.169999999969</v>
      </c>
      <c r="CQ14" s="411">
        <v>21955.77999999997</v>
      </c>
      <c r="CR14" s="411">
        <v>22617.169999999969</v>
      </c>
      <c r="CS14" s="412" t="s">
        <v>473</v>
      </c>
      <c r="CT14" s="412">
        <v>2.13</v>
      </c>
      <c r="CU14" s="412">
        <v>2.3260000000000001</v>
      </c>
      <c r="CV14" s="412">
        <v>2.153</v>
      </c>
      <c r="CW14" s="412">
        <v>2.2029999999999998</v>
      </c>
      <c r="CX14" s="411">
        <v>0.10739764330613105</v>
      </c>
      <c r="CY14" s="412" t="s">
        <v>478</v>
      </c>
      <c r="CZ14" s="413">
        <v>2.1341197124753157</v>
      </c>
      <c r="DA14" s="353" t="s">
        <v>570</v>
      </c>
      <c r="DB14" s="411">
        <v>38396.32000000008</v>
      </c>
      <c r="DC14" s="411">
        <v>43442.320000000102</v>
      </c>
      <c r="DD14" s="411">
        <v>40105.320000000094</v>
      </c>
      <c r="DE14" s="411">
        <v>40647.986666666759</v>
      </c>
      <c r="DF14" s="412" t="s">
        <v>473</v>
      </c>
      <c r="DG14" s="412">
        <v>2.9170000000000003</v>
      </c>
      <c r="DH14" s="412">
        <v>3.2290000000000001</v>
      </c>
      <c r="DI14" s="412">
        <v>3.024</v>
      </c>
      <c r="DJ14" s="412">
        <v>3.0569999999999999</v>
      </c>
      <c r="DK14" s="411">
        <v>0.15839915463709497</v>
      </c>
      <c r="DL14" s="412" t="s">
        <v>475</v>
      </c>
      <c r="DM14" s="413">
        <v>2.1560286036291942</v>
      </c>
      <c r="DN14" s="353" t="s">
        <v>570</v>
      </c>
      <c r="DO14" s="411">
        <v>25811.74000000006</v>
      </c>
      <c r="DP14" s="411">
        <v>28684.320000000083</v>
      </c>
      <c r="DQ14" s="411">
        <v>25465.740000000067</v>
      </c>
      <c r="DR14" s="411">
        <v>26653.933333333403</v>
      </c>
      <c r="DS14" s="412" t="s">
        <v>550</v>
      </c>
      <c r="DT14" s="412">
        <v>2.2469999999999999</v>
      </c>
      <c r="DU14" s="412">
        <v>2.4510000000000001</v>
      </c>
      <c r="DV14" s="412">
        <v>2.2229999999999999</v>
      </c>
      <c r="DW14" s="412">
        <v>2.3069999999999999</v>
      </c>
      <c r="DX14" s="411">
        <v>0.12532652605012951</v>
      </c>
      <c r="DY14" s="412" t="s">
        <v>481</v>
      </c>
      <c r="DZ14" s="413">
        <v>2.1256453297582669</v>
      </c>
      <c r="EA14" s="353" t="s">
        <v>570</v>
      </c>
      <c r="EB14" s="411">
        <v>17866.740000000009</v>
      </c>
      <c r="EC14" s="411">
        <v>19685.740000000002</v>
      </c>
      <c r="ED14" s="411">
        <v>17651.48000000001</v>
      </c>
      <c r="EE14" s="411">
        <v>18401.320000000007</v>
      </c>
      <c r="EF14" s="412" t="s">
        <v>477</v>
      </c>
      <c r="EG14" s="412">
        <v>1.4830000000000001</v>
      </c>
      <c r="EH14" s="412">
        <v>1.6080000000000001</v>
      </c>
      <c r="EI14" s="412">
        <v>1.4690000000000001</v>
      </c>
      <c r="EJ14" s="412">
        <v>1.52</v>
      </c>
      <c r="EK14" s="411">
        <v>7.6385488008342411E-2</v>
      </c>
      <c r="EL14" s="412" t="s">
        <v>445</v>
      </c>
      <c r="EM14" s="413">
        <v>1.9624034762828657</v>
      </c>
      <c r="EN14" s="353" t="s">
        <v>570</v>
      </c>
      <c r="EO14" s="411">
        <v>18747.740000000038</v>
      </c>
      <c r="EP14" s="411">
        <v>19589.32000000004</v>
      </c>
      <c r="EQ14" s="411">
        <v>19624.420000000031</v>
      </c>
      <c r="ER14" s="411">
        <v>19320.493333333372</v>
      </c>
      <c r="ES14" s="412" t="s">
        <v>460</v>
      </c>
      <c r="ET14" s="412">
        <v>1.34</v>
      </c>
      <c r="EU14" s="412">
        <v>1.391</v>
      </c>
      <c r="EV14" s="412">
        <v>1.393</v>
      </c>
      <c r="EW14" s="412">
        <v>1.375</v>
      </c>
      <c r="EX14" s="411">
        <v>3.0185929869453541E-2</v>
      </c>
      <c r="EY14" s="412" t="s">
        <v>534</v>
      </c>
      <c r="EZ14" s="413">
        <v>1.8987349806870615</v>
      </c>
      <c r="FA14" s="353" t="s">
        <v>570</v>
      </c>
      <c r="FB14" s="411">
        <v>79128.479999999938</v>
      </c>
      <c r="FC14" s="411">
        <v>79492.479999999981</v>
      </c>
      <c r="FD14" s="411">
        <v>74968.479999999981</v>
      </c>
      <c r="FE14" s="411">
        <v>77863.146666666624</v>
      </c>
      <c r="FF14" s="412" t="s">
        <v>571</v>
      </c>
      <c r="FG14" s="412">
        <v>5.7350000000000003</v>
      </c>
      <c r="FH14" s="412">
        <v>5.7570000000000006</v>
      </c>
      <c r="FI14" s="412">
        <v>5.484</v>
      </c>
      <c r="FJ14" s="412">
        <v>5.6589999999999998</v>
      </c>
      <c r="FK14" s="411">
        <v>0.15148651222892806</v>
      </c>
      <c r="FL14" s="412" t="s">
        <v>545</v>
      </c>
      <c r="FM14" s="413">
        <v>2.1167582495535964</v>
      </c>
      <c r="FN14" s="353" t="s">
        <v>570</v>
      </c>
      <c r="FO14" s="411">
        <v>23420.880000000037</v>
      </c>
      <c r="FP14" s="411">
        <v>20052.940000000006</v>
      </c>
      <c r="FQ14" s="411">
        <v>21862.880000000019</v>
      </c>
      <c r="FR14" s="411">
        <v>21778.90000000002</v>
      </c>
      <c r="FS14" s="412" t="s">
        <v>486</v>
      </c>
      <c r="FT14" s="412">
        <v>2.016</v>
      </c>
      <c r="FU14" s="412">
        <v>1.766</v>
      </c>
      <c r="FV14" s="412">
        <v>1.901</v>
      </c>
      <c r="FW14" s="412">
        <v>1.895</v>
      </c>
      <c r="FX14" s="411">
        <v>0.1250037312986769</v>
      </c>
      <c r="FY14" s="412" t="s">
        <v>550</v>
      </c>
      <c r="FZ14" s="413">
        <v>1.992205922706179</v>
      </c>
      <c r="GA14" s="353" t="s">
        <v>570</v>
      </c>
      <c r="GB14" s="411">
        <v>31203.25</v>
      </c>
      <c r="GC14" s="411">
        <v>31687</v>
      </c>
      <c r="GD14" s="411">
        <v>30328</v>
      </c>
      <c r="GE14" s="411">
        <v>31072.75</v>
      </c>
      <c r="GF14" s="412" t="s">
        <v>534</v>
      </c>
      <c r="GG14" s="412">
        <v>2.3559999999999999</v>
      </c>
      <c r="GH14" s="412">
        <v>2.3850000000000002</v>
      </c>
      <c r="GI14" s="412">
        <v>2.3029999999999999</v>
      </c>
      <c r="GJ14" s="412">
        <v>2.3479999999999999</v>
      </c>
      <c r="GK14" s="411">
        <v>4.1369981357519701E-2</v>
      </c>
      <c r="GL14" s="412" t="s">
        <v>568</v>
      </c>
      <c r="GM14" s="413">
        <v>2.1680878145096485</v>
      </c>
      <c r="GN14" s="353" t="s">
        <v>570</v>
      </c>
      <c r="GO14" s="411">
        <v>27414.759999999955</v>
      </c>
      <c r="GP14" s="411">
        <v>25670.06999999996</v>
      </c>
      <c r="GQ14" s="411">
        <v>28216.759999999944</v>
      </c>
      <c r="GR14" s="411">
        <v>27100.529999999952</v>
      </c>
      <c r="GS14" s="412" t="s">
        <v>504</v>
      </c>
      <c r="GT14" s="412">
        <v>2.1789999999999998</v>
      </c>
      <c r="GU14" s="412">
        <v>2.0590000000000002</v>
      </c>
      <c r="GV14" s="412">
        <v>2.234</v>
      </c>
      <c r="GW14" s="412">
        <v>2.157</v>
      </c>
      <c r="GX14" s="411">
        <v>8.9550248194622054E-2</v>
      </c>
      <c r="GY14" s="412" t="s">
        <v>427</v>
      </c>
      <c r="GZ14" s="413">
        <v>2.0077088684928079</v>
      </c>
      <c r="HA14" s="353" t="s">
        <v>570</v>
      </c>
      <c r="HB14" s="411">
        <v>6877.9999999999918</v>
      </c>
      <c r="HC14" s="411">
        <v>6415.969999999993</v>
      </c>
      <c r="HD14" s="411">
        <v>6101.8799999999947</v>
      </c>
      <c r="HE14" s="411">
        <v>6465.2833333333265</v>
      </c>
      <c r="HF14" s="412" t="s">
        <v>503</v>
      </c>
      <c r="HG14" s="412">
        <v>0.95750000000000002</v>
      </c>
      <c r="HH14" s="412">
        <v>0.90139999999999998</v>
      </c>
      <c r="HI14" s="412">
        <v>0.86270000000000002</v>
      </c>
      <c r="HJ14" s="412">
        <v>0.90720000000000001</v>
      </c>
      <c r="HK14" s="411">
        <v>4.7680155885907273E-2</v>
      </c>
      <c r="HL14" s="412" t="s">
        <v>474</v>
      </c>
      <c r="HM14" s="413">
        <v>1.784212346774795</v>
      </c>
    </row>
    <row r="15" spans="1:221">
      <c r="A15" s="353" t="s">
        <v>572</v>
      </c>
      <c r="B15" s="411">
        <v>10065.159999999994</v>
      </c>
      <c r="C15" s="411">
        <v>11722.319999999994</v>
      </c>
      <c r="D15" s="411">
        <v>9564.2399999999943</v>
      </c>
      <c r="E15" s="411">
        <v>10450.573333333328</v>
      </c>
      <c r="F15" s="412" t="s">
        <v>544</v>
      </c>
      <c r="G15" s="412">
        <v>0.95779999999999998</v>
      </c>
      <c r="H15" s="412">
        <v>1.0880000000000001</v>
      </c>
      <c r="I15" s="412">
        <v>0.91769999999999996</v>
      </c>
      <c r="J15" s="412">
        <v>0.98770000000000002</v>
      </c>
      <c r="K15" s="411">
        <v>8.8835400547456339E-2</v>
      </c>
      <c r="L15" s="412" t="s">
        <v>573</v>
      </c>
      <c r="M15" s="413">
        <v>1.8331801386515956</v>
      </c>
      <c r="N15" s="353" t="s">
        <v>572</v>
      </c>
      <c r="O15" s="411">
        <v>9147.5600000000049</v>
      </c>
      <c r="P15" s="411">
        <v>9141.0000000000073</v>
      </c>
      <c r="Q15" s="411">
        <v>10102.72000000001</v>
      </c>
      <c r="R15" s="411">
        <v>9463.7600000000075</v>
      </c>
      <c r="S15" s="412" t="s">
        <v>426</v>
      </c>
      <c r="T15" s="412">
        <v>0.95740000000000003</v>
      </c>
      <c r="U15" s="412">
        <v>0.95679999999999998</v>
      </c>
      <c r="V15" s="412">
        <v>1.04</v>
      </c>
      <c r="W15" s="412">
        <v>0.98460000000000003</v>
      </c>
      <c r="X15" s="411">
        <v>4.7627070476685643E-2</v>
      </c>
      <c r="Y15" s="412" t="s">
        <v>504</v>
      </c>
      <c r="Z15" s="413">
        <v>1.8410519716716847</v>
      </c>
      <c r="AA15" s="353" t="s">
        <v>572</v>
      </c>
      <c r="AB15" s="411">
        <v>13282.000000000009</v>
      </c>
      <c r="AC15" s="411">
        <v>13864.090000000009</v>
      </c>
      <c r="AD15" s="411">
        <v>13272.090000000009</v>
      </c>
      <c r="AE15" s="411">
        <v>13472.726666666676</v>
      </c>
      <c r="AF15" s="412" t="s">
        <v>491</v>
      </c>
      <c r="AG15" s="412">
        <v>1.2250000000000001</v>
      </c>
      <c r="AH15" s="412">
        <v>1.2670000000000001</v>
      </c>
      <c r="AI15" s="412">
        <v>1.2250000000000001</v>
      </c>
      <c r="AJ15" s="412">
        <v>1.2390000000000001</v>
      </c>
      <c r="AK15" s="411">
        <v>2.4306437321338144E-2</v>
      </c>
      <c r="AL15" s="412" t="s">
        <v>461</v>
      </c>
      <c r="AM15" s="413">
        <v>2.0076269248029135</v>
      </c>
      <c r="AN15" s="353" t="s">
        <v>572</v>
      </c>
      <c r="AO15" s="411">
        <v>26726.509999999937</v>
      </c>
      <c r="AP15" s="411">
        <v>28063.169999999925</v>
      </c>
      <c r="AQ15" s="411">
        <v>27474.679999999931</v>
      </c>
      <c r="AR15" s="411">
        <v>27421.453333333266</v>
      </c>
      <c r="AS15" s="412" t="s">
        <v>514</v>
      </c>
      <c r="AT15" s="412">
        <v>1.6420000000000001</v>
      </c>
      <c r="AU15" s="412">
        <v>1.712</v>
      </c>
      <c r="AV15" s="412">
        <v>1.681</v>
      </c>
      <c r="AW15" s="412">
        <v>1.679</v>
      </c>
      <c r="AX15" s="411">
        <v>3.515319350442786E-2</v>
      </c>
      <c r="AY15" s="412" t="s">
        <v>492</v>
      </c>
      <c r="AZ15" s="413">
        <v>1.985044681202756</v>
      </c>
      <c r="BA15" s="353" t="s">
        <v>572</v>
      </c>
      <c r="BB15" s="411">
        <v>12181.999999999989</v>
      </c>
      <c r="BC15" s="411">
        <v>13336.239999999985</v>
      </c>
      <c r="BD15" s="411">
        <v>11572.939999999991</v>
      </c>
      <c r="BE15" s="411">
        <v>12363.726666666655</v>
      </c>
      <c r="BF15" s="412" t="s">
        <v>476</v>
      </c>
      <c r="BG15" s="412">
        <v>1.147</v>
      </c>
      <c r="BH15" s="412">
        <v>1.236</v>
      </c>
      <c r="BI15" s="412">
        <v>1.099</v>
      </c>
      <c r="BJ15" s="412">
        <v>1.1599999999999999</v>
      </c>
      <c r="BK15" s="411">
        <v>6.9626832520174001E-2</v>
      </c>
      <c r="BL15" s="412" t="s">
        <v>503</v>
      </c>
      <c r="BM15" s="413">
        <v>1.9018118352932685</v>
      </c>
      <c r="BN15" s="353" t="s">
        <v>572</v>
      </c>
      <c r="BO15" s="411">
        <v>10048.979999999976</v>
      </c>
      <c r="BP15" s="411">
        <v>10203.979999999978</v>
      </c>
      <c r="BQ15" s="411">
        <v>10454.959999999975</v>
      </c>
      <c r="BR15" s="411">
        <v>10235.973333333312</v>
      </c>
      <c r="BS15" s="412" t="s">
        <v>461</v>
      </c>
      <c r="BT15" s="412">
        <v>1.03</v>
      </c>
      <c r="BU15" s="412">
        <v>1.0429999999999999</v>
      </c>
      <c r="BV15" s="412">
        <v>1.0640000000000001</v>
      </c>
      <c r="BW15" s="412">
        <v>1.0449999999999999</v>
      </c>
      <c r="BX15" s="411">
        <v>1.7141172601865175E-2</v>
      </c>
      <c r="BY15" s="412" t="s">
        <v>468</v>
      </c>
      <c r="BZ15" s="413">
        <v>1.8563912668467442</v>
      </c>
      <c r="CA15" s="353" t="s">
        <v>572</v>
      </c>
      <c r="CB15" s="411">
        <v>10332.480000000014</v>
      </c>
      <c r="CC15" s="411">
        <v>10989.260000000015</v>
      </c>
      <c r="CD15" s="411">
        <v>10381.260000000015</v>
      </c>
      <c r="CE15" s="411">
        <v>10567.666666666681</v>
      </c>
      <c r="CF15" s="412" t="s">
        <v>483</v>
      </c>
      <c r="CG15" s="412">
        <v>1.2510000000000001</v>
      </c>
      <c r="CH15" s="412">
        <v>1.32</v>
      </c>
      <c r="CI15" s="412">
        <v>1.256</v>
      </c>
      <c r="CJ15" s="412">
        <v>1.276</v>
      </c>
      <c r="CK15" s="411">
        <v>3.8276664927402615E-2</v>
      </c>
      <c r="CL15" s="412" t="s">
        <v>574</v>
      </c>
      <c r="CM15" s="413">
        <v>1.879299875756826</v>
      </c>
      <c r="CN15" s="353" t="s">
        <v>572</v>
      </c>
      <c r="CO15" s="411">
        <v>20652.169999999969</v>
      </c>
      <c r="CP15" s="411">
        <v>21662.999999999971</v>
      </c>
      <c r="CQ15" s="411">
        <v>21181.169999999973</v>
      </c>
      <c r="CR15" s="411">
        <v>21165.446666666638</v>
      </c>
      <c r="CS15" s="412" t="s">
        <v>514</v>
      </c>
      <c r="CT15" s="412">
        <v>2.0529999999999999</v>
      </c>
      <c r="CU15" s="412">
        <v>2.1310000000000002</v>
      </c>
      <c r="CV15" s="412">
        <v>2.0939999999999999</v>
      </c>
      <c r="CW15" s="412">
        <v>2.093</v>
      </c>
      <c r="CX15" s="411">
        <v>3.892390812735734E-2</v>
      </c>
      <c r="CY15" s="412" t="s">
        <v>472</v>
      </c>
      <c r="CZ15" s="413">
        <v>2.1027022173877099</v>
      </c>
      <c r="DA15" s="353" t="s">
        <v>572</v>
      </c>
      <c r="DB15" s="411">
        <v>10507.339999999995</v>
      </c>
      <c r="DC15" s="411">
        <v>11795.669999999995</v>
      </c>
      <c r="DD15" s="411">
        <v>9798.6599999999944</v>
      </c>
      <c r="DE15" s="411">
        <v>10700.556666666662</v>
      </c>
      <c r="DF15" s="412" t="s">
        <v>508</v>
      </c>
      <c r="DG15" s="412">
        <v>0.99850000000000005</v>
      </c>
      <c r="DH15" s="412">
        <v>1.1000000000000001</v>
      </c>
      <c r="DI15" s="412">
        <v>0.94169999999999998</v>
      </c>
      <c r="DJ15" s="412">
        <v>1.0130000000000001</v>
      </c>
      <c r="DK15" s="411">
        <v>8.0131877510057986E-2</v>
      </c>
      <c r="DL15" s="412" t="s">
        <v>552</v>
      </c>
      <c r="DM15" s="413">
        <v>1.8306290120354898</v>
      </c>
      <c r="DN15" s="353" t="s">
        <v>572</v>
      </c>
      <c r="DO15" s="411">
        <v>11273.679999999995</v>
      </c>
      <c r="DP15" s="411">
        <v>12086.739999999994</v>
      </c>
      <c r="DQ15" s="411">
        <v>11916.579999999994</v>
      </c>
      <c r="DR15" s="411">
        <v>11758.999999999995</v>
      </c>
      <c r="DS15" s="412" t="s">
        <v>449</v>
      </c>
      <c r="DT15" s="412">
        <v>1.133</v>
      </c>
      <c r="DU15" s="412">
        <v>1.2010000000000001</v>
      </c>
      <c r="DV15" s="412">
        <v>1.1870000000000001</v>
      </c>
      <c r="DW15" s="412">
        <v>1.173</v>
      </c>
      <c r="DX15" s="411">
        <v>3.5699418014237067E-2</v>
      </c>
      <c r="DY15" s="412" t="s">
        <v>574</v>
      </c>
      <c r="DZ15" s="413">
        <v>1.9280910962657687</v>
      </c>
      <c r="EA15" s="353" t="s">
        <v>572</v>
      </c>
      <c r="EB15" s="411">
        <v>8950.7400000000071</v>
      </c>
      <c r="EC15" s="411">
        <v>8731.74</v>
      </c>
      <c r="ED15" s="411">
        <v>9437.7400000000089</v>
      </c>
      <c r="EE15" s="411">
        <v>9040.0733333333392</v>
      </c>
      <c r="EF15" s="412" t="s">
        <v>496</v>
      </c>
      <c r="EG15" s="412">
        <v>0.83020000000000005</v>
      </c>
      <c r="EH15" s="412">
        <v>0.81279999999999997</v>
      </c>
      <c r="EI15" s="412">
        <v>0.86839999999999995</v>
      </c>
      <c r="EJ15" s="412">
        <v>0.83709999999999996</v>
      </c>
      <c r="EK15" s="411">
        <v>2.8468479220273336E-2</v>
      </c>
      <c r="EL15" s="412" t="s">
        <v>428</v>
      </c>
      <c r="EM15" s="413">
        <v>1.8103256480079193</v>
      </c>
      <c r="EN15" s="353" t="s">
        <v>572</v>
      </c>
      <c r="EO15" s="411">
        <v>21546.320000000047</v>
      </c>
      <c r="EP15" s="411">
        <v>21708.740000000049</v>
      </c>
      <c r="EQ15" s="411">
        <v>20678.580000000042</v>
      </c>
      <c r="ER15" s="411">
        <v>21311.21333333338</v>
      </c>
      <c r="ES15" s="412" t="s">
        <v>460</v>
      </c>
      <c r="ET15" s="412">
        <v>1.5090000000000001</v>
      </c>
      <c r="EU15" s="412">
        <v>1.518</v>
      </c>
      <c r="EV15" s="412">
        <v>1.4570000000000001</v>
      </c>
      <c r="EW15" s="412">
        <v>1.4950000000000001</v>
      </c>
      <c r="EX15" s="411">
        <v>3.3140376493029325E-2</v>
      </c>
      <c r="EY15" s="412" t="s">
        <v>534</v>
      </c>
      <c r="EZ15" s="413">
        <v>1.9008060871523369</v>
      </c>
      <c r="FA15" s="353" t="s">
        <v>572</v>
      </c>
      <c r="FB15" s="411">
        <v>21222.479999999992</v>
      </c>
      <c r="FC15" s="411">
        <v>18342.360000000008</v>
      </c>
      <c r="FD15" s="411">
        <v>18518.240000000009</v>
      </c>
      <c r="FE15" s="411">
        <v>19361.026666666668</v>
      </c>
      <c r="FF15" s="412" t="s">
        <v>528</v>
      </c>
      <c r="FG15" s="412">
        <v>1.9319999999999999</v>
      </c>
      <c r="FH15" s="412">
        <v>1.7110000000000001</v>
      </c>
      <c r="FI15" s="412">
        <v>1.7250000000000001</v>
      </c>
      <c r="FJ15" s="412">
        <v>1.7890000000000001</v>
      </c>
      <c r="FK15" s="411">
        <v>0.12374032161040247</v>
      </c>
      <c r="FL15" s="412" t="s">
        <v>430</v>
      </c>
      <c r="FM15" s="413">
        <v>2.0192109346096649</v>
      </c>
      <c r="FN15" s="353" t="s">
        <v>572</v>
      </c>
      <c r="FO15" s="411">
        <v>29266.880000000048</v>
      </c>
      <c r="FP15" s="411">
        <v>22984.940000000028</v>
      </c>
      <c r="FQ15" s="411">
        <v>31732.880000000048</v>
      </c>
      <c r="FR15" s="411">
        <v>27994.900000000041</v>
      </c>
      <c r="FS15" s="412" t="s">
        <v>575</v>
      </c>
      <c r="FT15" s="412">
        <v>2.4359999999999999</v>
      </c>
      <c r="FU15" s="412">
        <v>1.984</v>
      </c>
      <c r="FV15" s="412">
        <v>2.61</v>
      </c>
      <c r="FW15" s="412">
        <v>2.343</v>
      </c>
      <c r="FX15" s="411">
        <v>0.32299967199285423</v>
      </c>
      <c r="FY15" s="412" t="s">
        <v>561</v>
      </c>
      <c r="FZ15" s="413">
        <v>2.055795992060097</v>
      </c>
      <c r="GA15" s="353" t="s">
        <v>572</v>
      </c>
      <c r="GB15" s="411">
        <v>19636</v>
      </c>
      <c r="GC15" s="411">
        <v>19877.5</v>
      </c>
      <c r="GD15" s="411">
        <v>19993.25</v>
      </c>
      <c r="GE15" s="411">
        <v>19835.583333333332</v>
      </c>
      <c r="GF15" s="412" t="s">
        <v>576</v>
      </c>
      <c r="GG15" s="412">
        <v>1.6300000000000001</v>
      </c>
      <c r="GH15" s="412">
        <v>1.6460000000000001</v>
      </c>
      <c r="GI15" s="412">
        <v>1.653</v>
      </c>
      <c r="GJ15" s="412">
        <v>1.643</v>
      </c>
      <c r="GK15" s="411">
        <v>1.2040890982331959E-2</v>
      </c>
      <c r="GL15" s="412" t="s">
        <v>497</v>
      </c>
      <c r="GM15" s="413">
        <v>2.0724406532540756</v>
      </c>
      <c r="GN15" s="353" t="s">
        <v>572</v>
      </c>
      <c r="GO15" s="411">
        <v>16973.070000000003</v>
      </c>
      <c r="GP15" s="411">
        <v>16747.689999999995</v>
      </c>
      <c r="GQ15" s="411">
        <v>17270.760000000002</v>
      </c>
      <c r="GR15" s="411">
        <v>16997.173333333332</v>
      </c>
      <c r="GS15" s="412" t="s">
        <v>466</v>
      </c>
      <c r="GT15" s="412">
        <v>1.4379999999999999</v>
      </c>
      <c r="GU15" s="412">
        <v>1.4219999999999999</v>
      </c>
      <c r="GV15" s="412">
        <v>1.46</v>
      </c>
      <c r="GW15" s="412">
        <v>1.44</v>
      </c>
      <c r="GX15" s="411">
        <v>1.9359215440518933E-2</v>
      </c>
      <c r="GY15" s="412" t="s">
        <v>536</v>
      </c>
      <c r="GZ15" s="413">
        <v>1.8757171127868586</v>
      </c>
      <c r="HA15" s="353" t="s">
        <v>572</v>
      </c>
      <c r="HB15" s="411">
        <v>14564.000000000024</v>
      </c>
      <c r="HC15" s="411">
        <v>13497.090000000022</v>
      </c>
      <c r="HD15" s="411">
        <v>14573.060000000027</v>
      </c>
      <c r="HE15" s="411">
        <v>14211.383333333359</v>
      </c>
      <c r="HF15" s="412" t="s">
        <v>529</v>
      </c>
      <c r="HG15" s="412">
        <v>1.8129999999999999</v>
      </c>
      <c r="HH15" s="412">
        <v>1.7010000000000001</v>
      </c>
      <c r="HI15" s="412">
        <v>1.8140000000000001</v>
      </c>
      <c r="HJ15" s="412">
        <v>1.776</v>
      </c>
      <c r="HK15" s="411">
        <v>6.50768138687252E-2</v>
      </c>
      <c r="HL15" s="412" t="s">
        <v>535</v>
      </c>
      <c r="HM15" s="413">
        <v>2.0091779647893198</v>
      </c>
    </row>
    <row r="16" spans="1:221">
      <c r="A16" s="353" t="s">
        <v>577</v>
      </c>
      <c r="B16" s="411">
        <v>16780.240000000013</v>
      </c>
      <c r="C16" s="411">
        <v>19133.320000000029</v>
      </c>
      <c r="D16" s="411">
        <v>13670.159999999994</v>
      </c>
      <c r="E16" s="411">
        <v>16527.90666666668</v>
      </c>
      <c r="F16" s="412" t="s">
        <v>578</v>
      </c>
      <c r="G16" s="412">
        <v>1.464</v>
      </c>
      <c r="H16" s="412">
        <v>1.631</v>
      </c>
      <c r="I16" s="412">
        <v>1.236</v>
      </c>
      <c r="J16" s="412">
        <v>1.444</v>
      </c>
      <c r="K16" s="411">
        <v>0.19851353494898524</v>
      </c>
      <c r="L16" s="412" t="s">
        <v>561</v>
      </c>
      <c r="M16" s="413">
        <v>1.9686637435316756</v>
      </c>
      <c r="N16" s="353" t="s">
        <v>577</v>
      </c>
      <c r="O16" s="411">
        <v>29326.119999999963</v>
      </c>
      <c r="P16" s="411">
        <v>29956.839999999953</v>
      </c>
      <c r="Q16" s="411">
        <v>30973.119999999955</v>
      </c>
      <c r="R16" s="411">
        <v>30085.359999999957</v>
      </c>
      <c r="S16" s="412" t="s">
        <v>462</v>
      </c>
      <c r="T16" s="412">
        <v>2.476</v>
      </c>
      <c r="U16" s="412">
        <v>2.5190000000000001</v>
      </c>
      <c r="V16" s="412">
        <v>2.5880000000000001</v>
      </c>
      <c r="W16" s="412">
        <v>2.528</v>
      </c>
      <c r="X16" s="411">
        <v>5.624257093878799E-2</v>
      </c>
      <c r="Y16" s="412" t="s">
        <v>534</v>
      </c>
      <c r="Z16" s="413">
        <v>2.1497902924519692</v>
      </c>
      <c r="AA16" s="353" t="s">
        <v>577</v>
      </c>
      <c r="AB16" s="411">
        <v>22609.360000000011</v>
      </c>
      <c r="AC16" s="411">
        <v>30585.270000000011</v>
      </c>
      <c r="AD16" s="411">
        <v>22259.360000000011</v>
      </c>
      <c r="AE16" s="411">
        <v>25151.330000000013</v>
      </c>
      <c r="AF16" s="412" t="s">
        <v>579</v>
      </c>
      <c r="AG16" s="412">
        <v>1.8520000000000001</v>
      </c>
      <c r="AH16" s="412">
        <v>2.339</v>
      </c>
      <c r="AI16" s="412">
        <v>1.83</v>
      </c>
      <c r="AJ16" s="412">
        <v>2.0070000000000001</v>
      </c>
      <c r="AK16" s="411">
        <v>0.28760198234499124</v>
      </c>
      <c r="AL16" s="412" t="s">
        <v>580</v>
      </c>
      <c r="AM16" s="413">
        <v>2.1428838830040053</v>
      </c>
      <c r="AN16" s="353" t="s">
        <v>577</v>
      </c>
      <c r="AO16" s="411">
        <v>22727.339999999938</v>
      </c>
      <c r="AP16" s="411">
        <v>24869.509999999951</v>
      </c>
      <c r="AQ16" s="411">
        <v>23430.509999999951</v>
      </c>
      <c r="AR16" s="411">
        <v>23675.786666666612</v>
      </c>
      <c r="AS16" s="412" t="s">
        <v>488</v>
      </c>
      <c r="AT16" s="412">
        <v>1.429</v>
      </c>
      <c r="AU16" s="412">
        <v>1.544</v>
      </c>
      <c r="AV16" s="412">
        <v>1.4670000000000001</v>
      </c>
      <c r="AW16" s="412">
        <v>1.48</v>
      </c>
      <c r="AX16" s="411">
        <v>5.8561326974145123E-2</v>
      </c>
      <c r="AY16" s="412" t="s">
        <v>496</v>
      </c>
      <c r="AZ16" s="413">
        <v>1.8914535917508495</v>
      </c>
      <c r="BA16" s="353" t="s">
        <v>577</v>
      </c>
      <c r="BB16" s="411">
        <v>40280.239999999962</v>
      </c>
      <c r="BC16" s="411">
        <v>48253.239999999954</v>
      </c>
      <c r="BD16" s="411">
        <v>38192.239999999998</v>
      </c>
      <c r="BE16" s="411">
        <v>42241.90666666664</v>
      </c>
      <c r="BF16" s="412" t="s">
        <v>541</v>
      </c>
      <c r="BG16" s="412">
        <v>3.0489999999999999</v>
      </c>
      <c r="BH16" s="412">
        <v>3.5289999999999999</v>
      </c>
      <c r="BI16" s="412">
        <v>2.92</v>
      </c>
      <c r="BJ16" s="412">
        <v>3.1659999999999999</v>
      </c>
      <c r="BK16" s="411">
        <v>0.32120619990396931</v>
      </c>
      <c r="BL16" s="412" t="s">
        <v>520</v>
      </c>
      <c r="BM16" s="413">
        <v>2.1727304435863681</v>
      </c>
      <c r="BN16" s="353" t="s">
        <v>577</v>
      </c>
      <c r="BO16" s="411">
        <v>28541.919999999966</v>
      </c>
      <c r="BP16" s="411">
        <v>42215.940000000061</v>
      </c>
      <c r="BQ16" s="411">
        <v>32331.919999999969</v>
      </c>
      <c r="BR16" s="411">
        <v>34363.26</v>
      </c>
      <c r="BS16" s="414" t="s">
        <v>581</v>
      </c>
      <c r="BT16" s="412">
        <v>2.3810000000000002</v>
      </c>
      <c r="BU16" s="412">
        <v>3.2429999999999999</v>
      </c>
      <c r="BV16" s="412">
        <v>2.6270000000000002</v>
      </c>
      <c r="BW16" s="412">
        <v>2.75</v>
      </c>
      <c r="BX16" s="411">
        <v>0.4439389773616278</v>
      </c>
      <c r="BY16" s="412" t="s">
        <v>575</v>
      </c>
      <c r="BZ16" s="413">
        <v>2.2056003861272067</v>
      </c>
      <c r="CA16" s="353" t="s">
        <v>577</v>
      </c>
      <c r="CB16" s="411">
        <v>20446.779999999966</v>
      </c>
      <c r="CC16" s="411">
        <v>25043.779999999962</v>
      </c>
      <c r="CD16" s="411">
        <v>19107.779999999984</v>
      </c>
      <c r="CE16" s="411">
        <v>21532.77999999997</v>
      </c>
      <c r="CF16" s="412" t="s">
        <v>582</v>
      </c>
      <c r="CG16" s="412">
        <v>2.246</v>
      </c>
      <c r="CH16" s="412">
        <v>2.6670000000000003</v>
      </c>
      <c r="CI16" s="412">
        <v>2.121</v>
      </c>
      <c r="CJ16" s="412">
        <v>2.3450000000000002</v>
      </c>
      <c r="CK16" s="411">
        <v>0.28622717046599744</v>
      </c>
      <c r="CL16" s="412" t="s">
        <v>498</v>
      </c>
      <c r="CM16" s="413">
        <v>2.0580542449254957</v>
      </c>
      <c r="CN16" s="353" t="s">
        <v>577</v>
      </c>
      <c r="CO16" s="411">
        <v>23323.77999999997</v>
      </c>
      <c r="CP16" s="411">
        <v>27925.559999999969</v>
      </c>
      <c r="CQ16" s="411">
        <v>23861.559999999969</v>
      </c>
      <c r="CR16" s="411">
        <v>25036.966666666634</v>
      </c>
      <c r="CS16" s="412" t="s">
        <v>553</v>
      </c>
      <c r="CT16" s="412">
        <v>2.2570000000000001</v>
      </c>
      <c r="CU16" s="412">
        <v>2.5960000000000001</v>
      </c>
      <c r="CV16" s="412">
        <v>2.2970000000000002</v>
      </c>
      <c r="CW16" s="412">
        <v>2.383</v>
      </c>
      <c r="CX16" s="411">
        <v>0.18506521480371704</v>
      </c>
      <c r="CY16" s="412" t="s">
        <v>442</v>
      </c>
      <c r="CZ16" s="413">
        <v>2.1961921045766344</v>
      </c>
      <c r="DA16" s="353" t="s">
        <v>577</v>
      </c>
      <c r="DB16" s="411">
        <v>23882.320000000062</v>
      </c>
      <c r="DC16" s="411">
        <v>21839.320000000051</v>
      </c>
      <c r="DD16" s="411">
        <v>15750.329999999994</v>
      </c>
      <c r="DE16" s="411">
        <v>20490.656666666702</v>
      </c>
      <c r="DF16" s="414" t="s">
        <v>583</v>
      </c>
      <c r="DG16" s="412">
        <v>1.974</v>
      </c>
      <c r="DH16" s="412">
        <v>1.833</v>
      </c>
      <c r="DI16" s="412">
        <v>1.399</v>
      </c>
      <c r="DJ16" s="412">
        <v>1.7350000000000001</v>
      </c>
      <c r="DK16" s="411">
        <v>0.29959100383613424</v>
      </c>
      <c r="DL16" s="412" t="s">
        <v>584</v>
      </c>
      <c r="DM16" s="413">
        <v>1.9979826947729056</v>
      </c>
      <c r="DN16" s="353" t="s">
        <v>577</v>
      </c>
      <c r="DO16" s="411">
        <v>22020.580000000045</v>
      </c>
      <c r="DP16" s="411">
        <v>24341.740000000063</v>
      </c>
      <c r="DQ16" s="411">
        <v>20944.160000000047</v>
      </c>
      <c r="DR16" s="411">
        <v>22435.493333333387</v>
      </c>
      <c r="DS16" s="412" t="s">
        <v>486</v>
      </c>
      <c r="DT16" s="412">
        <v>1.972</v>
      </c>
      <c r="DU16" s="412">
        <v>2.1419999999999999</v>
      </c>
      <c r="DV16" s="412">
        <v>1.8920000000000001</v>
      </c>
      <c r="DW16" s="412">
        <v>2.0020000000000002</v>
      </c>
      <c r="DX16" s="411">
        <v>0.12731989977243544</v>
      </c>
      <c r="DY16" s="412" t="s">
        <v>463</v>
      </c>
      <c r="DZ16" s="413">
        <v>2.0327732562699929</v>
      </c>
      <c r="EA16" s="353" t="s">
        <v>577</v>
      </c>
      <c r="EB16" s="411">
        <v>30556.479999999963</v>
      </c>
      <c r="EC16" s="411">
        <v>26431.109999999975</v>
      </c>
      <c r="ED16" s="411">
        <v>29828.479999999963</v>
      </c>
      <c r="EE16" s="411">
        <v>28938.68999999997</v>
      </c>
      <c r="EF16" s="412" t="s">
        <v>530</v>
      </c>
      <c r="EG16" s="412">
        <v>2.3109999999999999</v>
      </c>
      <c r="EH16" s="412">
        <v>2.0510000000000002</v>
      </c>
      <c r="EI16" s="412">
        <v>2.266</v>
      </c>
      <c r="EJ16" s="412">
        <v>2.2090000000000001</v>
      </c>
      <c r="EK16" s="411">
        <v>0.13908397573516634</v>
      </c>
      <c r="EL16" s="412" t="s">
        <v>473</v>
      </c>
      <c r="EM16" s="413">
        <v>2.09244576763238</v>
      </c>
      <c r="EN16" s="353" t="s">
        <v>577</v>
      </c>
      <c r="EO16" s="411">
        <v>25047.740000000067</v>
      </c>
      <c r="EP16" s="411">
        <v>22752.320000000051</v>
      </c>
      <c r="EQ16" s="411">
        <v>25353.320000000054</v>
      </c>
      <c r="ER16" s="411">
        <v>24384.460000000054</v>
      </c>
      <c r="ES16" s="412" t="s">
        <v>426</v>
      </c>
      <c r="ET16" s="412">
        <v>1.7150000000000001</v>
      </c>
      <c r="EU16" s="412">
        <v>1.58</v>
      </c>
      <c r="EV16" s="412">
        <v>1.7330000000000001</v>
      </c>
      <c r="EW16" s="412">
        <v>1.6759999999999999</v>
      </c>
      <c r="EX16" s="411">
        <v>8.3342505608943296E-2</v>
      </c>
      <c r="EY16" s="412" t="s">
        <v>445</v>
      </c>
      <c r="EZ16" s="413">
        <v>1.9940572375364001</v>
      </c>
      <c r="FA16" s="353" t="s">
        <v>577</v>
      </c>
      <c r="FB16" s="411">
        <v>21986.35999999999</v>
      </c>
      <c r="FC16" s="411">
        <v>21294.479999999989</v>
      </c>
      <c r="FD16" s="411">
        <v>22009.479999999989</v>
      </c>
      <c r="FE16" s="411">
        <v>21763.439999999991</v>
      </c>
      <c r="FF16" s="412" t="s">
        <v>472</v>
      </c>
      <c r="FG16" s="412">
        <v>1.99</v>
      </c>
      <c r="FH16" s="412">
        <v>1.9370000000000001</v>
      </c>
      <c r="FI16" s="412">
        <v>1.9910000000000001</v>
      </c>
      <c r="FJ16" s="412">
        <v>1.9730000000000001</v>
      </c>
      <c r="FK16" s="411">
        <v>3.0621966964174033E-2</v>
      </c>
      <c r="FL16" s="412" t="s">
        <v>468</v>
      </c>
      <c r="FM16" s="413">
        <v>2.022168297866727</v>
      </c>
      <c r="FN16" s="353" t="s">
        <v>577</v>
      </c>
      <c r="FO16" s="411">
        <v>33589.880000000041</v>
      </c>
      <c r="FP16" s="411">
        <v>31521.880000000048</v>
      </c>
      <c r="FQ16" s="411">
        <v>31602.880000000045</v>
      </c>
      <c r="FR16" s="411">
        <v>32238.213333333377</v>
      </c>
      <c r="FS16" s="412" t="s">
        <v>449</v>
      </c>
      <c r="FT16" s="412">
        <v>2.7389999999999999</v>
      </c>
      <c r="FU16" s="412">
        <v>2.5950000000000002</v>
      </c>
      <c r="FV16" s="412">
        <v>2.601</v>
      </c>
      <c r="FW16" s="412">
        <v>2.645</v>
      </c>
      <c r="FX16" s="411">
        <v>8.1405249940398591E-2</v>
      </c>
      <c r="FY16" s="412" t="s">
        <v>537</v>
      </c>
      <c r="FZ16" s="413">
        <v>2.0876244528396466</v>
      </c>
      <c r="GA16" s="353" t="s">
        <v>577</v>
      </c>
      <c r="GB16" s="411">
        <v>20812.25</v>
      </c>
      <c r="GC16" s="411">
        <v>22224.75</v>
      </c>
      <c r="GD16" s="411">
        <v>18872.5</v>
      </c>
      <c r="GE16" s="411">
        <v>20636.5</v>
      </c>
      <c r="GF16" s="412" t="s">
        <v>512</v>
      </c>
      <c r="GG16" s="412">
        <v>1.7070000000000001</v>
      </c>
      <c r="GH16" s="412">
        <v>1.7989999999999999</v>
      </c>
      <c r="GI16" s="412">
        <v>1.579</v>
      </c>
      <c r="GJ16" s="412">
        <v>1.6950000000000001</v>
      </c>
      <c r="GK16" s="411">
        <v>0.11038188005222503</v>
      </c>
      <c r="GL16" s="412" t="s">
        <v>443</v>
      </c>
      <c r="GM16" s="413">
        <v>2.0729766020337661</v>
      </c>
      <c r="GN16" s="353" t="s">
        <v>577</v>
      </c>
      <c r="GO16" s="411">
        <v>15724.070000000018</v>
      </c>
      <c r="GP16" s="411">
        <v>17831.759999999991</v>
      </c>
      <c r="GQ16" s="411">
        <v>14015.070000000014</v>
      </c>
      <c r="GR16" s="411">
        <v>15856.966666666674</v>
      </c>
      <c r="GS16" s="412" t="s">
        <v>507</v>
      </c>
      <c r="GT16" s="412">
        <v>1.3460000000000001</v>
      </c>
      <c r="GU16" s="412">
        <v>1.5010000000000001</v>
      </c>
      <c r="GV16" s="412">
        <v>1.2170000000000001</v>
      </c>
      <c r="GW16" s="412">
        <v>1.355</v>
      </c>
      <c r="GX16" s="411">
        <v>0.14254141312661242</v>
      </c>
      <c r="GY16" s="412" t="s">
        <v>585</v>
      </c>
      <c r="GZ16" s="413">
        <v>1.8733420842293593</v>
      </c>
      <c r="HA16" s="353" t="s">
        <v>577</v>
      </c>
      <c r="HB16" s="411">
        <v>12788.030000000022</v>
      </c>
      <c r="HC16" s="411">
        <v>12697.060000000021</v>
      </c>
      <c r="HD16" s="411">
        <v>13381.060000000027</v>
      </c>
      <c r="HE16" s="411">
        <v>12955.383333333355</v>
      </c>
      <c r="HF16" s="412" t="s">
        <v>513</v>
      </c>
      <c r="HG16" s="412">
        <v>1.625</v>
      </c>
      <c r="HH16" s="412">
        <v>1.6160000000000001</v>
      </c>
      <c r="HI16" s="412">
        <v>1.6890000000000001</v>
      </c>
      <c r="HJ16" s="412">
        <v>1.643</v>
      </c>
      <c r="HK16" s="411">
        <v>3.9610876458299582E-2</v>
      </c>
      <c r="HL16" s="412" t="s">
        <v>514</v>
      </c>
      <c r="HM16" s="413">
        <v>2.0059227597508884</v>
      </c>
    </row>
    <row r="17" spans="1:221">
      <c r="A17" s="353" t="s">
        <v>586</v>
      </c>
      <c r="B17" s="411">
        <v>21130.240000000045</v>
      </c>
      <c r="C17" s="411">
        <v>25186.24000000006</v>
      </c>
      <c r="D17" s="411">
        <v>21049.320000000051</v>
      </c>
      <c r="E17" s="411">
        <v>22455.266666666721</v>
      </c>
      <c r="F17" s="412" t="s">
        <v>585</v>
      </c>
      <c r="G17" s="412">
        <v>1.77</v>
      </c>
      <c r="H17" s="412">
        <v>2.0449999999999999</v>
      </c>
      <c r="I17" s="412">
        <v>1.764</v>
      </c>
      <c r="J17" s="412">
        <v>1.86</v>
      </c>
      <c r="K17" s="411">
        <v>0.16014422472823434</v>
      </c>
      <c r="L17" s="412" t="s">
        <v>441</v>
      </c>
      <c r="M17" s="413">
        <v>2.0354137278011279</v>
      </c>
      <c r="N17" s="353" t="s">
        <v>586</v>
      </c>
      <c r="O17" s="411">
        <v>16851.560000000016</v>
      </c>
      <c r="P17" s="411">
        <v>17097.560000000012</v>
      </c>
      <c r="Q17" s="411">
        <v>14412.840000000026</v>
      </c>
      <c r="R17" s="411">
        <v>16120.65333333335</v>
      </c>
      <c r="S17" s="412" t="s">
        <v>587</v>
      </c>
      <c r="T17" s="412">
        <v>1.581</v>
      </c>
      <c r="U17" s="412">
        <v>1.6</v>
      </c>
      <c r="V17" s="412">
        <v>1.3920000000000001</v>
      </c>
      <c r="W17" s="412">
        <v>1.5250000000000001</v>
      </c>
      <c r="X17" s="411">
        <v>0.11505420017737843</v>
      </c>
      <c r="Y17" s="412" t="s">
        <v>458</v>
      </c>
      <c r="Z17" s="413">
        <v>2.0153360680692525</v>
      </c>
      <c r="AA17" s="353" t="s">
        <v>586</v>
      </c>
      <c r="AB17" s="411">
        <v>56252.35999999987</v>
      </c>
      <c r="AC17" s="411">
        <v>57717.359999999862</v>
      </c>
      <c r="AD17" s="411">
        <v>58046.35999999987</v>
      </c>
      <c r="AE17" s="411">
        <v>57338.693333333205</v>
      </c>
      <c r="AF17" s="412" t="s">
        <v>525</v>
      </c>
      <c r="AG17" s="412">
        <v>3.74</v>
      </c>
      <c r="AH17" s="412">
        <v>3.8149999999999999</v>
      </c>
      <c r="AI17" s="412">
        <v>3.8320000000000003</v>
      </c>
      <c r="AJ17" s="412">
        <v>3.7960000000000003</v>
      </c>
      <c r="AK17" s="411">
        <v>4.8787513478106358E-2</v>
      </c>
      <c r="AL17" s="412" t="s">
        <v>536</v>
      </c>
      <c r="AM17" s="413">
        <v>2.2972332346374063</v>
      </c>
      <c r="AN17" s="353" t="s">
        <v>586</v>
      </c>
      <c r="AO17" s="411">
        <v>22144.679999999957</v>
      </c>
      <c r="AP17" s="411">
        <v>19860.509999999973</v>
      </c>
      <c r="AQ17" s="411">
        <v>21200.509999999951</v>
      </c>
      <c r="AR17" s="411">
        <v>21068.566666666626</v>
      </c>
      <c r="AS17" s="412" t="s">
        <v>481</v>
      </c>
      <c r="AT17" s="412">
        <v>1.397</v>
      </c>
      <c r="AU17" s="412">
        <v>1.272</v>
      </c>
      <c r="AV17" s="412">
        <v>1.3460000000000001</v>
      </c>
      <c r="AW17" s="412">
        <v>1.3380000000000001</v>
      </c>
      <c r="AX17" s="411">
        <v>6.2830476055583867E-2</v>
      </c>
      <c r="AY17" s="412" t="s">
        <v>495</v>
      </c>
      <c r="AZ17" s="413">
        <v>1.8888723218769752</v>
      </c>
      <c r="BA17" s="353" t="s">
        <v>586</v>
      </c>
      <c r="BB17" s="411">
        <v>33591.240000000027</v>
      </c>
      <c r="BC17" s="411">
        <v>32076.240000000049</v>
      </c>
      <c r="BD17" s="411">
        <v>34150.180000000029</v>
      </c>
      <c r="BE17" s="411">
        <v>33272.553333333366</v>
      </c>
      <c r="BF17" s="412" t="s">
        <v>571</v>
      </c>
      <c r="BG17" s="412">
        <v>2.6310000000000002</v>
      </c>
      <c r="BH17" s="412">
        <v>2.5340000000000003</v>
      </c>
      <c r="BI17" s="412">
        <v>2.6670000000000003</v>
      </c>
      <c r="BJ17" s="412">
        <v>2.6110000000000002</v>
      </c>
      <c r="BK17" s="411">
        <v>6.8455627100903929E-2</v>
      </c>
      <c r="BL17" s="412" t="s">
        <v>460</v>
      </c>
      <c r="BM17" s="413">
        <v>2.140689253260931</v>
      </c>
      <c r="BN17" s="353" t="s">
        <v>586</v>
      </c>
      <c r="BO17" s="411">
        <v>245595.92000000039</v>
      </c>
      <c r="BP17" s="411">
        <v>245199.92000000036</v>
      </c>
      <c r="BQ17" s="411">
        <v>226732.92000000042</v>
      </c>
      <c r="BR17" s="411">
        <v>239176.25333333373</v>
      </c>
      <c r="BS17" s="412" t="s">
        <v>446</v>
      </c>
      <c r="BT17" s="412">
        <v>13.08</v>
      </c>
      <c r="BU17" s="412">
        <v>13.06</v>
      </c>
      <c r="BV17" s="412">
        <v>12.26</v>
      </c>
      <c r="BW17" s="412">
        <v>12.8</v>
      </c>
      <c r="BX17" s="411">
        <v>0.46585344290812158</v>
      </c>
      <c r="BY17" s="412" t="s">
        <v>449</v>
      </c>
      <c r="BZ17" s="413">
        <v>1.9075547126140391</v>
      </c>
      <c r="CA17" s="353" t="s">
        <v>586</v>
      </c>
      <c r="CB17" s="411">
        <v>28454.039999999939</v>
      </c>
      <c r="CC17" s="411">
        <v>28109.039999999946</v>
      </c>
      <c r="CD17" s="411">
        <v>29704.519999999946</v>
      </c>
      <c r="CE17" s="411">
        <v>28755.86666666661</v>
      </c>
      <c r="CF17" s="412" t="s">
        <v>513</v>
      </c>
      <c r="CG17" s="412">
        <v>2.9710000000000001</v>
      </c>
      <c r="CH17" s="412">
        <v>2.94</v>
      </c>
      <c r="CI17" s="412">
        <v>3.08</v>
      </c>
      <c r="CJ17" s="412">
        <v>2.9969999999999999</v>
      </c>
      <c r="CK17" s="411">
        <v>7.3674994117001319E-2</v>
      </c>
      <c r="CL17" s="412" t="s">
        <v>491</v>
      </c>
      <c r="CM17" s="413">
        <v>2.095322299941945</v>
      </c>
      <c r="CN17" s="353" t="s">
        <v>586</v>
      </c>
      <c r="CO17" s="411">
        <v>20645.559999999972</v>
      </c>
      <c r="CP17" s="411">
        <v>20101.169999999969</v>
      </c>
      <c r="CQ17" s="411">
        <v>20318.169999999973</v>
      </c>
      <c r="CR17" s="411">
        <v>20354.966666666634</v>
      </c>
      <c r="CS17" s="412" t="s">
        <v>536</v>
      </c>
      <c r="CT17" s="412">
        <v>2.0529999999999999</v>
      </c>
      <c r="CU17" s="412">
        <v>2.0100000000000002</v>
      </c>
      <c r="CV17" s="412">
        <v>2.0270000000000001</v>
      </c>
      <c r="CW17" s="412">
        <v>2.0300000000000002</v>
      </c>
      <c r="CX17" s="411">
        <v>2.1283770612002123E-2</v>
      </c>
      <c r="CY17" s="412" t="s">
        <v>500</v>
      </c>
      <c r="CZ17" s="413">
        <v>2.1019631066555498</v>
      </c>
      <c r="DA17" s="353" t="s">
        <v>586</v>
      </c>
      <c r="DB17" s="411">
        <v>32882.320000000072</v>
      </c>
      <c r="DC17" s="411">
        <v>30434.320000000083</v>
      </c>
      <c r="DD17" s="411">
        <v>23886.990000000053</v>
      </c>
      <c r="DE17" s="411">
        <v>29067.876666666736</v>
      </c>
      <c r="DF17" s="412" t="s">
        <v>588</v>
      </c>
      <c r="DG17" s="412">
        <v>2.5680000000000001</v>
      </c>
      <c r="DH17" s="412">
        <v>2.41</v>
      </c>
      <c r="DI17" s="412">
        <v>1.974</v>
      </c>
      <c r="DJ17" s="412">
        <v>2.3170000000000002</v>
      </c>
      <c r="DK17" s="411">
        <v>0.30770555063081723</v>
      </c>
      <c r="DL17" s="412" t="s">
        <v>589</v>
      </c>
      <c r="DM17" s="413">
        <v>2.0934608415703244</v>
      </c>
      <c r="DN17" s="353" t="s">
        <v>586</v>
      </c>
      <c r="DO17" s="411">
        <v>29832.320000000083</v>
      </c>
      <c r="DP17" s="411">
        <v>28086.320000000072</v>
      </c>
      <c r="DQ17" s="411">
        <v>30150.740000000071</v>
      </c>
      <c r="DR17" s="411">
        <v>29356.460000000079</v>
      </c>
      <c r="DS17" s="412" t="s">
        <v>447</v>
      </c>
      <c r="DT17" s="412">
        <v>2.5310000000000001</v>
      </c>
      <c r="DU17" s="412">
        <v>2.4090000000000003</v>
      </c>
      <c r="DV17" s="412">
        <v>2.5540000000000003</v>
      </c>
      <c r="DW17" s="412">
        <v>2.4980000000000002</v>
      </c>
      <c r="DX17" s="411">
        <v>7.7836535874932833E-2</v>
      </c>
      <c r="DY17" s="412" t="s">
        <v>537</v>
      </c>
      <c r="DZ17" s="413">
        <v>2.1264944635609573</v>
      </c>
      <c r="EA17" s="353" t="s">
        <v>586</v>
      </c>
      <c r="EB17" s="411">
        <v>17435.000000000015</v>
      </c>
      <c r="EC17" s="411">
        <v>17048.110000000019</v>
      </c>
      <c r="ED17" s="411">
        <v>17306.110000000011</v>
      </c>
      <c r="EE17" s="411">
        <v>17263.073333333348</v>
      </c>
      <c r="EF17" s="412" t="s">
        <v>499</v>
      </c>
      <c r="EG17" s="412">
        <v>1.454</v>
      </c>
      <c r="EH17" s="412">
        <v>1.427</v>
      </c>
      <c r="EI17" s="412">
        <v>1.4450000000000001</v>
      </c>
      <c r="EJ17" s="412">
        <v>1.4419999999999999</v>
      </c>
      <c r="EK17" s="411">
        <v>1.367955779705869E-2</v>
      </c>
      <c r="EL17" s="412" t="s">
        <v>576</v>
      </c>
      <c r="EM17" s="413">
        <v>1.9303596577563686</v>
      </c>
      <c r="EN17" s="353" t="s">
        <v>586</v>
      </c>
      <c r="EO17" s="411">
        <v>20260.740000000042</v>
      </c>
      <c r="EP17" s="411">
        <v>19134.740000000038</v>
      </c>
      <c r="EQ17" s="411">
        <v>20216.740000000042</v>
      </c>
      <c r="ER17" s="411">
        <v>19870.740000000042</v>
      </c>
      <c r="ES17" s="412" t="s">
        <v>571</v>
      </c>
      <c r="ET17" s="412">
        <v>1.4319999999999999</v>
      </c>
      <c r="EU17" s="412">
        <v>1.3640000000000001</v>
      </c>
      <c r="EV17" s="412">
        <v>1.429</v>
      </c>
      <c r="EW17" s="412">
        <v>1.4079999999999999</v>
      </c>
      <c r="EX17" s="411">
        <v>3.8620633339740001E-2</v>
      </c>
      <c r="EY17" s="412" t="s">
        <v>545</v>
      </c>
      <c r="EZ17" s="413">
        <v>1.8993517403499862</v>
      </c>
      <c r="FA17" s="353" t="s">
        <v>586</v>
      </c>
      <c r="FB17" s="411">
        <v>23008.479999999981</v>
      </c>
      <c r="FC17" s="411">
        <v>22369.239999999983</v>
      </c>
      <c r="FD17" s="411">
        <v>21845.479999999985</v>
      </c>
      <c r="FE17" s="411">
        <v>22407.733333333319</v>
      </c>
      <c r="FF17" s="412" t="s">
        <v>460</v>
      </c>
      <c r="FG17" s="412">
        <v>2.0659999999999998</v>
      </c>
      <c r="FH17" s="412">
        <v>2.0180000000000002</v>
      </c>
      <c r="FI17" s="412">
        <v>1.9790000000000001</v>
      </c>
      <c r="FJ17" s="412">
        <v>2.0209999999999999</v>
      </c>
      <c r="FK17" s="411">
        <v>4.3605516455482933E-2</v>
      </c>
      <c r="FL17" s="412" t="s">
        <v>534</v>
      </c>
      <c r="FM17" s="413">
        <v>2.0227895912131477</v>
      </c>
      <c r="FN17" s="353" t="s">
        <v>586</v>
      </c>
      <c r="FO17" s="411">
        <v>20434.880000000019</v>
      </c>
      <c r="FP17" s="411">
        <v>18717.91</v>
      </c>
      <c r="FQ17" s="411">
        <v>18056.97</v>
      </c>
      <c r="FR17" s="411">
        <v>19069.920000000009</v>
      </c>
      <c r="FS17" s="412" t="s">
        <v>463</v>
      </c>
      <c r="FT17" s="412">
        <v>1.7949999999999999</v>
      </c>
      <c r="FU17" s="412">
        <v>1.6659999999999999</v>
      </c>
      <c r="FV17" s="412">
        <v>1.615</v>
      </c>
      <c r="FW17" s="412">
        <v>1.6919999999999999</v>
      </c>
      <c r="FX17" s="411">
        <v>9.276388071870173E-2</v>
      </c>
      <c r="FY17" s="412" t="s">
        <v>470</v>
      </c>
      <c r="FZ17" s="413">
        <v>1.9900033602449587</v>
      </c>
      <c r="GA17" s="353" t="s">
        <v>586</v>
      </c>
      <c r="GB17" s="411">
        <v>34260</v>
      </c>
      <c r="GC17" s="411">
        <v>29748</v>
      </c>
      <c r="GD17" s="411">
        <v>32929.25</v>
      </c>
      <c r="GE17" s="411">
        <v>32312.416666666668</v>
      </c>
      <c r="GF17" s="412" t="s">
        <v>476</v>
      </c>
      <c r="GG17" s="412">
        <v>2.5369999999999999</v>
      </c>
      <c r="GH17" s="412">
        <v>2.2680000000000002</v>
      </c>
      <c r="GI17" s="412">
        <v>2.4590000000000001</v>
      </c>
      <c r="GJ17" s="412">
        <v>2.4210000000000003</v>
      </c>
      <c r="GK17" s="411">
        <v>0.13842802156592604</v>
      </c>
      <c r="GL17" s="412" t="s">
        <v>532</v>
      </c>
      <c r="GM17" s="413">
        <v>2.168217422879378</v>
      </c>
      <c r="GN17" s="353" t="s">
        <v>586</v>
      </c>
      <c r="GO17" s="411">
        <v>44089.760000000038</v>
      </c>
      <c r="GP17" s="411">
        <v>42564.760000000017</v>
      </c>
      <c r="GQ17" s="411">
        <v>43728.760000000038</v>
      </c>
      <c r="GR17" s="411">
        <v>43461.09333333336</v>
      </c>
      <c r="GS17" s="412" t="s">
        <v>568</v>
      </c>
      <c r="GT17" s="412">
        <v>3.2789999999999999</v>
      </c>
      <c r="GU17" s="412">
        <v>3.181</v>
      </c>
      <c r="GV17" s="412">
        <v>3.2560000000000002</v>
      </c>
      <c r="GW17" s="412">
        <v>3.238</v>
      </c>
      <c r="GX17" s="411">
        <v>5.0957889492603034E-2</v>
      </c>
      <c r="GY17" s="412" t="s">
        <v>468</v>
      </c>
      <c r="GZ17" s="413">
        <v>2.166121863762339</v>
      </c>
      <c r="HA17" s="353" t="s">
        <v>586</v>
      </c>
      <c r="HB17" s="411">
        <v>14803.090000000022</v>
      </c>
      <c r="HC17" s="411">
        <v>14596.090000000024</v>
      </c>
      <c r="HD17" s="411">
        <v>11464.030000000019</v>
      </c>
      <c r="HE17" s="411">
        <v>13621.070000000022</v>
      </c>
      <c r="HF17" s="412" t="s">
        <v>437</v>
      </c>
      <c r="HG17" s="412">
        <v>1.8380000000000001</v>
      </c>
      <c r="HH17" s="412">
        <v>1.8169999999999999</v>
      </c>
      <c r="HI17" s="412">
        <v>1.482</v>
      </c>
      <c r="HJ17" s="412">
        <v>1.712</v>
      </c>
      <c r="HK17" s="411">
        <v>0.19953870764083195</v>
      </c>
      <c r="HL17" s="412" t="s">
        <v>454</v>
      </c>
      <c r="HM17" s="413">
        <v>1.9769187390356897</v>
      </c>
    </row>
    <row r="18" spans="1:221">
      <c r="A18" s="353" t="s">
        <v>590</v>
      </c>
      <c r="B18" s="411">
        <v>40404.320000000094</v>
      </c>
      <c r="C18" s="411">
        <v>39293.320000000087</v>
      </c>
      <c r="D18" s="411">
        <v>37631.320000000094</v>
      </c>
      <c r="E18" s="411">
        <v>39109.65333333343</v>
      </c>
      <c r="F18" s="412" t="s">
        <v>449</v>
      </c>
      <c r="G18" s="412">
        <v>3.0110000000000001</v>
      </c>
      <c r="H18" s="412">
        <v>2.9430000000000001</v>
      </c>
      <c r="I18" s="412">
        <v>2.8410000000000002</v>
      </c>
      <c r="J18" s="412">
        <v>2.9319999999999999</v>
      </c>
      <c r="K18" s="411">
        <v>8.5696130329550965E-2</v>
      </c>
      <c r="L18" s="412" t="s">
        <v>513</v>
      </c>
      <c r="M18" s="413">
        <v>2.1308208245677922</v>
      </c>
      <c r="N18" s="353" t="s">
        <v>590</v>
      </c>
      <c r="O18" s="411">
        <v>37239.119999999952</v>
      </c>
      <c r="P18" s="411">
        <v>37748.119999999952</v>
      </c>
      <c r="Q18" s="411">
        <v>38008.119999999952</v>
      </c>
      <c r="R18" s="411">
        <v>37665.119999999952</v>
      </c>
      <c r="S18" s="412" t="s">
        <v>500</v>
      </c>
      <c r="T18" s="412">
        <v>3.0020000000000002</v>
      </c>
      <c r="U18" s="412">
        <v>3.0350000000000001</v>
      </c>
      <c r="V18" s="412">
        <v>3.0510000000000002</v>
      </c>
      <c r="W18" s="412">
        <v>3.0289999999999999</v>
      </c>
      <c r="X18" s="411">
        <v>2.5321287392651184E-2</v>
      </c>
      <c r="Y18" s="412" t="s">
        <v>591</v>
      </c>
      <c r="Z18" s="413">
        <v>2.1519061809135476</v>
      </c>
      <c r="AA18" s="353" t="s">
        <v>590</v>
      </c>
      <c r="AB18" s="411">
        <v>120864.35999999975</v>
      </c>
      <c r="AC18" s="411">
        <v>137608.35999999975</v>
      </c>
      <c r="AD18" s="411">
        <v>114178.35999999978</v>
      </c>
      <c r="AE18" s="411">
        <v>124217.02666666642</v>
      </c>
      <c r="AF18" s="412" t="s">
        <v>592</v>
      </c>
      <c r="AG18" s="412">
        <v>6.7610000000000001</v>
      </c>
      <c r="AH18" s="412">
        <v>7.4809999999999999</v>
      </c>
      <c r="AI18" s="412">
        <v>6.468</v>
      </c>
      <c r="AJ18" s="412">
        <v>6.9030000000000005</v>
      </c>
      <c r="AK18" s="411">
        <v>0.52141909876941828</v>
      </c>
      <c r="AL18" s="412" t="s">
        <v>530</v>
      </c>
      <c r="AM18" s="413">
        <v>2.1010366377596221</v>
      </c>
      <c r="AN18" s="353" t="s">
        <v>590</v>
      </c>
      <c r="AO18" s="411">
        <v>27862.679999999935</v>
      </c>
      <c r="AP18" s="411">
        <v>26540.509999999937</v>
      </c>
      <c r="AQ18" s="411">
        <v>27456.509999999929</v>
      </c>
      <c r="AR18" s="411">
        <v>27286.566666666604</v>
      </c>
      <c r="AS18" s="412" t="s">
        <v>491</v>
      </c>
      <c r="AT18" s="412">
        <v>1.702</v>
      </c>
      <c r="AU18" s="412">
        <v>1.6320000000000001</v>
      </c>
      <c r="AV18" s="412">
        <v>1.68</v>
      </c>
      <c r="AW18" s="412">
        <v>1.671</v>
      </c>
      <c r="AX18" s="411">
        <v>3.5582816962149828E-2</v>
      </c>
      <c r="AY18" s="412" t="s">
        <v>492</v>
      </c>
      <c r="AZ18" s="413">
        <v>1.9849648269992697</v>
      </c>
      <c r="BA18" s="353" t="s">
        <v>590</v>
      </c>
      <c r="BB18" s="411">
        <v>48403.239999999954</v>
      </c>
      <c r="BC18" s="411">
        <v>43478.239999999969</v>
      </c>
      <c r="BD18" s="411">
        <v>41787.239999999962</v>
      </c>
      <c r="BE18" s="411">
        <v>44556.239999999962</v>
      </c>
      <c r="BF18" s="412" t="s">
        <v>486</v>
      </c>
      <c r="BG18" s="412">
        <v>3.5380000000000003</v>
      </c>
      <c r="BH18" s="412">
        <v>3.2429999999999999</v>
      </c>
      <c r="BI18" s="412">
        <v>3.141</v>
      </c>
      <c r="BJ18" s="412">
        <v>3.3080000000000003</v>
      </c>
      <c r="BK18" s="411">
        <v>0.20627931149816828</v>
      </c>
      <c r="BL18" s="412" t="s">
        <v>557</v>
      </c>
      <c r="BM18" s="413">
        <v>2.2336551739173802</v>
      </c>
      <c r="BN18" s="353" t="s">
        <v>590</v>
      </c>
      <c r="BO18" s="411">
        <v>41586.920000000064</v>
      </c>
      <c r="BP18" s="411">
        <v>37370.920000000035</v>
      </c>
      <c r="BQ18" s="411">
        <v>42951.920000000078</v>
      </c>
      <c r="BR18" s="411">
        <v>40636.586666666728</v>
      </c>
      <c r="BS18" s="412" t="s">
        <v>476</v>
      </c>
      <c r="BT18" s="412">
        <v>3.2050000000000001</v>
      </c>
      <c r="BU18" s="412">
        <v>2.9460000000000002</v>
      </c>
      <c r="BV18" s="412">
        <v>3.2869999999999999</v>
      </c>
      <c r="BW18" s="412">
        <v>3.1459999999999999</v>
      </c>
      <c r="BX18" s="411">
        <v>0.17821175748380394</v>
      </c>
      <c r="BY18" s="412" t="s">
        <v>532</v>
      </c>
      <c r="BZ18" s="413">
        <v>2.2384888145593771</v>
      </c>
      <c r="CA18" s="353" t="s">
        <v>590</v>
      </c>
      <c r="CB18" s="411">
        <v>28732.039999999943</v>
      </c>
      <c r="CC18" s="411">
        <v>28106.039999999939</v>
      </c>
      <c r="CD18" s="411">
        <v>30120.039999999932</v>
      </c>
      <c r="CE18" s="411">
        <v>28986.039999999939</v>
      </c>
      <c r="CF18" s="412" t="s">
        <v>449</v>
      </c>
      <c r="CG18" s="412">
        <v>2.9950000000000001</v>
      </c>
      <c r="CH18" s="412">
        <v>2.94</v>
      </c>
      <c r="CI18" s="412">
        <v>3.117</v>
      </c>
      <c r="CJ18" s="412">
        <v>3.0169999999999999</v>
      </c>
      <c r="CK18" s="411">
        <v>9.0348743972956502E-2</v>
      </c>
      <c r="CL18" s="412" t="s">
        <v>574</v>
      </c>
      <c r="CM18" s="413">
        <v>2.095473137815854</v>
      </c>
      <c r="CN18" s="353" t="s">
        <v>590</v>
      </c>
      <c r="CO18" s="411">
        <v>51633.559999999961</v>
      </c>
      <c r="CP18" s="411">
        <v>48344.559999999961</v>
      </c>
      <c r="CQ18" s="411">
        <v>53805.559999999954</v>
      </c>
      <c r="CR18" s="411">
        <v>51261.226666666626</v>
      </c>
      <c r="CS18" s="412" t="s">
        <v>481</v>
      </c>
      <c r="CT18" s="412">
        <v>4.18</v>
      </c>
      <c r="CU18" s="412">
        <v>3.972</v>
      </c>
      <c r="CV18" s="412">
        <v>4.3150000000000004</v>
      </c>
      <c r="CW18" s="412">
        <v>4.1550000000000002</v>
      </c>
      <c r="CX18" s="411">
        <v>0.17294473496527429</v>
      </c>
      <c r="CY18" s="412" t="s">
        <v>427</v>
      </c>
      <c r="CZ18" s="413">
        <v>2.2906763557251688</v>
      </c>
      <c r="DA18" s="353" t="s">
        <v>590</v>
      </c>
      <c r="DB18" s="411">
        <v>31500.660000000069</v>
      </c>
      <c r="DC18" s="411">
        <v>31267.320000000072</v>
      </c>
      <c r="DD18" s="411">
        <v>24903.320000000062</v>
      </c>
      <c r="DE18" s="411">
        <v>29223.766666666736</v>
      </c>
      <c r="DF18" s="412" t="s">
        <v>480</v>
      </c>
      <c r="DG18" s="412">
        <v>2.4790000000000001</v>
      </c>
      <c r="DH18" s="412">
        <v>2.464</v>
      </c>
      <c r="DI18" s="412">
        <v>2.0430000000000001</v>
      </c>
      <c r="DJ18" s="412">
        <v>2.3290000000000002</v>
      </c>
      <c r="DK18" s="411">
        <v>0.2475442515251193</v>
      </c>
      <c r="DL18" s="412" t="s">
        <v>511</v>
      </c>
      <c r="DM18" s="413">
        <v>2.0936000391446226</v>
      </c>
      <c r="DN18" s="353" t="s">
        <v>590</v>
      </c>
      <c r="DO18" s="411">
        <v>20923.740000000045</v>
      </c>
      <c r="DP18" s="411">
        <v>18549.740000000023</v>
      </c>
      <c r="DQ18" s="411">
        <v>20650.740000000042</v>
      </c>
      <c r="DR18" s="411">
        <v>20041.406666666702</v>
      </c>
      <c r="DS18" s="412" t="s">
        <v>443</v>
      </c>
      <c r="DT18" s="412">
        <v>1.891</v>
      </c>
      <c r="DU18" s="412">
        <v>1.712</v>
      </c>
      <c r="DV18" s="412">
        <v>1.87</v>
      </c>
      <c r="DW18" s="412">
        <v>1.8240000000000001</v>
      </c>
      <c r="DX18" s="411">
        <v>9.7852578882837701E-2</v>
      </c>
      <c r="DY18" s="412" t="s">
        <v>481</v>
      </c>
      <c r="DZ18" s="413">
        <v>2.0311652319393612</v>
      </c>
      <c r="EA18" s="353" t="s">
        <v>590</v>
      </c>
      <c r="EB18" s="411">
        <v>14074.110000000028</v>
      </c>
      <c r="EC18" s="411">
        <v>12630.480000000027</v>
      </c>
      <c r="ED18" s="411">
        <v>13027.110000000026</v>
      </c>
      <c r="EE18" s="411">
        <v>13243.900000000029</v>
      </c>
      <c r="EF18" s="412" t="s">
        <v>487</v>
      </c>
      <c r="EG18" s="412">
        <v>1.216</v>
      </c>
      <c r="EH18" s="412">
        <v>1.111</v>
      </c>
      <c r="EI18" s="412">
        <v>1.1400000000000001</v>
      </c>
      <c r="EJ18" s="412">
        <v>1.155</v>
      </c>
      <c r="EK18" s="411">
        <v>5.4405905854946569E-2</v>
      </c>
      <c r="EL18" s="412" t="s">
        <v>495</v>
      </c>
      <c r="EM18" s="413">
        <v>1.9209295515500102</v>
      </c>
      <c r="EN18" s="353" t="s">
        <v>590</v>
      </c>
      <c r="EO18" s="411">
        <v>8298.9999999999945</v>
      </c>
      <c r="EP18" s="411">
        <v>8060.5799999999954</v>
      </c>
      <c r="EQ18" s="411">
        <v>7664.4199999999946</v>
      </c>
      <c r="ER18" s="411">
        <v>8007.9999999999955</v>
      </c>
      <c r="ES18" s="412" t="s">
        <v>496</v>
      </c>
      <c r="ET18" s="412">
        <v>0.66239999999999999</v>
      </c>
      <c r="EU18" s="412">
        <v>0.64570000000000005</v>
      </c>
      <c r="EV18" s="412">
        <v>0.61760000000000004</v>
      </c>
      <c r="EW18" s="412">
        <v>0.64190000000000003</v>
      </c>
      <c r="EX18" s="411">
        <v>2.2645518552668768E-2</v>
      </c>
      <c r="EY18" s="412" t="s">
        <v>483</v>
      </c>
      <c r="EZ18" s="413">
        <v>1.6811182195501264</v>
      </c>
      <c r="FA18" s="353" t="s">
        <v>590</v>
      </c>
      <c r="FB18" s="411">
        <v>20657.479999999992</v>
      </c>
      <c r="FC18" s="411">
        <v>22183.359999999982</v>
      </c>
      <c r="FD18" s="411">
        <v>20100.48</v>
      </c>
      <c r="FE18" s="411">
        <v>20980.439999999991</v>
      </c>
      <c r="FF18" s="412" t="s">
        <v>489</v>
      </c>
      <c r="FG18" s="412">
        <v>1.889</v>
      </c>
      <c r="FH18" s="412">
        <v>2.004</v>
      </c>
      <c r="FI18" s="412">
        <v>1.847</v>
      </c>
      <c r="FJ18" s="412">
        <v>1.913</v>
      </c>
      <c r="FK18" s="411">
        <v>8.1598299186779688E-2</v>
      </c>
      <c r="FL18" s="412" t="s">
        <v>448</v>
      </c>
      <c r="FM18" s="413">
        <v>2.0212936040205638</v>
      </c>
      <c r="FN18" s="353" t="s">
        <v>590</v>
      </c>
      <c r="FO18" s="411">
        <v>59928.88000000007</v>
      </c>
      <c r="FP18" s="411">
        <v>57912.88000000007</v>
      </c>
      <c r="FQ18" s="411">
        <v>54653.880000000063</v>
      </c>
      <c r="FR18" s="411">
        <v>57498.546666666727</v>
      </c>
      <c r="FS18" s="412" t="s">
        <v>488</v>
      </c>
      <c r="FT18" s="412">
        <v>4.4729999999999999</v>
      </c>
      <c r="FU18" s="412">
        <v>4.3449999999999998</v>
      </c>
      <c r="FV18" s="412">
        <v>4.1370000000000005</v>
      </c>
      <c r="FW18" s="412">
        <v>4.319</v>
      </c>
      <c r="FX18" s="411">
        <v>0.16954518014974326</v>
      </c>
      <c r="FY18" s="412" t="s">
        <v>490</v>
      </c>
      <c r="FZ18" s="413">
        <v>2.1499958219735897</v>
      </c>
      <c r="GA18" s="353" t="s">
        <v>590</v>
      </c>
      <c r="GB18" s="411">
        <v>43485</v>
      </c>
      <c r="GC18" s="411">
        <v>38617</v>
      </c>
      <c r="GD18" s="411">
        <v>36965</v>
      </c>
      <c r="GE18" s="411">
        <v>39689</v>
      </c>
      <c r="GF18" s="412" t="s">
        <v>523</v>
      </c>
      <c r="GG18" s="412">
        <v>3.0660000000000003</v>
      </c>
      <c r="GH18" s="412">
        <v>2.79</v>
      </c>
      <c r="GI18" s="412">
        <v>2.6949999999999998</v>
      </c>
      <c r="GJ18" s="412">
        <v>2.85</v>
      </c>
      <c r="GK18" s="411">
        <v>0.19270140401047955</v>
      </c>
      <c r="GL18" s="412" t="s">
        <v>494</v>
      </c>
      <c r="GM18" s="413">
        <v>2.1685311849573812</v>
      </c>
      <c r="GN18" s="353" t="s">
        <v>590</v>
      </c>
      <c r="GO18" s="411">
        <v>27424.069999999956</v>
      </c>
      <c r="GP18" s="411">
        <v>26184.069999999952</v>
      </c>
      <c r="GQ18" s="411">
        <v>23735.069999999967</v>
      </c>
      <c r="GR18" s="411">
        <v>25781.06999999996</v>
      </c>
      <c r="GS18" s="412" t="s">
        <v>593</v>
      </c>
      <c r="GT18" s="412">
        <v>2.1800000000000002</v>
      </c>
      <c r="GU18" s="412">
        <v>2.0939999999999999</v>
      </c>
      <c r="GV18" s="412">
        <v>1.9239999999999999</v>
      </c>
      <c r="GW18" s="412">
        <v>2.0659999999999998</v>
      </c>
      <c r="GX18" s="411">
        <v>0.13016826936335013</v>
      </c>
      <c r="GY18" s="412" t="s">
        <v>473</v>
      </c>
      <c r="GZ18" s="413">
        <v>1.9764330027808146</v>
      </c>
      <c r="HA18" s="353" t="s">
        <v>590</v>
      </c>
      <c r="HB18" s="411">
        <v>15330.120000000023</v>
      </c>
      <c r="HC18" s="411">
        <v>14822.090000000027</v>
      </c>
      <c r="HD18" s="411">
        <v>15772.060000000027</v>
      </c>
      <c r="HE18" s="411">
        <v>15308.090000000026</v>
      </c>
      <c r="HF18" s="412" t="s">
        <v>537</v>
      </c>
      <c r="HG18" s="412">
        <v>1.893</v>
      </c>
      <c r="HH18" s="412">
        <v>1.84</v>
      </c>
      <c r="HI18" s="412">
        <v>1.9379999999999999</v>
      </c>
      <c r="HJ18" s="412">
        <v>1.8900000000000001</v>
      </c>
      <c r="HK18" s="411">
        <v>4.9205276487300761E-2</v>
      </c>
      <c r="HL18" s="412" t="s">
        <v>460</v>
      </c>
      <c r="HM18" s="413">
        <v>2.0115768375620982</v>
      </c>
    </row>
    <row r="19" spans="1:221">
      <c r="A19" s="353" t="s">
        <v>594</v>
      </c>
      <c r="B19" s="411">
        <v>30428.320000000065</v>
      </c>
      <c r="C19" s="411">
        <v>30654.160000000069</v>
      </c>
      <c r="D19" s="411">
        <v>31047.320000000076</v>
      </c>
      <c r="E19" s="411">
        <v>30709.933333333403</v>
      </c>
      <c r="F19" s="412" t="s">
        <v>500</v>
      </c>
      <c r="G19" s="412">
        <v>2.387</v>
      </c>
      <c r="H19" s="412">
        <v>2.4020000000000001</v>
      </c>
      <c r="I19" s="412">
        <v>2.427</v>
      </c>
      <c r="J19" s="412">
        <v>2.4050000000000002</v>
      </c>
      <c r="K19" s="411">
        <v>2.0094727089797895E-2</v>
      </c>
      <c r="L19" s="412" t="s">
        <v>591</v>
      </c>
      <c r="M19" s="413">
        <v>2.1297980922805659</v>
      </c>
      <c r="N19" s="353" t="s">
        <v>594</v>
      </c>
      <c r="O19" s="411">
        <v>28714.119999999963</v>
      </c>
      <c r="P19" s="411">
        <v>27501.839999999964</v>
      </c>
      <c r="Q19" s="411">
        <v>30403.119999999952</v>
      </c>
      <c r="R19" s="411">
        <v>28873.026666666625</v>
      </c>
      <c r="S19" s="412" t="s">
        <v>445</v>
      </c>
      <c r="T19" s="412">
        <v>2.4350000000000001</v>
      </c>
      <c r="U19" s="412">
        <v>2.351</v>
      </c>
      <c r="V19" s="412">
        <v>2.5489999999999999</v>
      </c>
      <c r="W19" s="412">
        <v>2.4449999999999998</v>
      </c>
      <c r="X19" s="411">
        <v>9.944185265874865E-2</v>
      </c>
      <c r="Y19" s="412" t="s">
        <v>517</v>
      </c>
      <c r="Z19" s="413">
        <v>2.149248678029497</v>
      </c>
      <c r="AA19" s="353" t="s">
        <v>594</v>
      </c>
      <c r="AB19" s="411">
        <v>25754.360000000011</v>
      </c>
      <c r="AC19" s="411">
        <v>25462.360000000011</v>
      </c>
      <c r="AD19" s="411">
        <v>22507.270000000011</v>
      </c>
      <c r="AE19" s="411">
        <v>24574.663333333345</v>
      </c>
      <c r="AF19" s="412" t="s">
        <v>593</v>
      </c>
      <c r="AG19" s="412">
        <v>2.0489999999999999</v>
      </c>
      <c r="AH19" s="412">
        <v>2.0310000000000001</v>
      </c>
      <c r="AI19" s="412">
        <v>1.8460000000000001</v>
      </c>
      <c r="AJ19" s="412">
        <v>1.9750000000000001</v>
      </c>
      <c r="AK19" s="411">
        <v>0.11213578817357313</v>
      </c>
      <c r="AL19" s="412" t="s">
        <v>532</v>
      </c>
      <c r="AM19" s="413">
        <v>2.1126265338146006</v>
      </c>
      <c r="AN19" s="353" t="s">
        <v>594</v>
      </c>
      <c r="AO19" s="411">
        <v>42371.679999999898</v>
      </c>
      <c r="AP19" s="411">
        <v>39502.679999999898</v>
      </c>
      <c r="AQ19" s="411">
        <v>42059.679999999906</v>
      </c>
      <c r="AR19" s="411">
        <v>41311.34666666657</v>
      </c>
      <c r="AS19" s="412" t="s">
        <v>447</v>
      </c>
      <c r="AT19" s="412">
        <v>2.4350000000000001</v>
      </c>
      <c r="AU19" s="412">
        <v>2.294</v>
      </c>
      <c r="AV19" s="412">
        <v>2.42</v>
      </c>
      <c r="AW19" s="412">
        <v>2.383</v>
      </c>
      <c r="AX19" s="411">
        <v>7.7647578818264562E-2</v>
      </c>
      <c r="AY19" s="412" t="s">
        <v>493</v>
      </c>
      <c r="AZ19" s="413">
        <v>2.0804275572457871</v>
      </c>
      <c r="BA19" s="353" t="s">
        <v>594</v>
      </c>
      <c r="BB19" s="411">
        <v>42303.239999999962</v>
      </c>
      <c r="BC19" s="411">
        <v>35411.24</v>
      </c>
      <c r="BD19" s="411">
        <v>32103.240000000042</v>
      </c>
      <c r="BE19" s="411">
        <v>36605.906666666669</v>
      </c>
      <c r="BF19" s="412" t="s">
        <v>595</v>
      </c>
      <c r="BG19" s="412">
        <v>3.1720000000000002</v>
      </c>
      <c r="BH19" s="412">
        <v>2.746</v>
      </c>
      <c r="BI19" s="412">
        <v>2.536</v>
      </c>
      <c r="BJ19" s="412">
        <v>2.8180000000000001</v>
      </c>
      <c r="BK19" s="411">
        <v>0.32417834253092198</v>
      </c>
      <c r="BL19" s="412" t="s">
        <v>596</v>
      </c>
      <c r="BM19" s="413">
        <v>2.171705692533076</v>
      </c>
      <c r="BN19" s="353" t="s">
        <v>594</v>
      </c>
      <c r="BO19" s="411">
        <v>73706.920000000042</v>
      </c>
      <c r="BP19" s="411">
        <v>67432.920000000086</v>
      </c>
      <c r="BQ19" s="411">
        <v>78358.920000000013</v>
      </c>
      <c r="BR19" s="411">
        <v>73166.253333333385</v>
      </c>
      <c r="BS19" s="412" t="s">
        <v>458</v>
      </c>
      <c r="BT19" s="412">
        <v>5.0289999999999999</v>
      </c>
      <c r="BU19" s="412">
        <v>4.6879999999999997</v>
      </c>
      <c r="BV19" s="412">
        <v>5.2770000000000001</v>
      </c>
      <c r="BW19" s="412">
        <v>4.9980000000000002</v>
      </c>
      <c r="BX19" s="411">
        <v>0.2953894617777254</v>
      </c>
      <c r="BY19" s="412" t="s">
        <v>444</v>
      </c>
      <c r="BZ19" s="413">
        <v>2.1792044249875198</v>
      </c>
      <c r="CA19" s="353" t="s">
        <v>594</v>
      </c>
      <c r="CB19" s="411">
        <v>104982.03999999982</v>
      </c>
      <c r="CC19" s="411">
        <v>107615.03999999979</v>
      </c>
      <c r="CD19" s="411">
        <v>105461.03999999983</v>
      </c>
      <c r="CE19" s="411">
        <v>106019.37333333313</v>
      </c>
      <c r="CF19" s="412" t="s">
        <v>536</v>
      </c>
      <c r="CG19" s="412">
        <v>8.8610000000000007</v>
      </c>
      <c r="CH19" s="412">
        <v>9.0449999999999999</v>
      </c>
      <c r="CI19" s="412">
        <v>8.8940000000000001</v>
      </c>
      <c r="CJ19" s="412">
        <v>8.9329999999999998</v>
      </c>
      <c r="CK19" s="411">
        <v>9.8425994555227186E-2</v>
      </c>
      <c r="CL19" s="412" t="s">
        <v>499</v>
      </c>
      <c r="CM19" s="413">
        <v>1.9272643660993074</v>
      </c>
      <c r="CN19" s="353" t="s">
        <v>594</v>
      </c>
      <c r="CO19" s="411">
        <v>37291.559999999961</v>
      </c>
      <c r="CP19" s="411">
        <v>31299.559999999961</v>
      </c>
      <c r="CQ19" s="411">
        <v>37733.559999999969</v>
      </c>
      <c r="CR19" s="411">
        <v>35441.559999999961</v>
      </c>
      <c r="CS19" s="412" t="s">
        <v>520</v>
      </c>
      <c r="CT19" s="412">
        <v>3.2480000000000002</v>
      </c>
      <c r="CU19" s="412">
        <v>2.8359999999999999</v>
      </c>
      <c r="CV19" s="412">
        <v>3.278</v>
      </c>
      <c r="CW19" s="412">
        <v>3.121</v>
      </c>
      <c r="CX19" s="411">
        <v>0.24712602266285194</v>
      </c>
      <c r="CY19" s="412" t="s">
        <v>552</v>
      </c>
      <c r="CZ19" s="413">
        <v>2.2600485834127348</v>
      </c>
      <c r="DA19" s="353" t="s">
        <v>594</v>
      </c>
      <c r="DB19" s="411">
        <v>22664.320000000051</v>
      </c>
      <c r="DC19" s="411">
        <v>19841.330000000042</v>
      </c>
      <c r="DD19" s="411">
        <v>19689.320000000029</v>
      </c>
      <c r="DE19" s="411">
        <v>20731.656666666709</v>
      </c>
      <c r="DF19" s="412" t="s">
        <v>451</v>
      </c>
      <c r="DG19" s="412">
        <v>1.8900000000000001</v>
      </c>
      <c r="DH19" s="412">
        <v>1.694</v>
      </c>
      <c r="DI19" s="412">
        <v>1.6830000000000001</v>
      </c>
      <c r="DJ19" s="412">
        <v>1.756</v>
      </c>
      <c r="DK19" s="411">
        <v>0.11672693351535442</v>
      </c>
      <c r="DL19" s="412" t="s">
        <v>550</v>
      </c>
      <c r="DM19" s="413">
        <v>2.0290309435624323</v>
      </c>
      <c r="DN19" s="353" t="s">
        <v>594</v>
      </c>
      <c r="DO19" s="411">
        <v>46494.320000000102</v>
      </c>
      <c r="DP19" s="411">
        <v>37338.320000000087</v>
      </c>
      <c r="DQ19" s="411">
        <v>41727.320000000102</v>
      </c>
      <c r="DR19" s="411">
        <v>41853.320000000094</v>
      </c>
      <c r="DS19" s="412" t="s">
        <v>433</v>
      </c>
      <c r="DT19" s="412">
        <v>3.6430000000000002</v>
      </c>
      <c r="DU19" s="412">
        <v>3.0430000000000001</v>
      </c>
      <c r="DV19" s="412">
        <v>3.3340000000000001</v>
      </c>
      <c r="DW19" s="412">
        <v>3.34</v>
      </c>
      <c r="DX19" s="411">
        <v>0.30002876940313061</v>
      </c>
      <c r="DY19" s="412" t="s">
        <v>573</v>
      </c>
      <c r="DZ19" s="413">
        <v>2.1885422152957426</v>
      </c>
      <c r="EA19" s="353" t="s">
        <v>594</v>
      </c>
      <c r="EB19" s="411">
        <v>103964.47999999986</v>
      </c>
      <c r="EC19" s="411">
        <v>96239.47999999988</v>
      </c>
      <c r="ED19" s="411">
        <v>103946.47999999986</v>
      </c>
      <c r="EE19" s="411">
        <v>101383.47999999986</v>
      </c>
      <c r="EF19" s="412" t="s">
        <v>529</v>
      </c>
      <c r="EG19" s="412">
        <v>6.3360000000000003</v>
      </c>
      <c r="EH19" s="412">
        <v>5.9430000000000005</v>
      </c>
      <c r="EI19" s="412">
        <v>6.335</v>
      </c>
      <c r="EJ19" s="412">
        <v>6.2050000000000001</v>
      </c>
      <c r="EK19" s="411">
        <v>0.22616234244971042</v>
      </c>
      <c r="EL19" s="412" t="s">
        <v>449</v>
      </c>
      <c r="EM19" s="413">
        <v>2.0564788078908998</v>
      </c>
      <c r="EN19" s="353" t="s">
        <v>594</v>
      </c>
      <c r="EO19" s="411">
        <v>31231.320000000087</v>
      </c>
      <c r="EP19" s="411">
        <v>33117.320000000094</v>
      </c>
      <c r="EQ19" s="411">
        <v>26520.320000000062</v>
      </c>
      <c r="ER19" s="411">
        <v>30289.653333333412</v>
      </c>
      <c r="ES19" s="412" t="s">
        <v>562</v>
      </c>
      <c r="ET19" s="412">
        <v>2.0680000000000001</v>
      </c>
      <c r="EU19" s="412">
        <v>2.1739999999999999</v>
      </c>
      <c r="EV19" s="412">
        <v>1.8</v>
      </c>
      <c r="EW19" s="412">
        <v>2.0140000000000002</v>
      </c>
      <c r="EX19" s="411">
        <v>0.19254715201308015</v>
      </c>
      <c r="EY19" s="412" t="s">
        <v>551</v>
      </c>
      <c r="EZ19" s="413">
        <v>1.9967590222879019</v>
      </c>
      <c r="FA19" s="353" t="s">
        <v>594</v>
      </c>
      <c r="FB19" s="411">
        <v>24135.479999999978</v>
      </c>
      <c r="FC19" s="411">
        <v>27856.47999999997</v>
      </c>
      <c r="FD19" s="411">
        <v>24291.359999999975</v>
      </c>
      <c r="FE19" s="411">
        <v>25427.773333333305</v>
      </c>
      <c r="FF19" s="412" t="s">
        <v>528</v>
      </c>
      <c r="FG19" s="412">
        <v>2.15</v>
      </c>
      <c r="FH19" s="412">
        <v>2.4210000000000003</v>
      </c>
      <c r="FI19" s="412">
        <v>2.161</v>
      </c>
      <c r="FJ19" s="412">
        <v>2.2440000000000002</v>
      </c>
      <c r="FK19" s="411">
        <v>0.15329883528929139</v>
      </c>
      <c r="FL19" s="412" t="s">
        <v>494</v>
      </c>
      <c r="FM19" s="413">
        <v>2.0553814386208882</v>
      </c>
      <c r="FN19" s="353" t="s">
        <v>594</v>
      </c>
      <c r="FO19" s="411">
        <v>14723.909999999978</v>
      </c>
      <c r="FP19" s="411">
        <v>22130.940000000031</v>
      </c>
      <c r="FQ19" s="411">
        <v>16187.969999999976</v>
      </c>
      <c r="FR19" s="411">
        <v>17680.939999999991</v>
      </c>
      <c r="FS19" s="414" t="s">
        <v>597</v>
      </c>
      <c r="FT19" s="412">
        <v>1.3560000000000001</v>
      </c>
      <c r="FU19" s="412">
        <v>1.921</v>
      </c>
      <c r="FV19" s="412">
        <v>1.4710000000000001</v>
      </c>
      <c r="FW19" s="412">
        <v>1.583</v>
      </c>
      <c r="FX19" s="411">
        <v>0.29851026504115252</v>
      </c>
      <c r="FY19" s="412" t="s">
        <v>598</v>
      </c>
      <c r="FZ19" s="413">
        <v>1.9273095302661856</v>
      </c>
      <c r="GA19" s="353" t="s">
        <v>594</v>
      </c>
      <c r="GB19" s="411">
        <v>24744.25</v>
      </c>
      <c r="GC19" s="411">
        <v>19942.5</v>
      </c>
      <c r="GD19" s="411">
        <v>22228</v>
      </c>
      <c r="GE19" s="411">
        <v>22304.916666666668</v>
      </c>
      <c r="GF19" s="412" t="s">
        <v>544</v>
      </c>
      <c r="GG19" s="412">
        <v>1.9590000000000001</v>
      </c>
      <c r="GH19" s="412">
        <v>1.6500000000000001</v>
      </c>
      <c r="GI19" s="412">
        <v>1.7989999999999999</v>
      </c>
      <c r="GJ19" s="412">
        <v>1.8029999999999999</v>
      </c>
      <c r="GK19" s="411">
        <v>0.15465251644998299</v>
      </c>
      <c r="GL19" s="412" t="s">
        <v>441</v>
      </c>
      <c r="GM19" s="413">
        <v>2.0740344047260639</v>
      </c>
      <c r="GN19" s="353"/>
      <c r="GO19" s="411"/>
      <c r="GP19" s="411"/>
      <c r="GQ19" s="411"/>
      <c r="GR19" s="411"/>
      <c r="GS19" s="412"/>
      <c r="GT19" s="415"/>
      <c r="GU19" s="415"/>
      <c r="GV19" s="411"/>
      <c r="GW19" s="415"/>
      <c r="GX19" s="411"/>
      <c r="GY19" s="412"/>
      <c r="GZ19" s="413"/>
      <c r="HA19" s="353" t="s">
        <v>594</v>
      </c>
      <c r="HB19" s="411">
        <v>16410.120000000024</v>
      </c>
      <c r="HC19" s="411">
        <v>15339.120000000026</v>
      </c>
      <c r="HD19" s="411">
        <v>15604.090000000026</v>
      </c>
      <c r="HE19" s="411">
        <v>15784.443333333358</v>
      </c>
      <c r="HF19" s="412" t="s">
        <v>483</v>
      </c>
      <c r="HG19" s="412">
        <v>2.004</v>
      </c>
      <c r="HH19" s="412">
        <v>1.8940000000000001</v>
      </c>
      <c r="HI19" s="412">
        <v>1.921</v>
      </c>
      <c r="HJ19" s="412">
        <v>1.94</v>
      </c>
      <c r="HK19" s="411">
        <v>5.7315198051654116E-2</v>
      </c>
      <c r="HL19" s="412" t="s">
        <v>574</v>
      </c>
      <c r="HM19" s="413">
        <v>2.0124843567918789</v>
      </c>
    </row>
    <row r="20" spans="1:221">
      <c r="A20" s="353" t="s">
        <v>599</v>
      </c>
      <c r="B20" s="411">
        <v>28498.320000000065</v>
      </c>
      <c r="C20" s="411">
        <v>29214.320000000069</v>
      </c>
      <c r="D20" s="411">
        <v>28851.320000000072</v>
      </c>
      <c r="E20" s="411">
        <v>28854.653333333397</v>
      </c>
      <c r="F20" s="412" t="s">
        <v>467</v>
      </c>
      <c r="G20" s="412">
        <v>2.2629999999999999</v>
      </c>
      <c r="H20" s="412">
        <v>2.3090000000000002</v>
      </c>
      <c r="I20" s="412">
        <v>2.2850000000000001</v>
      </c>
      <c r="J20" s="412">
        <v>2.286</v>
      </c>
      <c r="K20" s="411">
        <v>2.3240893282276499E-2</v>
      </c>
      <c r="L20" s="412" t="s">
        <v>500</v>
      </c>
      <c r="M20" s="413">
        <v>2.1293199261356333</v>
      </c>
      <c r="N20" s="353" t="s">
        <v>599</v>
      </c>
      <c r="O20" s="411">
        <v>22565.119999999977</v>
      </c>
      <c r="P20" s="411">
        <v>22473.119999999981</v>
      </c>
      <c r="Q20" s="411">
        <v>23286.119999999977</v>
      </c>
      <c r="R20" s="411">
        <v>22774.786666666649</v>
      </c>
      <c r="S20" s="412" t="s">
        <v>461</v>
      </c>
      <c r="T20" s="412">
        <v>2.004</v>
      </c>
      <c r="U20" s="412">
        <v>1.9970000000000001</v>
      </c>
      <c r="V20" s="412">
        <v>2.056</v>
      </c>
      <c r="W20" s="412">
        <v>2.0190000000000001</v>
      </c>
      <c r="X20" s="411">
        <v>3.1890036853679062E-2</v>
      </c>
      <c r="Y20" s="412" t="s">
        <v>468</v>
      </c>
      <c r="Z20" s="413">
        <v>2.0545044983992242</v>
      </c>
      <c r="AA20" s="353" t="s">
        <v>599</v>
      </c>
      <c r="AB20" s="411">
        <v>56353.359999999855</v>
      </c>
      <c r="AC20" s="411">
        <v>59111.359999999855</v>
      </c>
      <c r="AD20" s="411">
        <v>59503.359999999862</v>
      </c>
      <c r="AE20" s="411">
        <v>58322.693333333191</v>
      </c>
      <c r="AF20" s="412" t="s">
        <v>513</v>
      </c>
      <c r="AG20" s="412">
        <v>3.746</v>
      </c>
      <c r="AH20" s="412">
        <v>3.8860000000000001</v>
      </c>
      <c r="AI20" s="412">
        <v>3.9060000000000001</v>
      </c>
      <c r="AJ20" s="412">
        <v>3.8460000000000001</v>
      </c>
      <c r="AK20" s="411">
        <v>8.7439334872967789E-2</v>
      </c>
      <c r="AL20" s="412" t="s">
        <v>471</v>
      </c>
      <c r="AM20" s="413">
        <v>2.2971016164520965</v>
      </c>
      <c r="AN20" s="353" t="s">
        <v>599</v>
      </c>
      <c r="AO20" s="411">
        <v>28210.679999999928</v>
      </c>
      <c r="AP20" s="411">
        <v>29330.509999999926</v>
      </c>
      <c r="AQ20" s="411">
        <v>27786.679999999931</v>
      </c>
      <c r="AR20" s="411">
        <v>28442.623333333264</v>
      </c>
      <c r="AS20" s="412" t="s">
        <v>462</v>
      </c>
      <c r="AT20" s="412">
        <v>1.72</v>
      </c>
      <c r="AU20" s="412">
        <v>1.778</v>
      </c>
      <c r="AV20" s="412">
        <v>1.698</v>
      </c>
      <c r="AW20" s="412">
        <v>1.732</v>
      </c>
      <c r="AX20" s="411">
        <v>4.1569820241770888E-2</v>
      </c>
      <c r="AY20" s="412" t="s">
        <v>514</v>
      </c>
      <c r="AZ20" s="413">
        <v>1.9856116462848454</v>
      </c>
      <c r="BA20" s="353" t="s">
        <v>599</v>
      </c>
      <c r="BB20" s="411">
        <v>26920.240000000049</v>
      </c>
      <c r="BC20" s="411">
        <v>26076.240000000045</v>
      </c>
      <c r="BD20" s="411">
        <v>26869.240000000045</v>
      </c>
      <c r="BE20" s="411">
        <v>26621.906666666717</v>
      </c>
      <c r="BF20" s="412" t="s">
        <v>568</v>
      </c>
      <c r="BG20" s="412">
        <v>2.198</v>
      </c>
      <c r="BH20" s="412">
        <v>2.141</v>
      </c>
      <c r="BI20" s="412">
        <v>2.194</v>
      </c>
      <c r="BJ20" s="412">
        <v>2.1779999999999999</v>
      </c>
      <c r="BK20" s="411">
        <v>3.1546449186397971E-2</v>
      </c>
      <c r="BL20" s="412" t="s">
        <v>526</v>
      </c>
      <c r="BM20" s="413">
        <v>2.046682201851068</v>
      </c>
      <c r="BN20" s="353" t="s">
        <v>599</v>
      </c>
      <c r="BO20" s="411">
        <v>38753.920000000035</v>
      </c>
      <c r="BP20" s="411">
        <v>35698.920000000027</v>
      </c>
      <c r="BQ20" s="411">
        <v>34947.920000000006</v>
      </c>
      <c r="BR20" s="411">
        <v>36466.92000000002</v>
      </c>
      <c r="BS20" s="412" t="s">
        <v>470</v>
      </c>
      <c r="BT20" s="412">
        <v>3.0310000000000001</v>
      </c>
      <c r="BU20" s="412">
        <v>2.8410000000000002</v>
      </c>
      <c r="BV20" s="412">
        <v>2.794</v>
      </c>
      <c r="BW20" s="412">
        <v>2.8890000000000002</v>
      </c>
      <c r="BX20" s="411">
        <v>0.12564245796105739</v>
      </c>
      <c r="BY20" s="412" t="s">
        <v>448</v>
      </c>
      <c r="BZ20" s="413">
        <v>2.1766701987080004</v>
      </c>
      <c r="CA20" s="353" t="s">
        <v>599</v>
      </c>
      <c r="CB20" s="411">
        <v>33296.039999999957</v>
      </c>
      <c r="CC20" s="411">
        <v>32835.039999999935</v>
      </c>
      <c r="CD20" s="411">
        <v>31856.039999999932</v>
      </c>
      <c r="CE20" s="411">
        <v>32662.373333333278</v>
      </c>
      <c r="CF20" s="412" t="s">
        <v>471</v>
      </c>
      <c r="CG20" s="412">
        <v>3.391</v>
      </c>
      <c r="CH20" s="412">
        <v>3.351</v>
      </c>
      <c r="CI20" s="412">
        <v>3.2669999999999999</v>
      </c>
      <c r="CJ20" s="412">
        <v>3.3370000000000002</v>
      </c>
      <c r="CK20" s="411">
        <v>6.324390750225066E-2</v>
      </c>
      <c r="CL20" s="412" t="s">
        <v>472</v>
      </c>
      <c r="CM20" s="413">
        <v>2.1885839444832493</v>
      </c>
      <c r="CN20" s="353" t="s">
        <v>599</v>
      </c>
      <c r="CO20" s="411">
        <v>16410.779999999977</v>
      </c>
      <c r="CP20" s="411">
        <v>15855.169999999976</v>
      </c>
      <c r="CQ20" s="411">
        <v>15876.559999999979</v>
      </c>
      <c r="CR20" s="411">
        <v>16047.503333333312</v>
      </c>
      <c r="CS20" s="412" t="s">
        <v>461</v>
      </c>
      <c r="CT20" s="412">
        <v>1.716</v>
      </c>
      <c r="CU20" s="412">
        <v>1.67</v>
      </c>
      <c r="CV20" s="412">
        <v>1.6719999999999999</v>
      </c>
      <c r="CW20" s="412">
        <v>1.6859999999999999</v>
      </c>
      <c r="CX20" s="411">
        <v>2.5842941711033664E-2</v>
      </c>
      <c r="CY20" s="412" t="s">
        <v>466</v>
      </c>
      <c r="CZ20" s="413">
        <v>2.096370509078493</v>
      </c>
      <c r="DA20" s="353" t="s">
        <v>599</v>
      </c>
      <c r="DB20" s="411">
        <v>35307.320000000087</v>
      </c>
      <c r="DC20" s="411">
        <v>27814.320000000069</v>
      </c>
      <c r="DD20" s="411">
        <v>21483.990000000042</v>
      </c>
      <c r="DE20" s="411">
        <v>28201.876666666736</v>
      </c>
      <c r="DF20" s="414" t="s">
        <v>600</v>
      </c>
      <c r="DG20" s="412">
        <v>2.7229999999999999</v>
      </c>
      <c r="DH20" s="412">
        <v>2.238</v>
      </c>
      <c r="DI20" s="412">
        <v>1.8089999999999999</v>
      </c>
      <c r="DJ20" s="412">
        <v>2.2560000000000002</v>
      </c>
      <c r="DK20" s="411">
        <v>0.45742090361432364</v>
      </c>
      <c r="DL20" s="414" t="s">
        <v>601</v>
      </c>
      <c r="DM20" s="413">
        <v>2.0928579475827847</v>
      </c>
      <c r="DN20" s="353" t="s">
        <v>599</v>
      </c>
      <c r="DO20" s="411">
        <v>16861.320000000011</v>
      </c>
      <c r="DP20" s="411">
        <v>16681.740000000005</v>
      </c>
      <c r="DQ20" s="411">
        <v>17513.160000000025</v>
      </c>
      <c r="DR20" s="411">
        <v>17018.740000000013</v>
      </c>
      <c r="DS20" s="412" t="s">
        <v>460</v>
      </c>
      <c r="DT20" s="412">
        <v>1.5820000000000001</v>
      </c>
      <c r="DU20" s="412">
        <v>1.5680000000000001</v>
      </c>
      <c r="DV20" s="412">
        <v>1.633</v>
      </c>
      <c r="DW20" s="412">
        <v>1.5940000000000001</v>
      </c>
      <c r="DX20" s="411">
        <v>3.3834019056554823E-2</v>
      </c>
      <c r="DY20" s="412" t="s">
        <v>492</v>
      </c>
      <c r="DZ20" s="413">
        <v>2.0283246221359956</v>
      </c>
      <c r="EA20" s="353" t="s">
        <v>599</v>
      </c>
      <c r="EB20" s="411">
        <v>22910.479999999978</v>
      </c>
      <c r="EC20" s="411">
        <v>22036.479999999989</v>
      </c>
      <c r="ED20" s="411">
        <v>23956.479999999978</v>
      </c>
      <c r="EE20" s="411">
        <v>22967.813333333313</v>
      </c>
      <c r="EF20" s="412" t="s">
        <v>427</v>
      </c>
      <c r="EG20" s="412">
        <v>1.823</v>
      </c>
      <c r="EH20" s="412">
        <v>1.7650000000000001</v>
      </c>
      <c r="EI20" s="412">
        <v>1.891</v>
      </c>
      <c r="EJ20" s="412">
        <v>1.8260000000000001</v>
      </c>
      <c r="EK20" s="411">
        <v>6.3156383278539494E-2</v>
      </c>
      <c r="EL20" s="412" t="s">
        <v>483</v>
      </c>
      <c r="EM20" s="413">
        <v>2.0282127888504298</v>
      </c>
      <c r="EN20" s="353" t="s">
        <v>599</v>
      </c>
      <c r="EO20" s="411">
        <v>19925.740000000038</v>
      </c>
      <c r="EP20" s="411">
        <v>17650.740000000023</v>
      </c>
      <c r="EQ20" s="411">
        <v>17982.320000000025</v>
      </c>
      <c r="ER20" s="411">
        <v>18519.600000000031</v>
      </c>
      <c r="ES20" s="412" t="s">
        <v>550</v>
      </c>
      <c r="ET20" s="412">
        <v>1.411</v>
      </c>
      <c r="EU20" s="412">
        <v>1.2730000000000001</v>
      </c>
      <c r="EV20" s="412">
        <v>1.2929999999999999</v>
      </c>
      <c r="EW20" s="412">
        <v>1.3260000000000001</v>
      </c>
      <c r="EX20" s="411">
        <v>7.4969449789205E-2</v>
      </c>
      <c r="EY20" s="412" t="s">
        <v>532</v>
      </c>
      <c r="EZ20" s="413">
        <v>1.897679487741925</v>
      </c>
      <c r="FA20" s="353" t="s">
        <v>599</v>
      </c>
      <c r="FB20" s="411">
        <v>20006.479999999989</v>
      </c>
      <c r="FC20" s="411">
        <v>18573.36</v>
      </c>
      <c r="FD20" s="411">
        <v>17963.360000000008</v>
      </c>
      <c r="FE20" s="411">
        <v>18847.733333333334</v>
      </c>
      <c r="FF20" s="412" t="s">
        <v>487</v>
      </c>
      <c r="FG20" s="412">
        <v>1.84</v>
      </c>
      <c r="FH20" s="412">
        <v>1.7290000000000001</v>
      </c>
      <c r="FI20" s="412">
        <v>1.6819999999999999</v>
      </c>
      <c r="FJ20" s="412">
        <v>1.75</v>
      </c>
      <c r="FK20" s="411">
        <v>8.0994826048328541E-2</v>
      </c>
      <c r="FL20" s="412" t="s">
        <v>488</v>
      </c>
      <c r="FM20" s="413">
        <v>2.0185667812486856</v>
      </c>
      <c r="FN20" s="353" t="s">
        <v>599</v>
      </c>
      <c r="FO20" s="411">
        <v>27116.880000000037</v>
      </c>
      <c r="FP20" s="411">
        <v>26572.880000000034</v>
      </c>
      <c r="FQ20" s="411">
        <v>26590.970000000038</v>
      </c>
      <c r="FR20" s="411">
        <v>26760.243333333365</v>
      </c>
      <c r="FS20" s="412" t="s">
        <v>467</v>
      </c>
      <c r="FT20" s="412">
        <v>2.2840000000000003</v>
      </c>
      <c r="FU20" s="412">
        <v>2.2450000000000001</v>
      </c>
      <c r="FV20" s="412">
        <v>2.246</v>
      </c>
      <c r="FW20" s="412">
        <v>2.258</v>
      </c>
      <c r="FX20" s="411">
        <v>2.214391391300263E-2</v>
      </c>
      <c r="FY20" s="412" t="s">
        <v>500</v>
      </c>
      <c r="FZ20" s="413">
        <v>2.0858881039700221</v>
      </c>
      <c r="GA20" s="353" t="s">
        <v>599</v>
      </c>
      <c r="GB20" s="411">
        <v>35218</v>
      </c>
      <c r="GC20" s="411">
        <v>34228</v>
      </c>
      <c r="GD20" s="411">
        <v>33316</v>
      </c>
      <c r="GE20" s="411">
        <v>34254</v>
      </c>
      <c r="GF20" s="412" t="s">
        <v>462</v>
      </c>
      <c r="GG20" s="412">
        <v>2.593</v>
      </c>
      <c r="GH20" s="412">
        <v>2.5350000000000001</v>
      </c>
      <c r="GI20" s="412">
        <v>2.4820000000000002</v>
      </c>
      <c r="GJ20" s="412">
        <v>2.5369999999999999</v>
      </c>
      <c r="GK20" s="411">
        <v>5.5938448092743551E-2</v>
      </c>
      <c r="GL20" s="412" t="s">
        <v>534</v>
      </c>
      <c r="GM20" s="413">
        <v>2.1684519220346496</v>
      </c>
      <c r="GN20" s="353"/>
      <c r="GO20" s="411"/>
      <c r="GP20" s="411"/>
      <c r="GQ20" s="411"/>
      <c r="GR20" s="411"/>
      <c r="GS20" s="412"/>
      <c r="GT20" s="411"/>
      <c r="GU20" s="415"/>
      <c r="GV20" s="415"/>
      <c r="GW20" s="415"/>
      <c r="GX20" s="411"/>
      <c r="GY20" s="412"/>
      <c r="GZ20" s="413"/>
      <c r="HA20" s="353"/>
      <c r="HB20" s="411"/>
      <c r="HC20" s="411"/>
      <c r="HD20" s="411"/>
      <c r="HE20" s="411"/>
      <c r="HF20" s="412"/>
      <c r="HG20" s="411"/>
      <c r="HH20" s="415"/>
      <c r="HI20" s="415"/>
      <c r="HJ20" s="415"/>
      <c r="HK20" s="411"/>
      <c r="HL20" s="412"/>
      <c r="HM20" s="413"/>
    </row>
    <row r="21" spans="1:221">
      <c r="A21" s="353" t="s">
        <v>602</v>
      </c>
      <c r="B21" s="411">
        <v>23849.320000000062</v>
      </c>
      <c r="C21" s="411">
        <v>22167.320000000047</v>
      </c>
      <c r="D21" s="411">
        <v>25109.320000000072</v>
      </c>
      <c r="E21" s="411">
        <v>23708.653333333394</v>
      </c>
      <c r="F21" s="412" t="s">
        <v>557</v>
      </c>
      <c r="G21" s="412">
        <v>1.9550000000000001</v>
      </c>
      <c r="H21" s="412">
        <v>1.841</v>
      </c>
      <c r="I21" s="412">
        <v>2.0390000000000001</v>
      </c>
      <c r="J21" s="412">
        <v>1.9450000000000001</v>
      </c>
      <c r="K21" s="411">
        <v>9.9536152222255772E-2</v>
      </c>
      <c r="L21" s="412" t="s">
        <v>489</v>
      </c>
      <c r="M21" s="413">
        <v>2.0362566253642957</v>
      </c>
      <c r="N21" s="353" t="s">
        <v>602</v>
      </c>
      <c r="O21" s="411">
        <v>25383.11999999997</v>
      </c>
      <c r="P21" s="411">
        <v>25337.839999999967</v>
      </c>
      <c r="Q21" s="411">
        <v>24826.119999999966</v>
      </c>
      <c r="R21" s="411">
        <v>25182.359999999968</v>
      </c>
      <c r="S21" s="412" t="s">
        <v>467</v>
      </c>
      <c r="T21" s="412">
        <v>2.2040000000000002</v>
      </c>
      <c r="U21" s="412">
        <v>2.2010000000000001</v>
      </c>
      <c r="V21" s="412">
        <v>2.165</v>
      </c>
      <c r="W21" s="412">
        <v>2.19</v>
      </c>
      <c r="X21" s="411">
        <v>2.1742456198210445E-2</v>
      </c>
      <c r="Y21" s="412" t="s">
        <v>500</v>
      </c>
      <c r="Z21" s="413">
        <v>2.0563313728740895</v>
      </c>
      <c r="AA21" s="353" t="s">
        <v>602</v>
      </c>
      <c r="AB21" s="411">
        <v>17543.270000000011</v>
      </c>
      <c r="AC21" s="411">
        <v>19152.270000000008</v>
      </c>
      <c r="AD21" s="411">
        <v>15487.360000000011</v>
      </c>
      <c r="AE21" s="411">
        <v>17394.300000000014</v>
      </c>
      <c r="AF21" s="412" t="s">
        <v>511</v>
      </c>
      <c r="AG21" s="412">
        <v>1.522</v>
      </c>
      <c r="AH21" s="412">
        <v>1.629</v>
      </c>
      <c r="AI21" s="412">
        <v>1.381</v>
      </c>
      <c r="AJ21" s="412">
        <v>1.5110000000000001</v>
      </c>
      <c r="AK21" s="411">
        <v>0.12424156786349792</v>
      </c>
      <c r="AL21" s="412" t="s">
        <v>512</v>
      </c>
      <c r="AM21" s="413">
        <v>2.0452392616139128</v>
      </c>
      <c r="AN21" s="353" t="s">
        <v>602</v>
      </c>
      <c r="AO21" s="411">
        <v>19622.679999999971</v>
      </c>
      <c r="AP21" s="411">
        <v>20157.509999999969</v>
      </c>
      <c r="AQ21" s="411">
        <v>20899.339999999953</v>
      </c>
      <c r="AR21" s="411">
        <v>20226.509999999966</v>
      </c>
      <c r="AS21" s="412" t="s">
        <v>571</v>
      </c>
      <c r="AT21" s="412">
        <v>1.2590000000000001</v>
      </c>
      <c r="AU21" s="412">
        <v>1.2889999999999999</v>
      </c>
      <c r="AV21" s="412">
        <v>1.329</v>
      </c>
      <c r="AW21" s="412">
        <v>1.292</v>
      </c>
      <c r="AX21" s="411">
        <v>3.5282075428025396E-2</v>
      </c>
      <c r="AY21" s="412" t="s">
        <v>545</v>
      </c>
      <c r="AZ21" s="413">
        <v>1.8879128052872518</v>
      </c>
      <c r="BA21" s="353" t="s">
        <v>602</v>
      </c>
      <c r="BB21" s="411">
        <v>34829.24000000002</v>
      </c>
      <c r="BC21" s="411">
        <v>34871.24000000002</v>
      </c>
      <c r="BD21" s="411">
        <v>35313.24</v>
      </c>
      <c r="BE21" s="411">
        <v>35004.573333333341</v>
      </c>
      <c r="BF21" s="412" t="s">
        <v>591</v>
      </c>
      <c r="BG21" s="412">
        <v>2.7090000000000001</v>
      </c>
      <c r="BH21" s="412">
        <v>2.7120000000000002</v>
      </c>
      <c r="BI21" s="412">
        <v>2.74</v>
      </c>
      <c r="BJ21" s="412">
        <v>2.7210000000000001</v>
      </c>
      <c r="BK21" s="411">
        <v>1.6906188075462882E-2</v>
      </c>
      <c r="BL21" s="412" t="s">
        <v>464</v>
      </c>
      <c r="BM21" s="413">
        <v>2.1412209218528897</v>
      </c>
      <c r="BN21" s="353" t="s">
        <v>602</v>
      </c>
      <c r="BO21" s="411">
        <v>25781.919999999969</v>
      </c>
      <c r="BP21" s="411">
        <v>26074.919999999969</v>
      </c>
      <c r="BQ21" s="411">
        <v>27006.939999999966</v>
      </c>
      <c r="BR21" s="411">
        <v>26287.926666666637</v>
      </c>
      <c r="BS21" s="412" t="s">
        <v>514</v>
      </c>
      <c r="BT21" s="412">
        <v>2.1970000000000001</v>
      </c>
      <c r="BU21" s="412">
        <v>2.2160000000000002</v>
      </c>
      <c r="BV21" s="412">
        <v>2.2789999999999999</v>
      </c>
      <c r="BW21" s="412">
        <v>2.2309999999999999</v>
      </c>
      <c r="BX21" s="411">
        <v>4.2967893365738717E-2</v>
      </c>
      <c r="BY21" s="412" t="s">
        <v>472</v>
      </c>
      <c r="BZ21" s="413">
        <v>2.140536851061785</v>
      </c>
      <c r="CA21" s="353" t="s">
        <v>602</v>
      </c>
      <c r="CB21" s="411">
        <v>27088.039999999943</v>
      </c>
      <c r="CC21" s="411">
        <v>25641.03999999995</v>
      </c>
      <c r="CD21" s="411">
        <v>26369.03999999995</v>
      </c>
      <c r="CE21" s="411">
        <v>26366.03999999995</v>
      </c>
      <c r="CF21" s="412" t="s">
        <v>545</v>
      </c>
      <c r="CG21" s="412">
        <v>2.85</v>
      </c>
      <c r="CH21" s="412">
        <v>2.7210000000000001</v>
      </c>
      <c r="CI21" s="412">
        <v>2.786</v>
      </c>
      <c r="CJ21" s="412">
        <v>2.786</v>
      </c>
      <c r="CK21" s="411">
        <v>6.4539263135466929E-2</v>
      </c>
      <c r="CL21" s="412" t="s">
        <v>471</v>
      </c>
      <c r="CM21" s="413">
        <v>2.0935377066149079</v>
      </c>
      <c r="CN21" s="353" t="s">
        <v>602</v>
      </c>
      <c r="CO21" s="411">
        <v>174104.56000000035</v>
      </c>
      <c r="CP21" s="411">
        <v>172142.56000000035</v>
      </c>
      <c r="CQ21" s="411">
        <v>168369.56000000038</v>
      </c>
      <c r="CR21" s="411">
        <v>171538.89333333369</v>
      </c>
      <c r="CS21" s="412" t="s">
        <v>525</v>
      </c>
      <c r="CT21" s="412">
        <v>10.790000000000001</v>
      </c>
      <c r="CU21" s="412">
        <v>10.69</v>
      </c>
      <c r="CV21" s="412">
        <v>10.51</v>
      </c>
      <c r="CW21" s="412">
        <v>10.66</v>
      </c>
      <c r="CX21" s="411">
        <v>0.14329520326536652</v>
      </c>
      <c r="CY21" s="412" t="s">
        <v>536</v>
      </c>
      <c r="CZ21" s="413">
        <v>1.9923968342532159</v>
      </c>
      <c r="DA21" s="353" t="s">
        <v>602</v>
      </c>
      <c r="DB21" s="411">
        <v>28789.990000000067</v>
      </c>
      <c r="DC21" s="411">
        <v>23497.990000000049</v>
      </c>
      <c r="DD21" s="411">
        <v>23186.320000000065</v>
      </c>
      <c r="DE21" s="411">
        <v>25158.10000000006</v>
      </c>
      <c r="DF21" s="412" t="s">
        <v>501</v>
      </c>
      <c r="DG21" s="412">
        <v>2.302</v>
      </c>
      <c r="DH21" s="412">
        <v>1.9470000000000001</v>
      </c>
      <c r="DI21" s="412">
        <v>1.9259999999999999</v>
      </c>
      <c r="DJ21" s="412">
        <v>2.0590000000000002</v>
      </c>
      <c r="DK21" s="411">
        <v>0.21121520519300924</v>
      </c>
      <c r="DL21" s="412" t="s">
        <v>542</v>
      </c>
      <c r="DM21" s="413">
        <v>2.061847047871304</v>
      </c>
      <c r="DN21" s="353" t="s">
        <v>602</v>
      </c>
      <c r="DO21" s="411">
        <v>20731.320000000029</v>
      </c>
      <c r="DP21" s="411">
        <v>18327.740000000031</v>
      </c>
      <c r="DQ21" s="411">
        <v>20411.32000000004</v>
      </c>
      <c r="DR21" s="411">
        <v>19823.460000000032</v>
      </c>
      <c r="DS21" s="412" t="s">
        <v>550</v>
      </c>
      <c r="DT21" s="412">
        <v>1.877</v>
      </c>
      <c r="DU21" s="412">
        <v>1.6950000000000001</v>
      </c>
      <c r="DV21" s="412">
        <v>1.853</v>
      </c>
      <c r="DW21" s="412">
        <v>1.8080000000000001</v>
      </c>
      <c r="DX21" s="411">
        <v>9.8519447717149336E-2</v>
      </c>
      <c r="DY21" s="412" t="s">
        <v>481</v>
      </c>
      <c r="DZ21" s="413">
        <v>2.0309901596475703</v>
      </c>
      <c r="EA21" s="353" t="s">
        <v>602</v>
      </c>
      <c r="EB21" s="411">
        <v>29278.479999999963</v>
      </c>
      <c r="EC21" s="411">
        <v>29242.479999999967</v>
      </c>
      <c r="ED21" s="411">
        <v>28779.47999999997</v>
      </c>
      <c r="EE21" s="411">
        <v>29100.146666666635</v>
      </c>
      <c r="EF21" s="412" t="s">
        <v>500</v>
      </c>
      <c r="EG21" s="412">
        <v>2.2309999999999999</v>
      </c>
      <c r="EH21" s="412">
        <v>2.2290000000000001</v>
      </c>
      <c r="EI21" s="412">
        <v>2.2000000000000002</v>
      </c>
      <c r="EJ21" s="412">
        <v>2.2200000000000002</v>
      </c>
      <c r="EK21" s="411">
        <v>1.7501604144261711E-2</v>
      </c>
      <c r="EL21" s="412" t="s">
        <v>591</v>
      </c>
      <c r="EM21" s="413">
        <v>2.0925965456046058</v>
      </c>
      <c r="EN21" s="353" t="s">
        <v>602</v>
      </c>
      <c r="EO21" s="411">
        <v>16861.000000000011</v>
      </c>
      <c r="EP21" s="411">
        <v>16573.320000000011</v>
      </c>
      <c r="EQ21" s="411">
        <v>16671.320000000011</v>
      </c>
      <c r="ER21" s="411">
        <v>16701.880000000008</v>
      </c>
      <c r="ES21" s="412" t="s">
        <v>576</v>
      </c>
      <c r="ET21" s="412">
        <v>1.224</v>
      </c>
      <c r="EU21" s="412">
        <v>1.206</v>
      </c>
      <c r="EV21" s="412">
        <v>1.212</v>
      </c>
      <c r="EW21" s="412">
        <v>1.214</v>
      </c>
      <c r="EX21" s="411">
        <v>9.0999755746035155E-3</v>
      </c>
      <c r="EY21" s="412" t="s">
        <v>497</v>
      </c>
      <c r="EZ21" s="413">
        <v>1.8951001616059215</v>
      </c>
      <c r="FA21" s="353" t="s">
        <v>602</v>
      </c>
      <c r="FB21" s="411">
        <v>18857.359999999997</v>
      </c>
      <c r="FC21" s="411">
        <v>17145.48000000001</v>
      </c>
      <c r="FD21" s="411">
        <v>16853.480000000018</v>
      </c>
      <c r="FE21" s="411">
        <v>17618.773333333342</v>
      </c>
      <c r="FF21" s="412" t="s">
        <v>477</v>
      </c>
      <c r="FG21" s="412">
        <v>1.7510000000000001</v>
      </c>
      <c r="FH21" s="412">
        <v>1.6180000000000001</v>
      </c>
      <c r="FI21" s="412">
        <v>1.595</v>
      </c>
      <c r="FJ21" s="412">
        <v>1.6540000000000001</v>
      </c>
      <c r="FK21" s="411">
        <v>8.4579043740729845E-2</v>
      </c>
      <c r="FL21" s="412" t="s">
        <v>489</v>
      </c>
      <c r="FM21" s="413">
        <v>2.0166157349896556</v>
      </c>
      <c r="FN21" s="353" t="s">
        <v>602</v>
      </c>
      <c r="FO21" s="411">
        <v>29105.880000000037</v>
      </c>
      <c r="FP21" s="411">
        <v>33565.910000000054</v>
      </c>
      <c r="FQ21" s="411">
        <v>34310.880000000048</v>
      </c>
      <c r="FR21" s="411">
        <v>32327.556666666715</v>
      </c>
      <c r="FS21" s="412" t="s">
        <v>531</v>
      </c>
      <c r="FT21" s="412">
        <v>2.4250000000000003</v>
      </c>
      <c r="FU21" s="412">
        <v>2.7370000000000001</v>
      </c>
      <c r="FV21" s="412">
        <v>2.7880000000000003</v>
      </c>
      <c r="FW21" s="412">
        <v>2.65</v>
      </c>
      <c r="FX21" s="411">
        <v>0.19662890077424411</v>
      </c>
      <c r="FY21" s="412" t="s">
        <v>484</v>
      </c>
      <c r="FZ21" s="413">
        <v>2.0875903377423826</v>
      </c>
      <c r="GA21" s="353" t="s">
        <v>602</v>
      </c>
      <c r="GB21" s="411">
        <v>10046.5</v>
      </c>
      <c r="GC21" s="411">
        <v>11281.75</v>
      </c>
      <c r="GD21" s="411">
        <v>10164.5</v>
      </c>
      <c r="GE21" s="411">
        <v>10497.583333333334</v>
      </c>
      <c r="GF21" s="412" t="s">
        <v>443</v>
      </c>
      <c r="GG21" s="412">
        <v>0.95179999999999998</v>
      </c>
      <c r="GH21" s="412">
        <v>1.0449999999999999</v>
      </c>
      <c r="GI21" s="412">
        <v>0.96079999999999999</v>
      </c>
      <c r="GJ21" s="412">
        <v>0.98599999999999999</v>
      </c>
      <c r="GK21" s="411">
        <v>5.1571084216327903E-2</v>
      </c>
      <c r="GL21" s="412" t="s">
        <v>475</v>
      </c>
      <c r="GM21" s="413">
        <v>1.8732451766473204</v>
      </c>
      <c r="GN21" s="353"/>
      <c r="GO21" s="411"/>
      <c r="GP21" s="411"/>
      <c r="GQ21" s="411"/>
      <c r="GR21" s="411"/>
      <c r="GS21" s="412"/>
      <c r="GT21" s="415"/>
      <c r="GU21" s="415"/>
      <c r="GV21" s="415"/>
      <c r="GW21" s="415"/>
      <c r="GX21" s="411"/>
      <c r="GY21" s="412"/>
      <c r="GZ21" s="413"/>
      <c r="HA21" s="353"/>
      <c r="HB21" s="411"/>
      <c r="HC21" s="411"/>
      <c r="HD21" s="411"/>
      <c r="HE21" s="411"/>
      <c r="HF21" s="412"/>
      <c r="HG21" s="415"/>
      <c r="HH21" s="415"/>
      <c r="HI21" s="415"/>
      <c r="HJ21" s="415"/>
      <c r="HK21" s="411"/>
      <c r="HL21" s="412"/>
      <c r="HM21" s="413"/>
    </row>
    <row r="22" spans="1:221">
      <c r="A22" s="353" t="s">
        <v>603</v>
      </c>
      <c r="B22" s="411">
        <v>49976.320000000116</v>
      </c>
      <c r="C22" s="411">
        <v>56243.320000000109</v>
      </c>
      <c r="D22" s="411">
        <v>52060.320000000102</v>
      </c>
      <c r="E22" s="411">
        <v>52759.986666666773</v>
      </c>
      <c r="F22" s="412" t="s">
        <v>503</v>
      </c>
      <c r="G22" s="412">
        <v>3.5840000000000001</v>
      </c>
      <c r="H22" s="412">
        <v>3.948</v>
      </c>
      <c r="I22" s="412">
        <v>3.706</v>
      </c>
      <c r="J22" s="412">
        <v>3.746</v>
      </c>
      <c r="K22" s="411">
        <v>0.1852753566046772</v>
      </c>
      <c r="L22" s="412" t="s">
        <v>478</v>
      </c>
      <c r="M22" s="413">
        <v>2.2212401202423298</v>
      </c>
      <c r="N22" s="353" t="s">
        <v>603</v>
      </c>
      <c r="O22" s="411">
        <v>26069.119999999959</v>
      </c>
      <c r="P22" s="411">
        <v>30166.119999999963</v>
      </c>
      <c r="Q22" s="411">
        <v>34678.119999999952</v>
      </c>
      <c r="R22" s="411">
        <v>30304.453333333291</v>
      </c>
      <c r="S22" s="412" t="s">
        <v>595</v>
      </c>
      <c r="T22" s="412">
        <v>2.2520000000000002</v>
      </c>
      <c r="U22" s="412">
        <v>2.5329999999999999</v>
      </c>
      <c r="V22" s="412">
        <v>2.8340000000000001</v>
      </c>
      <c r="W22" s="412">
        <v>2.54</v>
      </c>
      <c r="X22" s="411">
        <v>0.29125348961365988</v>
      </c>
      <c r="Y22" s="412" t="s">
        <v>596</v>
      </c>
      <c r="Z22" s="413">
        <v>2.1496361761207154</v>
      </c>
      <c r="AA22" s="353" t="s">
        <v>603</v>
      </c>
      <c r="AB22" s="411">
        <v>11909.180000000009</v>
      </c>
      <c r="AC22" s="411">
        <v>20091.270000000011</v>
      </c>
      <c r="AD22" s="411">
        <v>16563.360000000011</v>
      </c>
      <c r="AE22" s="411">
        <v>16187.936666666676</v>
      </c>
      <c r="AF22" s="414" t="s">
        <v>604</v>
      </c>
      <c r="AG22" s="412">
        <v>1.125</v>
      </c>
      <c r="AH22" s="412">
        <v>1.6910000000000001</v>
      </c>
      <c r="AI22" s="412">
        <v>1.4550000000000001</v>
      </c>
      <c r="AJ22" s="412">
        <v>1.4239999999999999</v>
      </c>
      <c r="AK22" s="411">
        <v>0.28408268319060226</v>
      </c>
      <c r="AL22" s="412" t="s">
        <v>605</v>
      </c>
      <c r="AM22" s="413">
        <v>2.0420865496847163</v>
      </c>
      <c r="AN22" s="353" t="s">
        <v>603</v>
      </c>
      <c r="AO22" s="411">
        <v>12239.340000000006</v>
      </c>
      <c r="AP22" s="411">
        <v>17136.679999999989</v>
      </c>
      <c r="AQ22" s="411">
        <v>13362.510000000006</v>
      </c>
      <c r="AR22" s="411">
        <v>14246.176666666666</v>
      </c>
      <c r="AS22" s="412" t="s">
        <v>606</v>
      </c>
      <c r="AT22" s="412">
        <v>0.83589999999999998</v>
      </c>
      <c r="AU22" s="412">
        <v>1.1200000000000001</v>
      </c>
      <c r="AV22" s="412">
        <v>0.90249999999999997</v>
      </c>
      <c r="AW22" s="412">
        <v>0.95279999999999998</v>
      </c>
      <c r="AX22" s="411">
        <v>0.14862813274204387</v>
      </c>
      <c r="AY22" s="412" t="s">
        <v>607</v>
      </c>
      <c r="AZ22" s="413">
        <v>1.8154604490597446</v>
      </c>
      <c r="BA22" s="353" t="s">
        <v>603</v>
      </c>
      <c r="BB22" s="411">
        <v>1409538.8994743763</v>
      </c>
      <c r="BC22" s="411">
        <v>1272528.3405315811</v>
      </c>
      <c r="BD22" s="411">
        <v>1430844.4236133036</v>
      </c>
      <c r="BE22" s="411">
        <v>1370970.5545397538</v>
      </c>
      <c r="BF22" s="412" t="s">
        <v>473</v>
      </c>
      <c r="BG22" s="412">
        <v>67.45</v>
      </c>
      <c r="BH22" s="412">
        <v>60.1</v>
      </c>
      <c r="BI22" s="412">
        <v>68.63</v>
      </c>
      <c r="BJ22" s="412">
        <v>65.39</v>
      </c>
      <c r="BK22" s="411">
        <v>4.6202215743888821</v>
      </c>
      <c r="BL22" s="412" t="s">
        <v>505</v>
      </c>
      <c r="BM22" s="413">
        <v>1.1485235679404973</v>
      </c>
      <c r="BN22" s="353" t="s">
        <v>603</v>
      </c>
      <c r="BO22" s="411">
        <v>22354.919999999966</v>
      </c>
      <c r="BP22" s="411">
        <v>32930.919999999976</v>
      </c>
      <c r="BQ22" s="411">
        <v>23613.919999999969</v>
      </c>
      <c r="BR22" s="411">
        <v>26299.919999999969</v>
      </c>
      <c r="BS22" s="414" t="s">
        <v>608</v>
      </c>
      <c r="BT22" s="412">
        <v>1.9610000000000001</v>
      </c>
      <c r="BU22" s="412">
        <v>2.6659999999999999</v>
      </c>
      <c r="BV22" s="412">
        <v>2.0489999999999999</v>
      </c>
      <c r="BW22" s="412">
        <v>2.2250000000000001</v>
      </c>
      <c r="BX22" s="411">
        <v>0.38402351833865689</v>
      </c>
      <c r="BY22" s="412" t="s">
        <v>584</v>
      </c>
      <c r="BZ22" s="413">
        <v>2.1094031336596206</v>
      </c>
      <c r="CA22" s="353" t="s">
        <v>603</v>
      </c>
      <c r="CB22" s="411">
        <v>17573.03999999999</v>
      </c>
      <c r="CC22" s="411">
        <v>25856.779999999952</v>
      </c>
      <c r="CD22" s="411">
        <v>19344.779999999981</v>
      </c>
      <c r="CE22" s="411">
        <v>20924.86666666664</v>
      </c>
      <c r="CF22" s="414" t="s">
        <v>609</v>
      </c>
      <c r="CG22" s="412">
        <v>1.9750000000000001</v>
      </c>
      <c r="CH22" s="412">
        <v>2.74</v>
      </c>
      <c r="CI22" s="412">
        <v>2.1430000000000002</v>
      </c>
      <c r="CJ22" s="412">
        <v>2.286</v>
      </c>
      <c r="CK22" s="411">
        <v>0.40218681635407866</v>
      </c>
      <c r="CL22" s="412" t="s">
        <v>610</v>
      </c>
      <c r="CM22" s="413">
        <v>2.0265899385384869</v>
      </c>
      <c r="CN22" s="353" t="s">
        <v>603</v>
      </c>
      <c r="CO22" s="411">
        <v>19527.169999999973</v>
      </c>
      <c r="CP22" s="411">
        <v>26115.559999999969</v>
      </c>
      <c r="CQ22" s="411">
        <v>19978.559999999969</v>
      </c>
      <c r="CR22" s="411">
        <v>21873.763333333303</v>
      </c>
      <c r="CS22" s="412" t="s">
        <v>611</v>
      </c>
      <c r="CT22" s="412">
        <v>1.9650000000000001</v>
      </c>
      <c r="CU22" s="412">
        <v>2.464</v>
      </c>
      <c r="CV22" s="412">
        <v>2.0009999999999999</v>
      </c>
      <c r="CW22" s="412">
        <v>2.1430000000000002</v>
      </c>
      <c r="CX22" s="411">
        <v>0.27831519390081955</v>
      </c>
      <c r="CY22" s="412" t="s">
        <v>612</v>
      </c>
      <c r="CZ22" s="413">
        <v>2.1331984387916907</v>
      </c>
      <c r="DA22" s="353" t="s">
        <v>603</v>
      </c>
      <c r="DB22" s="411">
        <v>20067.320000000047</v>
      </c>
      <c r="DC22" s="411">
        <v>20477.990000000031</v>
      </c>
      <c r="DD22" s="411">
        <v>19765.320000000043</v>
      </c>
      <c r="DE22" s="411">
        <v>20103.543333333375</v>
      </c>
      <c r="DF22" s="412" t="s">
        <v>568</v>
      </c>
      <c r="DG22" s="412">
        <v>1.71</v>
      </c>
      <c r="DH22" s="412">
        <v>1.738</v>
      </c>
      <c r="DI22" s="412">
        <v>1.6879999999999999</v>
      </c>
      <c r="DJ22" s="412">
        <v>1.712</v>
      </c>
      <c r="DK22" s="411">
        <v>2.5162060643229071E-2</v>
      </c>
      <c r="DL22" s="412" t="s">
        <v>466</v>
      </c>
      <c r="DM22" s="413">
        <v>2.0286179215255937</v>
      </c>
      <c r="DN22" s="353" t="s">
        <v>603</v>
      </c>
      <c r="DO22" s="411">
        <v>372236.3200000003</v>
      </c>
      <c r="DP22" s="411">
        <v>261511.31999999931</v>
      </c>
      <c r="DQ22" s="411">
        <v>344456.32000000018</v>
      </c>
      <c r="DR22" s="411">
        <v>326067.98666666663</v>
      </c>
      <c r="DS22" s="412" t="s">
        <v>613</v>
      </c>
      <c r="DT22" s="412">
        <v>20.59</v>
      </c>
      <c r="DU22" s="412">
        <v>15.23</v>
      </c>
      <c r="DV22" s="412">
        <v>19.260000000000002</v>
      </c>
      <c r="DW22" s="412">
        <v>18.36</v>
      </c>
      <c r="DX22" s="411">
        <v>2.7913330387404134</v>
      </c>
      <c r="DY22" s="412" t="s">
        <v>614</v>
      </c>
      <c r="DZ22" s="413">
        <v>1.7439892934946915</v>
      </c>
      <c r="EA22" s="353" t="s">
        <v>603</v>
      </c>
      <c r="EB22" s="411">
        <v>62048.480000000112</v>
      </c>
      <c r="EC22" s="411">
        <v>63530.480000000098</v>
      </c>
      <c r="ED22" s="411">
        <v>59422.480000000098</v>
      </c>
      <c r="EE22" s="411">
        <v>61667.146666666762</v>
      </c>
      <c r="EF22" s="412" t="s">
        <v>428</v>
      </c>
      <c r="EG22" s="412">
        <v>4.1390000000000002</v>
      </c>
      <c r="EH22" s="412">
        <v>4.22</v>
      </c>
      <c r="EI22" s="412">
        <v>3.9940000000000002</v>
      </c>
      <c r="EJ22" s="412">
        <v>4.117</v>
      </c>
      <c r="EK22" s="411">
        <v>0.1143799187650491</v>
      </c>
      <c r="EL22" s="412" t="s">
        <v>462</v>
      </c>
      <c r="EM22" s="413">
        <v>2.2154697624801121</v>
      </c>
      <c r="EN22" s="353" t="s">
        <v>603</v>
      </c>
      <c r="EO22" s="411">
        <v>23523.320000000062</v>
      </c>
      <c r="EP22" s="411">
        <v>23868.320000000047</v>
      </c>
      <c r="EQ22" s="411">
        <v>25403.740000000071</v>
      </c>
      <c r="ER22" s="411">
        <v>24265.126666666725</v>
      </c>
      <c r="ES22" s="412" t="s">
        <v>517</v>
      </c>
      <c r="ET22" s="412">
        <v>1.6260000000000001</v>
      </c>
      <c r="EU22" s="412">
        <v>1.6460000000000001</v>
      </c>
      <c r="EV22" s="412">
        <v>1.736</v>
      </c>
      <c r="EW22" s="412">
        <v>1.669</v>
      </c>
      <c r="EX22" s="411">
        <v>5.8474701772273804E-2</v>
      </c>
      <c r="EY22" s="412" t="s">
        <v>483</v>
      </c>
      <c r="EZ22" s="413">
        <v>1.9940059350771326</v>
      </c>
      <c r="FA22" s="353" t="s">
        <v>603</v>
      </c>
      <c r="FB22" s="411">
        <v>39086.480000000025</v>
      </c>
      <c r="FC22" s="411">
        <v>37456.480000000025</v>
      </c>
      <c r="FD22" s="411">
        <v>39476.480000000047</v>
      </c>
      <c r="FE22" s="411">
        <v>38673.146666666697</v>
      </c>
      <c r="FF22" s="412" t="s">
        <v>462</v>
      </c>
      <c r="FG22" s="412">
        <v>3.2029999999999998</v>
      </c>
      <c r="FH22" s="412">
        <v>3.0920000000000001</v>
      </c>
      <c r="FI22" s="412">
        <v>3.2290000000000001</v>
      </c>
      <c r="FJ22" s="412">
        <v>3.1750000000000003</v>
      </c>
      <c r="FK22" s="411">
        <v>7.2705694862278625E-2</v>
      </c>
      <c r="FL22" s="412" t="s">
        <v>471</v>
      </c>
      <c r="FM22" s="413">
        <v>2.1810621664081893</v>
      </c>
      <c r="FN22" s="353" t="s">
        <v>603</v>
      </c>
      <c r="FO22" s="411">
        <v>12665.969999999979</v>
      </c>
      <c r="FP22" s="411">
        <v>13066.909999999976</v>
      </c>
      <c r="FQ22" s="411">
        <v>13553.969999999979</v>
      </c>
      <c r="FR22" s="411">
        <v>13095.616666666645</v>
      </c>
      <c r="FS22" s="412" t="s">
        <v>428</v>
      </c>
      <c r="FT22" s="412">
        <v>1.1919999999999999</v>
      </c>
      <c r="FU22" s="412">
        <v>1.224</v>
      </c>
      <c r="FV22" s="412">
        <v>1.2630000000000001</v>
      </c>
      <c r="FW22" s="412">
        <v>1.2270000000000001</v>
      </c>
      <c r="FX22" s="411">
        <v>3.580055752404547E-2</v>
      </c>
      <c r="FY22" s="412" t="s">
        <v>513</v>
      </c>
      <c r="FZ22" s="413">
        <v>1.8904064638490314</v>
      </c>
      <c r="GA22" s="353" t="s">
        <v>603</v>
      </c>
      <c r="GB22" s="411">
        <v>11617.75</v>
      </c>
      <c r="GC22" s="411">
        <v>15687.25</v>
      </c>
      <c r="GD22" s="411">
        <v>12513.75</v>
      </c>
      <c r="GE22" s="411">
        <v>13272.916666666666</v>
      </c>
      <c r="GF22" s="412" t="s">
        <v>575</v>
      </c>
      <c r="GG22" s="412">
        <v>1.07</v>
      </c>
      <c r="GH22" s="412">
        <v>1.3620000000000001</v>
      </c>
      <c r="GI22" s="412">
        <v>1.1360000000000001</v>
      </c>
      <c r="GJ22" s="412">
        <v>1.19</v>
      </c>
      <c r="GK22" s="411">
        <v>0.15305827186007748</v>
      </c>
      <c r="GL22" s="412" t="s">
        <v>615</v>
      </c>
      <c r="GM22" s="413">
        <v>1.9414989221411105</v>
      </c>
      <c r="GN22" s="353"/>
      <c r="GO22" s="411"/>
      <c r="GP22" s="411"/>
      <c r="GQ22" s="411"/>
      <c r="GR22" s="411"/>
      <c r="GS22" s="412"/>
      <c r="GT22" s="415"/>
      <c r="GU22" s="415"/>
      <c r="GV22" s="415"/>
      <c r="GW22" s="415"/>
      <c r="GX22" s="411"/>
      <c r="GY22" s="412"/>
      <c r="GZ22" s="413"/>
      <c r="HA22" s="353"/>
      <c r="HB22" s="411"/>
      <c r="HC22" s="411"/>
      <c r="HD22" s="411"/>
      <c r="HE22" s="411"/>
      <c r="HF22" s="412"/>
      <c r="HG22" s="415"/>
      <c r="HH22" s="415"/>
      <c r="HI22" s="415"/>
      <c r="HJ22" s="415"/>
      <c r="HK22" s="411"/>
      <c r="HL22" s="412"/>
      <c r="HM22" s="413"/>
    </row>
    <row r="23" spans="1:221">
      <c r="A23" s="353" t="s">
        <v>616</v>
      </c>
      <c r="B23" s="411">
        <v>29908.240000000085</v>
      </c>
      <c r="C23" s="411">
        <v>35581.320000000094</v>
      </c>
      <c r="D23" s="411">
        <v>30898.320000000087</v>
      </c>
      <c r="E23" s="411">
        <v>32129.293333333422</v>
      </c>
      <c r="F23" s="412" t="s">
        <v>617</v>
      </c>
      <c r="G23" s="412">
        <v>2.3540000000000001</v>
      </c>
      <c r="H23" s="412">
        <v>2.714</v>
      </c>
      <c r="I23" s="412">
        <v>2.4180000000000001</v>
      </c>
      <c r="J23" s="412">
        <v>2.4950000000000001</v>
      </c>
      <c r="K23" s="411">
        <v>0.19201385811362412</v>
      </c>
      <c r="L23" s="412" t="s">
        <v>486</v>
      </c>
      <c r="M23" s="413">
        <v>2.1300095689211056</v>
      </c>
      <c r="N23" s="353" t="s">
        <v>616</v>
      </c>
      <c r="O23" s="411">
        <v>31414.119999999955</v>
      </c>
      <c r="P23" s="411">
        <v>33267.119999999952</v>
      </c>
      <c r="Q23" s="411">
        <v>29838.119999999952</v>
      </c>
      <c r="R23" s="411">
        <v>31506.453333333284</v>
      </c>
      <c r="S23" s="412" t="s">
        <v>481</v>
      </c>
      <c r="T23" s="412">
        <v>2.617</v>
      </c>
      <c r="U23" s="412">
        <v>2.7410000000000001</v>
      </c>
      <c r="V23" s="412">
        <v>2.5110000000000001</v>
      </c>
      <c r="W23" s="412">
        <v>2.6230000000000002</v>
      </c>
      <c r="X23" s="411">
        <v>0.11511386486766458</v>
      </c>
      <c r="Y23" s="412" t="s">
        <v>529</v>
      </c>
      <c r="Z23" s="413">
        <v>2.1502963583418206</v>
      </c>
      <c r="AA23" s="353" t="s">
        <v>616</v>
      </c>
      <c r="AB23" s="411">
        <v>22557.360000000011</v>
      </c>
      <c r="AC23" s="411">
        <v>29323.360000000011</v>
      </c>
      <c r="AD23" s="411">
        <v>28373.360000000011</v>
      </c>
      <c r="AE23" s="411">
        <v>26751.360000000011</v>
      </c>
      <c r="AF23" s="412" t="s">
        <v>437</v>
      </c>
      <c r="AG23" s="412">
        <v>1.849</v>
      </c>
      <c r="AH23" s="412">
        <v>2.2640000000000002</v>
      </c>
      <c r="AI23" s="412">
        <v>2.2069999999999999</v>
      </c>
      <c r="AJ23" s="412">
        <v>2.1070000000000002</v>
      </c>
      <c r="AK23" s="411">
        <v>0.22510663903262201</v>
      </c>
      <c r="AL23" s="412" t="s">
        <v>527</v>
      </c>
      <c r="AM23" s="413">
        <v>2.1438366884499165</v>
      </c>
      <c r="AN23" s="353" t="s">
        <v>616</v>
      </c>
      <c r="AO23" s="411">
        <v>35750.67999999992</v>
      </c>
      <c r="AP23" s="411">
        <v>28484.679999999917</v>
      </c>
      <c r="AQ23" s="411">
        <v>34995.679999999913</v>
      </c>
      <c r="AR23" s="411">
        <v>33077.013333333249</v>
      </c>
      <c r="AS23" s="412" t="s">
        <v>507</v>
      </c>
      <c r="AT23" s="412">
        <v>2.1059999999999999</v>
      </c>
      <c r="AU23" s="412">
        <v>1.734</v>
      </c>
      <c r="AV23" s="412">
        <v>2.0680000000000001</v>
      </c>
      <c r="AW23" s="412">
        <v>1.97</v>
      </c>
      <c r="AX23" s="411">
        <v>0.20470407108987856</v>
      </c>
      <c r="AY23" s="412" t="s">
        <v>440</v>
      </c>
      <c r="AZ23" s="413">
        <v>1.9874207014378653</v>
      </c>
      <c r="BA23" s="353" t="s">
        <v>616</v>
      </c>
      <c r="BB23" s="411">
        <v>18387.240000000009</v>
      </c>
      <c r="BC23" s="411">
        <v>19652.240000000027</v>
      </c>
      <c r="BD23" s="411">
        <v>22423.180000000037</v>
      </c>
      <c r="BE23" s="411">
        <v>20154.220000000027</v>
      </c>
      <c r="BF23" s="412" t="s">
        <v>450</v>
      </c>
      <c r="BG23" s="412">
        <v>1.61</v>
      </c>
      <c r="BH23" s="412">
        <v>1.7</v>
      </c>
      <c r="BI23" s="412">
        <v>1.8940000000000001</v>
      </c>
      <c r="BJ23" s="412">
        <v>1.7350000000000001</v>
      </c>
      <c r="BK23" s="411">
        <v>0.1449392594966967</v>
      </c>
      <c r="BL23" s="412" t="s">
        <v>543</v>
      </c>
      <c r="BM23" s="413">
        <v>2.0405186870650533</v>
      </c>
      <c r="BN23" s="353" t="s">
        <v>616</v>
      </c>
      <c r="BO23" s="411">
        <v>43397.920000000064</v>
      </c>
      <c r="BP23" s="411">
        <v>41943.920000000078</v>
      </c>
      <c r="BQ23" s="411">
        <v>47129.9200000001</v>
      </c>
      <c r="BR23" s="411">
        <v>44157.253333333414</v>
      </c>
      <c r="BS23" s="412" t="s">
        <v>477</v>
      </c>
      <c r="BT23" s="412">
        <v>3.3140000000000001</v>
      </c>
      <c r="BU23" s="412">
        <v>3.226</v>
      </c>
      <c r="BV23" s="412">
        <v>3.5369999999999999</v>
      </c>
      <c r="BW23" s="412">
        <v>3.359</v>
      </c>
      <c r="BX23" s="411">
        <v>0.15992715465267787</v>
      </c>
      <c r="BY23" s="412" t="s">
        <v>504</v>
      </c>
      <c r="BZ23" s="413">
        <v>2.2695478471608581</v>
      </c>
      <c r="CA23" s="353" t="s">
        <v>616</v>
      </c>
      <c r="CB23" s="411">
        <v>42705.040000000015</v>
      </c>
      <c r="CC23" s="411">
        <v>40297.040000000008</v>
      </c>
      <c r="CD23" s="411">
        <v>45982.04000000003</v>
      </c>
      <c r="CE23" s="411">
        <v>42994.706666666687</v>
      </c>
      <c r="CF23" s="412" t="s">
        <v>550</v>
      </c>
      <c r="CG23" s="412">
        <v>4.1790000000000003</v>
      </c>
      <c r="CH23" s="412">
        <v>3.9809999999999999</v>
      </c>
      <c r="CI23" s="412">
        <v>4.4459999999999997</v>
      </c>
      <c r="CJ23" s="412">
        <v>4.202</v>
      </c>
      <c r="CK23" s="411">
        <v>0.23371214089758793</v>
      </c>
      <c r="CL23" s="412" t="s">
        <v>487</v>
      </c>
      <c r="CM23" s="413">
        <v>2.1623649472159143</v>
      </c>
      <c r="CN23" s="353" t="s">
        <v>616</v>
      </c>
      <c r="CO23" s="411">
        <v>9808.7799999999934</v>
      </c>
      <c r="CP23" s="411">
        <v>10371.169999999996</v>
      </c>
      <c r="CQ23" s="411">
        <v>10336.999999999991</v>
      </c>
      <c r="CR23" s="411">
        <v>10172.31666666666</v>
      </c>
      <c r="CS23" s="412" t="s">
        <v>537</v>
      </c>
      <c r="CT23" s="412">
        <v>1.1440000000000001</v>
      </c>
      <c r="CU23" s="412">
        <v>1.196</v>
      </c>
      <c r="CV23" s="412">
        <v>1.1930000000000001</v>
      </c>
      <c r="CW23" s="412">
        <v>1.1779999999999999</v>
      </c>
      <c r="CX23" s="411">
        <v>2.9005606366409753E-2</v>
      </c>
      <c r="CY23" s="412" t="s">
        <v>491</v>
      </c>
      <c r="CZ23" s="413">
        <v>1.9886332567875069</v>
      </c>
      <c r="DA23" s="353" t="s">
        <v>616</v>
      </c>
      <c r="DB23" s="411">
        <v>25081.320000000069</v>
      </c>
      <c r="DC23" s="411">
        <v>25043.320000000069</v>
      </c>
      <c r="DD23" s="411">
        <v>22133.320000000051</v>
      </c>
      <c r="DE23" s="411">
        <v>24085.986666666733</v>
      </c>
      <c r="DF23" s="412" t="s">
        <v>425</v>
      </c>
      <c r="DG23" s="412">
        <v>2.0550000000000002</v>
      </c>
      <c r="DH23" s="412">
        <v>2.052</v>
      </c>
      <c r="DI23" s="412">
        <v>1.8540000000000001</v>
      </c>
      <c r="DJ23" s="412">
        <v>1.9870000000000001</v>
      </c>
      <c r="DK23" s="411">
        <v>0.11549856118114012</v>
      </c>
      <c r="DL23" s="412" t="s">
        <v>426</v>
      </c>
      <c r="DM23" s="413">
        <v>2.0311343653700864</v>
      </c>
      <c r="DN23" s="353" t="s">
        <v>616</v>
      </c>
      <c r="DO23" s="411">
        <v>23953.320000000065</v>
      </c>
      <c r="DP23" s="411">
        <v>25040.740000000063</v>
      </c>
      <c r="DQ23" s="411">
        <v>26467.320000000069</v>
      </c>
      <c r="DR23" s="411">
        <v>25153.793333333397</v>
      </c>
      <c r="DS23" s="412" t="s">
        <v>445</v>
      </c>
      <c r="DT23" s="412">
        <v>2.1139999999999999</v>
      </c>
      <c r="DU23" s="412">
        <v>2.1920000000000002</v>
      </c>
      <c r="DV23" s="412">
        <v>2.294</v>
      </c>
      <c r="DW23" s="412">
        <v>2.2000000000000002</v>
      </c>
      <c r="DX23" s="411">
        <v>9.0647048793291066E-2</v>
      </c>
      <c r="DY23" s="412" t="s">
        <v>517</v>
      </c>
      <c r="DZ23" s="413">
        <v>2.06447338086419</v>
      </c>
      <c r="EA23" s="353" t="s">
        <v>616</v>
      </c>
      <c r="EB23" s="411">
        <v>24449.479999999974</v>
      </c>
      <c r="EC23" s="411">
        <v>33993.479999999989</v>
      </c>
      <c r="ED23" s="411">
        <v>24655.479999999978</v>
      </c>
      <c r="EE23" s="411">
        <v>27699.479999999981</v>
      </c>
      <c r="EF23" s="412" t="s">
        <v>618</v>
      </c>
      <c r="EG23" s="412">
        <v>1.923</v>
      </c>
      <c r="EH23" s="412">
        <v>2.5230000000000001</v>
      </c>
      <c r="EI23" s="412">
        <v>1.9370000000000001</v>
      </c>
      <c r="EJ23" s="412">
        <v>2.1280000000000001</v>
      </c>
      <c r="EK23" s="411">
        <v>0.3426683735736954</v>
      </c>
      <c r="EL23" s="412" t="s">
        <v>575</v>
      </c>
      <c r="EM23" s="413">
        <v>2.061141015098634</v>
      </c>
      <c r="EN23" s="353"/>
      <c r="EO23" s="411"/>
      <c r="EP23" s="411"/>
      <c r="EQ23" s="411"/>
      <c r="ER23" s="411"/>
      <c r="ES23" s="412"/>
      <c r="ET23" s="415"/>
      <c r="EU23" s="411"/>
      <c r="EV23" s="415"/>
      <c r="EW23" s="415"/>
      <c r="EX23" s="411"/>
      <c r="EY23" s="412"/>
      <c r="EZ23" s="413"/>
      <c r="FA23" s="353" t="s">
        <v>616</v>
      </c>
      <c r="FB23" s="411">
        <v>23990.479999999985</v>
      </c>
      <c r="FC23" s="411">
        <v>24759.479999999985</v>
      </c>
      <c r="FD23" s="411">
        <v>21100.479999999985</v>
      </c>
      <c r="FE23" s="411">
        <v>23283.479999999985</v>
      </c>
      <c r="FF23" s="412" t="s">
        <v>528</v>
      </c>
      <c r="FG23" s="412">
        <v>2.1390000000000002</v>
      </c>
      <c r="FH23" s="412">
        <v>2.1960000000000002</v>
      </c>
      <c r="FI23" s="412">
        <v>1.923</v>
      </c>
      <c r="FJ23" s="412">
        <v>2.0859999999999999</v>
      </c>
      <c r="FK23" s="411">
        <v>0.14400002467098688</v>
      </c>
      <c r="FL23" s="412" t="s">
        <v>430</v>
      </c>
      <c r="FM23" s="413">
        <v>2.0234532527506506</v>
      </c>
      <c r="FN23" s="353" t="s">
        <v>616</v>
      </c>
      <c r="FO23" s="411">
        <v>15134.87999999997</v>
      </c>
      <c r="FP23" s="411">
        <v>25651.880000000034</v>
      </c>
      <c r="FQ23" s="411">
        <v>20405.910000000018</v>
      </c>
      <c r="FR23" s="411">
        <v>20397.556666666675</v>
      </c>
      <c r="FS23" s="414" t="s">
        <v>619</v>
      </c>
      <c r="FT23" s="412">
        <v>1.389</v>
      </c>
      <c r="FU23" s="412">
        <v>2.1779999999999999</v>
      </c>
      <c r="FV23" s="412">
        <v>1.7929999999999999</v>
      </c>
      <c r="FW23" s="412">
        <v>1.7870000000000001</v>
      </c>
      <c r="FX23" s="411">
        <v>0.39479180288879051</v>
      </c>
      <c r="FY23" s="414" t="s">
        <v>620</v>
      </c>
      <c r="FZ23" s="413">
        <v>1.959998276757865</v>
      </c>
      <c r="GA23" s="353" t="s">
        <v>616</v>
      </c>
      <c r="GB23" s="411">
        <v>13399.5</v>
      </c>
      <c r="GC23" s="411">
        <v>11630</v>
      </c>
      <c r="GD23" s="411">
        <v>12519.5</v>
      </c>
      <c r="GE23" s="411">
        <v>12516.333333333334</v>
      </c>
      <c r="GF23" s="412" t="s">
        <v>505</v>
      </c>
      <c r="GG23" s="412">
        <v>1.2</v>
      </c>
      <c r="GH23" s="412">
        <v>1.071</v>
      </c>
      <c r="GI23" s="412">
        <v>1.137</v>
      </c>
      <c r="GJ23" s="412">
        <v>1.1360000000000001</v>
      </c>
      <c r="GK23" s="411">
        <v>6.4634632429268507E-2</v>
      </c>
      <c r="GL23" s="412" t="s">
        <v>532</v>
      </c>
      <c r="GM23" s="413">
        <v>1.9401217938631337</v>
      </c>
      <c r="GN23" s="353"/>
      <c r="GO23" s="411"/>
      <c r="GP23" s="411"/>
      <c r="GQ23" s="411"/>
      <c r="GR23" s="411"/>
      <c r="GS23" s="412"/>
      <c r="GT23" s="415"/>
      <c r="GU23" s="415"/>
      <c r="GV23" s="411"/>
      <c r="GW23" s="415"/>
      <c r="GX23" s="411"/>
      <c r="GY23" s="412"/>
      <c r="GZ23" s="413"/>
      <c r="HA23" s="353"/>
      <c r="HB23" s="411"/>
      <c r="HC23" s="411"/>
      <c r="HD23" s="411"/>
      <c r="HE23" s="411"/>
      <c r="HF23" s="412"/>
      <c r="HG23" s="415"/>
      <c r="HH23" s="415"/>
      <c r="HI23" s="415"/>
      <c r="HJ23" s="415"/>
      <c r="HK23" s="411"/>
      <c r="HL23" s="412"/>
      <c r="HM23" s="413"/>
    </row>
    <row r="24" spans="1:221">
      <c r="A24" s="353" t="s">
        <v>621</v>
      </c>
      <c r="B24" s="411">
        <v>29941.320000000083</v>
      </c>
      <c r="C24" s="411">
        <v>29273.320000000065</v>
      </c>
      <c r="D24" s="411">
        <v>31035.32000000008</v>
      </c>
      <c r="E24" s="411">
        <v>30083.320000000076</v>
      </c>
      <c r="F24" s="412" t="s">
        <v>574</v>
      </c>
      <c r="G24" s="412">
        <v>2.3559999999999999</v>
      </c>
      <c r="H24" s="412">
        <v>2.3130000000000002</v>
      </c>
      <c r="I24" s="412">
        <v>2.4260000000000002</v>
      </c>
      <c r="J24" s="412">
        <v>2.3650000000000002</v>
      </c>
      <c r="K24" s="411">
        <v>5.7262950615685024E-2</v>
      </c>
      <c r="L24" s="412" t="s">
        <v>514</v>
      </c>
      <c r="M24" s="413">
        <v>2.1296421991561494</v>
      </c>
      <c r="N24" s="353" t="s">
        <v>621</v>
      </c>
      <c r="O24" s="411">
        <v>18305.839999999989</v>
      </c>
      <c r="P24" s="411">
        <v>20578.119999999977</v>
      </c>
      <c r="Q24" s="411">
        <v>23522.119999999974</v>
      </c>
      <c r="R24" s="411">
        <v>20802.026666666647</v>
      </c>
      <c r="S24" s="412" t="s">
        <v>541</v>
      </c>
      <c r="T24" s="412">
        <v>1.6919999999999999</v>
      </c>
      <c r="U24" s="412">
        <v>1.86</v>
      </c>
      <c r="V24" s="412">
        <v>2.0720000000000001</v>
      </c>
      <c r="W24" s="412">
        <v>1.875</v>
      </c>
      <c r="X24" s="411">
        <v>0.1909163553687917</v>
      </c>
      <c r="Y24" s="412" t="s">
        <v>450</v>
      </c>
      <c r="Z24" s="413">
        <v>2.0523325497191212</v>
      </c>
      <c r="AA24" s="353" t="s">
        <v>621</v>
      </c>
      <c r="AB24" s="411">
        <v>31960.360000000011</v>
      </c>
      <c r="AC24" s="411">
        <v>39134.359999999957</v>
      </c>
      <c r="AD24" s="411">
        <v>38121.359999999957</v>
      </c>
      <c r="AE24" s="411">
        <v>36405.359999999979</v>
      </c>
      <c r="AF24" s="412" t="s">
        <v>527</v>
      </c>
      <c r="AG24" s="412">
        <v>2.42</v>
      </c>
      <c r="AH24" s="412">
        <v>2.8279999999999998</v>
      </c>
      <c r="AI24" s="412">
        <v>2.7720000000000002</v>
      </c>
      <c r="AJ24" s="412">
        <v>2.673</v>
      </c>
      <c r="AK24" s="411">
        <v>0.22139283064976453</v>
      </c>
      <c r="AL24" s="412" t="s">
        <v>528</v>
      </c>
      <c r="AM24" s="413">
        <v>2.2069749020597196</v>
      </c>
      <c r="AN24" s="353" t="s">
        <v>621</v>
      </c>
      <c r="AO24" s="411">
        <v>24630.679999999931</v>
      </c>
      <c r="AP24" s="411">
        <v>23266.679999999949</v>
      </c>
      <c r="AQ24" s="411">
        <v>24612.679999999935</v>
      </c>
      <c r="AR24" s="411">
        <v>24170.013333333274</v>
      </c>
      <c r="AS24" s="412" t="s">
        <v>571</v>
      </c>
      <c r="AT24" s="412">
        <v>1.5310000000000001</v>
      </c>
      <c r="AU24" s="412">
        <v>1.458</v>
      </c>
      <c r="AV24" s="412">
        <v>1.53</v>
      </c>
      <c r="AW24" s="412">
        <v>1.506</v>
      </c>
      <c r="AX24" s="411">
        <v>4.1930592990315659E-2</v>
      </c>
      <c r="AY24" s="412" t="s">
        <v>462</v>
      </c>
      <c r="AZ24" s="413">
        <v>1.8918816288481335</v>
      </c>
      <c r="BA24" s="353" t="s">
        <v>621</v>
      </c>
      <c r="BB24" s="411">
        <v>202763.23999999982</v>
      </c>
      <c r="BC24" s="411">
        <v>208387.23999999982</v>
      </c>
      <c r="BD24" s="411">
        <v>205919.73999999982</v>
      </c>
      <c r="BE24" s="411">
        <v>205690.07333333316</v>
      </c>
      <c r="BF24" s="412" t="s">
        <v>526</v>
      </c>
      <c r="BG24" s="412">
        <v>11.38</v>
      </c>
      <c r="BH24" s="412">
        <v>11.64</v>
      </c>
      <c r="BI24" s="412">
        <v>11.53</v>
      </c>
      <c r="BJ24" s="412">
        <v>11.52</v>
      </c>
      <c r="BK24" s="411">
        <v>0.13081179968695697</v>
      </c>
      <c r="BL24" s="412" t="s">
        <v>499</v>
      </c>
      <c r="BM24" s="413">
        <v>1.9338732760230528</v>
      </c>
      <c r="BN24" s="353" t="s">
        <v>621</v>
      </c>
      <c r="BO24" s="411">
        <v>36072.920000000035</v>
      </c>
      <c r="BP24" s="411">
        <v>36672.940000000024</v>
      </c>
      <c r="BQ24" s="411">
        <v>38989.920000000035</v>
      </c>
      <c r="BR24" s="411">
        <v>37245.260000000031</v>
      </c>
      <c r="BS24" s="412" t="s">
        <v>517</v>
      </c>
      <c r="BT24" s="412">
        <v>2.8650000000000002</v>
      </c>
      <c r="BU24" s="412">
        <v>2.9020000000000001</v>
      </c>
      <c r="BV24" s="412">
        <v>3.0460000000000003</v>
      </c>
      <c r="BW24" s="412">
        <v>2.9380000000000002</v>
      </c>
      <c r="BX24" s="411">
        <v>9.5631093156995972E-2</v>
      </c>
      <c r="BY24" s="412" t="s">
        <v>493</v>
      </c>
      <c r="BZ24" s="413">
        <v>2.1769559436614427</v>
      </c>
      <c r="CA24" s="353" t="s">
        <v>621</v>
      </c>
      <c r="CB24" s="411">
        <v>23796.779999999959</v>
      </c>
      <c r="CC24" s="411">
        <v>21183.039999999968</v>
      </c>
      <c r="CD24" s="411">
        <v>22371.039999999964</v>
      </c>
      <c r="CE24" s="411">
        <v>22450.286666666634</v>
      </c>
      <c r="CF24" s="412" t="s">
        <v>426</v>
      </c>
      <c r="CG24" s="412">
        <v>2.5540000000000003</v>
      </c>
      <c r="CH24" s="412">
        <v>2.3149999999999999</v>
      </c>
      <c r="CI24" s="412">
        <v>2.4239999999999999</v>
      </c>
      <c r="CJ24" s="412">
        <v>2.431</v>
      </c>
      <c r="CK24" s="411">
        <v>0.12000805588340009</v>
      </c>
      <c r="CL24" s="412" t="s">
        <v>478</v>
      </c>
      <c r="CM24" s="413">
        <v>2.089733559244308</v>
      </c>
      <c r="CN24" s="353" t="s">
        <v>621</v>
      </c>
      <c r="CO24" s="411">
        <v>14090.779999999982</v>
      </c>
      <c r="CP24" s="411">
        <v>13591.169999999982</v>
      </c>
      <c r="CQ24" s="411">
        <v>14222.779999999979</v>
      </c>
      <c r="CR24" s="411">
        <v>13968.243333333316</v>
      </c>
      <c r="CS24" s="412" t="s">
        <v>514</v>
      </c>
      <c r="CT24" s="412">
        <v>1.5230000000000001</v>
      </c>
      <c r="CU24" s="412">
        <v>1.48</v>
      </c>
      <c r="CV24" s="412">
        <v>1.534</v>
      </c>
      <c r="CW24" s="412">
        <v>1.512</v>
      </c>
      <c r="CX24" s="411">
        <v>2.8354557154120372E-2</v>
      </c>
      <c r="CY24" s="412" t="s">
        <v>472</v>
      </c>
      <c r="CZ24" s="413">
        <v>2.0012738417954918</v>
      </c>
      <c r="DA24" s="353" t="s">
        <v>621</v>
      </c>
      <c r="DB24" s="411">
        <v>23878.990000000067</v>
      </c>
      <c r="DC24" s="411">
        <v>22487.320000000047</v>
      </c>
      <c r="DD24" s="411">
        <v>24175.99000000006</v>
      </c>
      <c r="DE24" s="411">
        <v>23514.10000000006</v>
      </c>
      <c r="DF24" s="412" t="s">
        <v>447</v>
      </c>
      <c r="DG24" s="412">
        <v>1.9730000000000001</v>
      </c>
      <c r="DH24" s="412">
        <v>1.8780000000000001</v>
      </c>
      <c r="DI24" s="412">
        <v>1.994</v>
      </c>
      <c r="DJ24" s="412">
        <v>1.948</v>
      </c>
      <c r="DK24" s="411">
        <v>6.1717052951186957E-2</v>
      </c>
      <c r="DL24" s="412" t="s">
        <v>571</v>
      </c>
      <c r="DM24" s="413">
        <v>2.0308757567441567</v>
      </c>
      <c r="DN24" s="353" t="s">
        <v>621</v>
      </c>
      <c r="DO24" s="411">
        <v>26795.320000000072</v>
      </c>
      <c r="DP24" s="411">
        <v>22338.740000000042</v>
      </c>
      <c r="DQ24" s="411">
        <v>24009.320000000058</v>
      </c>
      <c r="DR24" s="411">
        <v>24381.126666666725</v>
      </c>
      <c r="DS24" s="412" t="s">
        <v>587</v>
      </c>
      <c r="DT24" s="412">
        <v>2.3180000000000001</v>
      </c>
      <c r="DU24" s="412">
        <v>1.996</v>
      </c>
      <c r="DV24" s="412">
        <v>2.1179999999999999</v>
      </c>
      <c r="DW24" s="412">
        <v>2.1440000000000001</v>
      </c>
      <c r="DX24" s="411">
        <v>0.16261526480602584</v>
      </c>
      <c r="DY24" s="412" t="s">
        <v>530</v>
      </c>
      <c r="DZ24" s="413">
        <v>2.0640669462055894</v>
      </c>
      <c r="EA24" s="353" t="s">
        <v>621</v>
      </c>
      <c r="EB24" s="411">
        <v>27238.479999999967</v>
      </c>
      <c r="EC24" s="411">
        <v>24035.479999999981</v>
      </c>
      <c r="ED24" s="411">
        <v>27554.479999999974</v>
      </c>
      <c r="EE24" s="411">
        <v>26276.146666666638</v>
      </c>
      <c r="EF24" s="412" t="s">
        <v>484</v>
      </c>
      <c r="EG24" s="412">
        <v>2.1030000000000002</v>
      </c>
      <c r="EH24" s="412">
        <v>1.8960000000000001</v>
      </c>
      <c r="EI24" s="412">
        <v>2.1230000000000002</v>
      </c>
      <c r="EJ24" s="412">
        <v>2.0409999999999999</v>
      </c>
      <c r="EK24" s="411">
        <v>0.12525252437546819</v>
      </c>
      <c r="EL24" s="412" t="s">
        <v>477</v>
      </c>
      <c r="EM24" s="413">
        <v>2.0304953274765052</v>
      </c>
      <c r="EN24" s="353"/>
      <c r="EO24" s="411"/>
      <c r="EP24" s="411"/>
      <c r="EQ24" s="411"/>
      <c r="ER24" s="411"/>
      <c r="ES24" s="412"/>
      <c r="ET24" s="415"/>
      <c r="EU24" s="415"/>
      <c r="EV24" s="415"/>
      <c r="EW24" s="415"/>
      <c r="EX24" s="411"/>
      <c r="EY24" s="412"/>
      <c r="EZ24" s="413"/>
      <c r="FA24" s="353" t="s">
        <v>621</v>
      </c>
      <c r="FB24" s="411">
        <v>34728.479999999996</v>
      </c>
      <c r="FC24" s="411">
        <v>35154.480000000018</v>
      </c>
      <c r="FD24" s="411">
        <v>30126.479999999963</v>
      </c>
      <c r="FE24" s="411">
        <v>33336.479999999996</v>
      </c>
      <c r="FF24" s="412" t="s">
        <v>543</v>
      </c>
      <c r="FG24" s="412">
        <v>2.9050000000000002</v>
      </c>
      <c r="FH24" s="412">
        <v>2.9340000000000002</v>
      </c>
      <c r="FI24" s="412">
        <v>2.5830000000000002</v>
      </c>
      <c r="FJ24" s="412">
        <v>2.8069999999999999</v>
      </c>
      <c r="FK24" s="411">
        <v>0.19492329273055567</v>
      </c>
      <c r="FL24" s="412" t="s">
        <v>430</v>
      </c>
      <c r="FM24" s="413">
        <v>2.1194126433874074</v>
      </c>
      <c r="FN24" s="353" t="s">
        <v>621</v>
      </c>
      <c r="FO24" s="411">
        <v>14270.939999999977</v>
      </c>
      <c r="FP24" s="411">
        <v>12102.969999999985</v>
      </c>
      <c r="FQ24" s="411">
        <v>13118.909999999973</v>
      </c>
      <c r="FR24" s="411">
        <v>13164.273333333311</v>
      </c>
      <c r="FS24" s="412" t="s">
        <v>512</v>
      </c>
      <c r="FT24" s="412">
        <v>1.321</v>
      </c>
      <c r="FU24" s="412">
        <v>1.1460000000000001</v>
      </c>
      <c r="FV24" s="412">
        <v>1.228</v>
      </c>
      <c r="FW24" s="412">
        <v>1.232</v>
      </c>
      <c r="FX24" s="411">
        <v>8.7252382217243657E-2</v>
      </c>
      <c r="FY24" s="412" t="s">
        <v>505</v>
      </c>
      <c r="FZ24" s="413">
        <v>1.890441541988668</v>
      </c>
      <c r="GA24" s="353" t="s">
        <v>621</v>
      </c>
      <c r="GB24" s="411">
        <v>27388</v>
      </c>
      <c r="GC24" s="411">
        <v>24709.25</v>
      </c>
      <c r="GD24" s="411">
        <v>26873.25</v>
      </c>
      <c r="GE24" s="411">
        <v>26323.5</v>
      </c>
      <c r="GF24" s="412" t="s">
        <v>481</v>
      </c>
      <c r="GG24" s="412">
        <v>2.1240000000000001</v>
      </c>
      <c r="GH24" s="412">
        <v>1.9570000000000001</v>
      </c>
      <c r="GI24" s="412">
        <v>2.0920000000000001</v>
      </c>
      <c r="GJ24" s="412">
        <v>2.0579999999999998</v>
      </c>
      <c r="GK24" s="411">
        <v>8.8613791195788175E-2</v>
      </c>
      <c r="GL24" s="412" t="s">
        <v>448</v>
      </c>
      <c r="GM24" s="413">
        <v>2.0759982802024344</v>
      </c>
      <c r="GN24" s="353"/>
      <c r="GO24" s="411"/>
      <c r="GP24" s="411"/>
      <c r="GQ24" s="411"/>
      <c r="GR24" s="411"/>
      <c r="GS24" s="412"/>
      <c r="GT24" s="415"/>
      <c r="GU24" s="411"/>
      <c r="GV24" s="411"/>
      <c r="GW24" s="415"/>
      <c r="GX24" s="411"/>
      <c r="GY24" s="414"/>
      <c r="GZ24" s="413"/>
      <c r="HA24" s="353"/>
      <c r="HB24" s="411"/>
      <c r="HC24" s="411"/>
      <c r="HD24" s="411"/>
      <c r="HE24" s="411"/>
      <c r="HF24" s="412"/>
      <c r="HG24" s="415"/>
      <c r="HH24" s="415"/>
      <c r="HI24" s="415"/>
      <c r="HJ24" s="415"/>
      <c r="HK24" s="411"/>
      <c r="HL24" s="412"/>
      <c r="HM24" s="413"/>
    </row>
    <row r="25" spans="1:221">
      <c r="A25" s="353" t="s">
        <v>622</v>
      </c>
      <c r="B25" s="411">
        <v>39241.320000000087</v>
      </c>
      <c r="C25" s="411">
        <v>36057.320000000087</v>
      </c>
      <c r="D25" s="411">
        <v>35701.320000000094</v>
      </c>
      <c r="E25" s="411">
        <v>36999.986666666759</v>
      </c>
      <c r="F25" s="412" t="s">
        <v>474</v>
      </c>
      <c r="G25" s="412">
        <v>2.94</v>
      </c>
      <c r="H25" s="412">
        <v>2.7429999999999999</v>
      </c>
      <c r="I25" s="412">
        <v>2.7210000000000001</v>
      </c>
      <c r="J25" s="412">
        <v>2.802</v>
      </c>
      <c r="K25" s="411">
        <v>0.12051767397691569</v>
      </c>
      <c r="L25" s="412" t="s">
        <v>448</v>
      </c>
      <c r="M25" s="413">
        <v>2.1306852633174134</v>
      </c>
      <c r="N25" s="353" t="s">
        <v>622</v>
      </c>
      <c r="O25" s="411">
        <v>21185.119999999974</v>
      </c>
      <c r="P25" s="411">
        <v>20590.839999999982</v>
      </c>
      <c r="Q25" s="411">
        <v>24037.11999999997</v>
      </c>
      <c r="R25" s="411">
        <v>21937.693333333311</v>
      </c>
      <c r="S25" s="412" t="s">
        <v>543</v>
      </c>
      <c r="T25" s="412">
        <v>1.9040000000000001</v>
      </c>
      <c r="U25" s="412">
        <v>1.861</v>
      </c>
      <c r="V25" s="412">
        <v>2.109</v>
      </c>
      <c r="W25" s="412">
        <v>1.958</v>
      </c>
      <c r="X25" s="411">
        <v>0.13258235075151298</v>
      </c>
      <c r="Y25" s="412" t="s">
        <v>494</v>
      </c>
      <c r="Z25" s="413">
        <v>2.0536419155942718</v>
      </c>
      <c r="AA25" s="353" t="s">
        <v>622</v>
      </c>
      <c r="AB25" s="411">
        <v>13138.360000000011</v>
      </c>
      <c r="AC25" s="411">
        <v>21587.270000000011</v>
      </c>
      <c r="AD25" s="411">
        <v>21501.360000000011</v>
      </c>
      <c r="AE25" s="411">
        <v>18742.330000000013</v>
      </c>
      <c r="AF25" s="414" t="s">
        <v>623</v>
      </c>
      <c r="AG25" s="412">
        <v>1.2150000000000001</v>
      </c>
      <c r="AH25" s="412">
        <v>1.7870000000000001</v>
      </c>
      <c r="AI25" s="412">
        <v>1.782</v>
      </c>
      <c r="AJ25" s="412">
        <v>1.595</v>
      </c>
      <c r="AK25" s="411">
        <v>0.32881049029399267</v>
      </c>
      <c r="AL25" s="414" t="s">
        <v>583</v>
      </c>
      <c r="AM25" s="413">
        <v>2.0759938168169807</v>
      </c>
      <c r="AN25" s="353" t="s">
        <v>622</v>
      </c>
      <c r="AO25" s="411">
        <v>32520.679999999917</v>
      </c>
      <c r="AP25" s="411">
        <v>29148.67999999992</v>
      </c>
      <c r="AQ25" s="411">
        <v>37168.679999999898</v>
      </c>
      <c r="AR25" s="411">
        <v>32946.013333333249</v>
      </c>
      <c r="AS25" s="412" t="s">
        <v>498</v>
      </c>
      <c r="AT25" s="412">
        <v>1.9419999999999999</v>
      </c>
      <c r="AU25" s="412">
        <v>1.7690000000000001</v>
      </c>
      <c r="AV25" s="412">
        <v>2.177</v>
      </c>
      <c r="AW25" s="412">
        <v>1.9630000000000001</v>
      </c>
      <c r="AX25" s="411">
        <v>0.20509833890421633</v>
      </c>
      <c r="AY25" s="412" t="s">
        <v>440</v>
      </c>
      <c r="AZ25" s="413">
        <v>1.9873860904876686</v>
      </c>
      <c r="BA25" s="353" t="s">
        <v>622</v>
      </c>
      <c r="BB25" s="411">
        <v>42874.239999999962</v>
      </c>
      <c r="BC25" s="411">
        <v>36398.239999999998</v>
      </c>
      <c r="BD25" s="411">
        <v>46807.239999999962</v>
      </c>
      <c r="BE25" s="411">
        <v>42026.573333333305</v>
      </c>
      <c r="BF25" s="412" t="s">
        <v>501</v>
      </c>
      <c r="BG25" s="412">
        <v>3.2069999999999999</v>
      </c>
      <c r="BH25" s="412">
        <v>2.8080000000000003</v>
      </c>
      <c r="BI25" s="412">
        <v>3.4430000000000001</v>
      </c>
      <c r="BJ25" s="412">
        <v>3.153</v>
      </c>
      <c r="BK25" s="411">
        <v>0.32106787305058976</v>
      </c>
      <c r="BL25" s="412" t="s">
        <v>450</v>
      </c>
      <c r="BM25" s="413">
        <v>2.2029949328392062</v>
      </c>
      <c r="BN25" s="353" t="s">
        <v>622</v>
      </c>
      <c r="BO25" s="411">
        <v>46083.920000000086</v>
      </c>
      <c r="BP25" s="411">
        <v>35300.920000000013</v>
      </c>
      <c r="BQ25" s="411">
        <v>47501.9200000001</v>
      </c>
      <c r="BR25" s="411">
        <v>42962.253333333399</v>
      </c>
      <c r="BS25" s="412" t="s">
        <v>624</v>
      </c>
      <c r="BT25" s="412">
        <v>3.4750000000000001</v>
      </c>
      <c r="BU25" s="412">
        <v>2.8159999999999998</v>
      </c>
      <c r="BV25" s="412">
        <v>3.5590000000000002</v>
      </c>
      <c r="BW25" s="412">
        <v>3.2829999999999999</v>
      </c>
      <c r="BX25" s="411">
        <v>0.40654023360369385</v>
      </c>
      <c r="BY25" s="412" t="s">
        <v>625</v>
      </c>
      <c r="BZ25" s="413">
        <v>2.2387491666236419</v>
      </c>
      <c r="CA25" s="353" t="s">
        <v>622</v>
      </c>
      <c r="CB25" s="411">
        <v>23102.779999999952</v>
      </c>
      <c r="CC25" s="411">
        <v>18004.039999999986</v>
      </c>
      <c r="CD25" s="411">
        <v>26012.039999999943</v>
      </c>
      <c r="CE25" s="411">
        <v>22372.953333333291</v>
      </c>
      <c r="CF25" s="412" t="s">
        <v>431</v>
      </c>
      <c r="CG25" s="412">
        <v>2.4910000000000001</v>
      </c>
      <c r="CH25" s="412">
        <v>2.016</v>
      </c>
      <c r="CI25" s="412">
        <v>2.754</v>
      </c>
      <c r="CJ25" s="412">
        <v>2.42</v>
      </c>
      <c r="CK25" s="411">
        <v>0.3740717222143467</v>
      </c>
      <c r="CL25" s="412" t="s">
        <v>624</v>
      </c>
      <c r="CM25" s="413">
        <v>2.0587919822811438</v>
      </c>
      <c r="CN25" s="353" t="s">
        <v>622</v>
      </c>
      <c r="CO25" s="411">
        <v>23234.559999999969</v>
      </c>
      <c r="CP25" s="411">
        <v>22387.77999999997</v>
      </c>
      <c r="CQ25" s="411">
        <v>26912.559999999969</v>
      </c>
      <c r="CR25" s="411">
        <v>24178.29999999997</v>
      </c>
      <c r="CS25" s="412" t="s">
        <v>626</v>
      </c>
      <c r="CT25" s="412">
        <v>2.25</v>
      </c>
      <c r="CU25" s="412">
        <v>2.1859999999999999</v>
      </c>
      <c r="CV25" s="412">
        <v>2.5220000000000002</v>
      </c>
      <c r="CW25" s="412">
        <v>2.3199999999999998</v>
      </c>
      <c r="CX25" s="411">
        <v>0.17850070845869651</v>
      </c>
      <c r="CY25" s="412" t="s">
        <v>486</v>
      </c>
      <c r="CZ25" s="413">
        <v>2.1653900066281491</v>
      </c>
      <c r="DA25" s="353" t="s">
        <v>622</v>
      </c>
      <c r="DB25" s="411">
        <v>24215.320000000062</v>
      </c>
      <c r="DC25" s="411">
        <v>24634.990000000063</v>
      </c>
      <c r="DD25" s="411">
        <v>21275.990000000042</v>
      </c>
      <c r="DE25" s="411">
        <v>23375.433333333389</v>
      </c>
      <c r="DF25" s="412" t="s">
        <v>442</v>
      </c>
      <c r="DG25" s="412">
        <v>1.996</v>
      </c>
      <c r="DH25" s="412">
        <v>2.0249999999999999</v>
      </c>
      <c r="DI25" s="412">
        <v>1.794</v>
      </c>
      <c r="DJ25" s="412">
        <v>1.9379999999999999</v>
      </c>
      <c r="DK25" s="411">
        <v>0.12572463918932852</v>
      </c>
      <c r="DL25" s="412" t="s">
        <v>443</v>
      </c>
      <c r="DM25" s="413">
        <v>2.0307427954886959</v>
      </c>
      <c r="DN25" s="353" t="s">
        <v>622</v>
      </c>
      <c r="DO25" s="411">
        <v>21557.320000000043</v>
      </c>
      <c r="DP25" s="411">
        <v>18096.160000000022</v>
      </c>
      <c r="DQ25" s="411">
        <v>20269.740000000031</v>
      </c>
      <c r="DR25" s="411">
        <v>19974.406666666702</v>
      </c>
      <c r="DS25" s="412" t="s">
        <v>435</v>
      </c>
      <c r="DT25" s="412">
        <v>1.9379999999999999</v>
      </c>
      <c r="DU25" s="412">
        <v>1.677</v>
      </c>
      <c r="DV25" s="412">
        <v>1.8420000000000001</v>
      </c>
      <c r="DW25" s="412">
        <v>1.819</v>
      </c>
      <c r="DX25" s="411">
        <v>0.13170644523008376</v>
      </c>
      <c r="DY25" s="412" t="s">
        <v>476</v>
      </c>
      <c r="DZ25" s="413">
        <v>2.031066085719901</v>
      </c>
      <c r="EA25" s="353" t="s">
        <v>622</v>
      </c>
      <c r="EB25" s="411">
        <v>22869.479999999978</v>
      </c>
      <c r="EC25" s="411">
        <v>21766.109999999982</v>
      </c>
      <c r="ED25" s="411">
        <v>22259.479999999985</v>
      </c>
      <c r="EE25" s="411">
        <v>22298.356666666648</v>
      </c>
      <c r="EF25" s="412" t="s">
        <v>491</v>
      </c>
      <c r="EG25" s="412">
        <v>1.82</v>
      </c>
      <c r="EH25" s="412">
        <v>1.7470000000000001</v>
      </c>
      <c r="EI25" s="412">
        <v>1.78</v>
      </c>
      <c r="EJ25" s="412">
        <v>1.782</v>
      </c>
      <c r="EK25" s="411">
        <v>3.6519939964372979E-2</v>
      </c>
      <c r="EL25" s="412" t="s">
        <v>461</v>
      </c>
      <c r="EM25" s="413">
        <v>2.0276409215290165</v>
      </c>
      <c r="EN25" s="353"/>
      <c r="EO25" s="411"/>
      <c r="EP25" s="411"/>
      <c r="EQ25" s="411"/>
      <c r="ER25" s="411"/>
      <c r="ES25" s="412"/>
      <c r="ET25" s="415"/>
      <c r="EU25" s="415"/>
      <c r="EV25" s="415"/>
      <c r="EW25" s="415"/>
      <c r="EX25" s="411"/>
      <c r="EY25" s="412"/>
      <c r="EZ25" s="413"/>
      <c r="FA25" s="353" t="s">
        <v>622</v>
      </c>
      <c r="FB25" s="411">
        <v>30456.479999999963</v>
      </c>
      <c r="FC25" s="411">
        <v>27154.479999999974</v>
      </c>
      <c r="FD25" s="411">
        <v>29817.479999999963</v>
      </c>
      <c r="FE25" s="411">
        <v>29142.813333333299</v>
      </c>
      <c r="FF25" s="412" t="s">
        <v>503</v>
      </c>
      <c r="FG25" s="412">
        <v>2.6059999999999999</v>
      </c>
      <c r="FH25" s="412">
        <v>2.37</v>
      </c>
      <c r="FI25" s="412">
        <v>2.5609999999999999</v>
      </c>
      <c r="FJ25" s="412">
        <v>2.512</v>
      </c>
      <c r="FK25" s="411">
        <v>0.12526534692554925</v>
      </c>
      <c r="FL25" s="412" t="s">
        <v>445</v>
      </c>
      <c r="FM25" s="413">
        <v>2.1180356208299158</v>
      </c>
      <c r="FN25" s="353" t="s">
        <v>622</v>
      </c>
      <c r="FO25" s="411">
        <v>18418.88</v>
      </c>
      <c r="FP25" s="411">
        <v>17650.939999999999</v>
      </c>
      <c r="FQ25" s="411">
        <v>18827.880000000005</v>
      </c>
      <c r="FR25" s="411">
        <v>18299.233333333334</v>
      </c>
      <c r="FS25" s="412" t="s">
        <v>493</v>
      </c>
      <c r="FT25" s="412">
        <v>1.643</v>
      </c>
      <c r="FU25" s="412">
        <v>1.5840000000000001</v>
      </c>
      <c r="FV25" s="412">
        <v>1.6739999999999999</v>
      </c>
      <c r="FW25" s="412">
        <v>1.6340000000000001</v>
      </c>
      <c r="FX25" s="411">
        <v>4.5586539168050597E-2</v>
      </c>
      <c r="FY25" s="412" t="s">
        <v>462</v>
      </c>
      <c r="FZ25" s="413">
        <v>1.9892713306261525</v>
      </c>
      <c r="GA25" s="353" t="s">
        <v>622</v>
      </c>
      <c r="GB25" s="411">
        <v>15650</v>
      </c>
      <c r="GC25" s="411">
        <v>14120</v>
      </c>
      <c r="GD25" s="411">
        <v>11392.75</v>
      </c>
      <c r="GE25" s="411">
        <v>13720.916666666666</v>
      </c>
      <c r="GF25" s="412" t="s">
        <v>432</v>
      </c>
      <c r="GG25" s="412">
        <v>1.36</v>
      </c>
      <c r="GH25" s="412">
        <v>1.252</v>
      </c>
      <c r="GI25" s="412">
        <v>1.054</v>
      </c>
      <c r="GJ25" s="412">
        <v>1.222</v>
      </c>
      <c r="GK25" s="411">
        <v>0.15524072517617454</v>
      </c>
      <c r="GL25" s="412" t="s">
        <v>627</v>
      </c>
      <c r="GM25" s="413">
        <v>1.9424443882447282</v>
      </c>
      <c r="GN25" s="353"/>
      <c r="GO25" s="411"/>
      <c r="GP25" s="411"/>
      <c r="GQ25" s="411"/>
      <c r="GR25" s="411"/>
      <c r="GS25" s="412"/>
      <c r="GT25" s="415"/>
      <c r="GU25" s="415"/>
      <c r="GV25" s="415"/>
      <c r="GW25" s="415"/>
      <c r="GX25" s="411"/>
      <c r="GY25" s="412"/>
      <c r="GZ25" s="413"/>
      <c r="HA25" s="353"/>
      <c r="HB25" s="411"/>
      <c r="HC25" s="411"/>
      <c r="HD25" s="411"/>
      <c r="HE25" s="411"/>
      <c r="HF25" s="414"/>
      <c r="HG25" s="415"/>
      <c r="HH25" s="411"/>
      <c r="HI25" s="415"/>
      <c r="HJ25" s="415"/>
      <c r="HK25" s="411"/>
      <c r="HL25" s="412"/>
      <c r="HM25" s="413"/>
    </row>
    <row r="26" spans="1:221">
      <c r="A26" s="353" t="s">
        <v>628</v>
      </c>
      <c r="B26" s="411">
        <v>22890.240000000049</v>
      </c>
      <c r="C26" s="411">
        <v>23753.240000000045</v>
      </c>
      <c r="D26" s="411">
        <v>20425.240000000049</v>
      </c>
      <c r="E26" s="411">
        <v>22356.240000000049</v>
      </c>
      <c r="F26" s="412" t="s">
        <v>486</v>
      </c>
      <c r="G26" s="412">
        <v>1.8900000000000001</v>
      </c>
      <c r="H26" s="412">
        <v>1.9490000000000001</v>
      </c>
      <c r="I26" s="412">
        <v>1.7210000000000001</v>
      </c>
      <c r="J26" s="412">
        <v>1.853</v>
      </c>
      <c r="K26" s="411">
        <v>0.11804791339389289</v>
      </c>
      <c r="L26" s="412" t="s">
        <v>463</v>
      </c>
      <c r="M26" s="413">
        <v>2.0354075639572389</v>
      </c>
      <c r="N26" s="353" t="s">
        <v>628</v>
      </c>
      <c r="O26" s="411">
        <v>13245.840000000024</v>
      </c>
      <c r="P26" s="411">
        <v>14342.560000000027</v>
      </c>
      <c r="Q26" s="411">
        <v>17078.280000000013</v>
      </c>
      <c r="R26" s="411">
        <v>14888.893333333355</v>
      </c>
      <c r="S26" s="412" t="s">
        <v>589</v>
      </c>
      <c r="T26" s="412">
        <v>1.2989999999999999</v>
      </c>
      <c r="U26" s="412">
        <v>1.387</v>
      </c>
      <c r="V26" s="412">
        <v>1.599</v>
      </c>
      <c r="W26" s="412">
        <v>1.4279999999999999</v>
      </c>
      <c r="X26" s="411">
        <v>0.15399002642651119</v>
      </c>
      <c r="Y26" s="412" t="s">
        <v>544</v>
      </c>
      <c r="Z26" s="413">
        <v>1.9822254645238875</v>
      </c>
      <c r="AA26" s="353" t="s">
        <v>628</v>
      </c>
      <c r="AB26" s="411">
        <v>24295.360000000011</v>
      </c>
      <c r="AC26" s="411">
        <v>26599.360000000011</v>
      </c>
      <c r="AD26" s="411">
        <v>16817.270000000011</v>
      </c>
      <c r="AE26" s="411">
        <v>22570.663333333345</v>
      </c>
      <c r="AF26" s="414" t="s">
        <v>516</v>
      </c>
      <c r="AG26" s="412">
        <v>1.958</v>
      </c>
      <c r="AH26" s="412">
        <v>2.1</v>
      </c>
      <c r="AI26" s="412">
        <v>1.4730000000000001</v>
      </c>
      <c r="AJ26" s="412">
        <v>1.8440000000000001</v>
      </c>
      <c r="AK26" s="411">
        <v>0.3290403950666107</v>
      </c>
      <c r="AL26" s="412" t="s">
        <v>519</v>
      </c>
      <c r="AM26" s="413">
        <v>2.080193499126743</v>
      </c>
      <c r="AN26" s="353" t="s">
        <v>628</v>
      </c>
      <c r="AO26" s="411">
        <v>28274.509999999933</v>
      </c>
      <c r="AP26" s="411">
        <v>24342.339999999942</v>
      </c>
      <c r="AQ26" s="411">
        <v>24267.679999999942</v>
      </c>
      <c r="AR26" s="411">
        <v>25628.176666666608</v>
      </c>
      <c r="AS26" s="412" t="s">
        <v>429</v>
      </c>
      <c r="AT26" s="412">
        <v>1.7230000000000001</v>
      </c>
      <c r="AU26" s="412">
        <v>1.516</v>
      </c>
      <c r="AV26" s="412">
        <v>1.512</v>
      </c>
      <c r="AW26" s="412">
        <v>1.583</v>
      </c>
      <c r="AX26" s="411">
        <v>0.12106664456619279</v>
      </c>
      <c r="AY26" s="412" t="s">
        <v>530</v>
      </c>
      <c r="AZ26" s="413">
        <v>1.9231824693289106</v>
      </c>
      <c r="BA26" s="353" t="s">
        <v>628</v>
      </c>
      <c r="BB26" s="411">
        <v>43508.239999999962</v>
      </c>
      <c r="BC26" s="411">
        <v>43946.239999999962</v>
      </c>
      <c r="BD26" s="411">
        <v>39395.239999999991</v>
      </c>
      <c r="BE26" s="411">
        <v>42283.239999999969</v>
      </c>
      <c r="BF26" s="412" t="s">
        <v>444</v>
      </c>
      <c r="BG26" s="412">
        <v>3.2450000000000001</v>
      </c>
      <c r="BH26" s="412">
        <v>3.2720000000000002</v>
      </c>
      <c r="BI26" s="412">
        <v>2.9940000000000002</v>
      </c>
      <c r="BJ26" s="412">
        <v>3.17</v>
      </c>
      <c r="BK26" s="411">
        <v>0.15315634527581543</v>
      </c>
      <c r="BL26" s="412" t="s">
        <v>504</v>
      </c>
      <c r="BM26" s="413">
        <v>2.2031499563342822</v>
      </c>
      <c r="BN26" s="353" t="s">
        <v>628</v>
      </c>
      <c r="BO26" s="411">
        <v>240023.92000000039</v>
      </c>
      <c r="BP26" s="411">
        <v>233210.92000000048</v>
      </c>
      <c r="BQ26" s="411">
        <v>254533.92000000051</v>
      </c>
      <c r="BR26" s="411">
        <v>242589.58666666714</v>
      </c>
      <c r="BS26" s="412" t="s">
        <v>446</v>
      </c>
      <c r="BT26" s="412">
        <v>12.84</v>
      </c>
      <c r="BU26" s="412">
        <v>12.540000000000001</v>
      </c>
      <c r="BV26" s="412">
        <v>13.46</v>
      </c>
      <c r="BW26" s="412">
        <v>12.950000000000001</v>
      </c>
      <c r="BX26" s="411">
        <v>0.46822580422660559</v>
      </c>
      <c r="BY26" s="412" t="s">
        <v>449</v>
      </c>
      <c r="BZ26" s="413">
        <v>1.8765325880331645</v>
      </c>
      <c r="CA26" s="353" t="s">
        <v>628</v>
      </c>
      <c r="CB26" s="411">
        <v>54252.040000000059</v>
      </c>
      <c r="CC26" s="411">
        <v>49093.04000000003</v>
      </c>
      <c r="CD26" s="411">
        <v>51955.040000000052</v>
      </c>
      <c r="CE26" s="411">
        <v>51766.706666666716</v>
      </c>
      <c r="CF26" s="412" t="s">
        <v>445</v>
      </c>
      <c r="CG26" s="412">
        <v>5.1070000000000002</v>
      </c>
      <c r="CH26" s="412">
        <v>4.6970000000000001</v>
      </c>
      <c r="CI26" s="412">
        <v>4.9249999999999998</v>
      </c>
      <c r="CJ26" s="412">
        <v>4.91</v>
      </c>
      <c r="CK26" s="411">
        <v>0.20528841283592497</v>
      </c>
      <c r="CL26" s="412" t="s">
        <v>427</v>
      </c>
      <c r="CM26" s="413">
        <v>2.1039511818539101</v>
      </c>
      <c r="CN26" s="353" t="s">
        <v>628</v>
      </c>
      <c r="CO26" s="411">
        <v>11381.169999999986</v>
      </c>
      <c r="CP26" s="411">
        <v>9948.4399999999932</v>
      </c>
      <c r="CQ26" s="411">
        <v>9602.6099999999969</v>
      </c>
      <c r="CR26" s="411">
        <v>10310.739999999993</v>
      </c>
      <c r="CS26" s="412" t="s">
        <v>457</v>
      </c>
      <c r="CT26" s="412">
        <v>1.2869999999999999</v>
      </c>
      <c r="CU26" s="412">
        <v>1.157</v>
      </c>
      <c r="CV26" s="412">
        <v>1.125</v>
      </c>
      <c r="CW26" s="412">
        <v>1.19</v>
      </c>
      <c r="CX26" s="411">
        <v>8.5837675469479291E-2</v>
      </c>
      <c r="CY26" s="412" t="s">
        <v>476</v>
      </c>
      <c r="CZ26" s="413">
        <v>1.9890369035712094</v>
      </c>
      <c r="DA26" s="353" t="s">
        <v>628</v>
      </c>
      <c r="DB26" s="411">
        <v>23212.660000000051</v>
      </c>
      <c r="DC26" s="411">
        <v>24982.320000000062</v>
      </c>
      <c r="DD26" s="411">
        <v>24442.660000000069</v>
      </c>
      <c r="DE26" s="411">
        <v>24212.546666666731</v>
      </c>
      <c r="DF26" s="412" t="s">
        <v>535</v>
      </c>
      <c r="DG26" s="412">
        <v>1.9279999999999999</v>
      </c>
      <c r="DH26" s="412">
        <v>2.048</v>
      </c>
      <c r="DI26" s="412">
        <v>2.012</v>
      </c>
      <c r="DJ26" s="412">
        <v>1.996</v>
      </c>
      <c r="DK26" s="411">
        <v>6.1718947302013293E-2</v>
      </c>
      <c r="DL26" s="412" t="s">
        <v>537</v>
      </c>
      <c r="DM26" s="413">
        <v>2.0312401208584125</v>
      </c>
      <c r="DN26" s="353" t="s">
        <v>628</v>
      </c>
      <c r="DO26" s="411">
        <v>20818.740000000045</v>
      </c>
      <c r="DP26" s="411">
        <v>22834.740000000045</v>
      </c>
      <c r="DQ26" s="411">
        <v>22465.740000000063</v>
      </c>
      <c r="DR26" s="411">
        <v>22039.740000000049</v>
      </c>
      <c r="DS26" s="412" t="s">
        <v>478</v>
      </c>
      <c r="DT26" s="412">
        <v>1.883</v>
      </c>
      <c r="DU26" s="412">
        <v>2.032</v>
      </c>
      <c r="DV26" s="412">
        <v>2.0049999999999999</v>
      </c>
      <c r="DW26" s="412">
        <v>1.9730000000000001</v>
      </c>
      <c r="DX26" s="411">
        <v>7.9334322880711225E-2</v>
      </c>
      <c r="DY26" s="412" t="s">
        <v>496</v>
      </c>
      <c r="DZ26" s="413">
        <v>2.0325766850526645</v>
      </c>
      <c r="EA26" s="353" t="s">
        <v>628</v>
      </c>
      <c r="EB26" s="411">
        <v>4839.3699999999917</v>
      </c>
      <c r="EC26" s="411">
        <v>5360.1499999999933</v>
      </c>
      <c r="ED26" s="411">
        <v>5082.3699999999926</v>
      </c>
      <c r="EE26" s="411">
        <v>5093.9633333333259</v>
      </c>
      <c r="EF26" s="412" t="s">
        <v>489</v>
      </c>
      <c r="EG26" s="412">
        <v>0.48599999999999999</v>
      </c>
      <c r="EH26" s="412">
        <v>0.53220000000000001</v>
      </c>
      <c r="EI26" s="412">
        <v>0.50770000000000004</v>
      </c>
      <c r="EJ26" s="412">
        <v>0.50860000000000005</v>
      </c>
      <c r="EK26" s="411">
        <v>2.314388459066518E-2</v>
      </c>
      <c r="EL26" s="412" t="s">
        <v>488</v>
      </c>
      <c r="EM26" s="413">
        <v>1.5784964696652872</v>
      </c>
      <c r="EN26" s="353" t="s">
        <v>628</v>
      </c>
      <c r="EO26" s="411">
        <v>6425.5799999999954</v>
      </c>
      <c r="EP26" s="411">
        <v>7100.8399999999956</v>
      </c>
      <c r="EQ26" s="411">
        <v>5493.4199999999955</v>
      </c>
      <c r="ER26" s="411">
        <v>6339.9466666666622</v>
      </c>
      <c r="ES26" s="412" t="s">
        <v>627</v>
      </c>
      <c r="ET26" s="412">
        <v>0.52810000000000001</v>
      </c>
      <c r="EU26" s="412">
        <v>0.57730000000000004</v>
      </c>
      <c r="EV26" s="412">
        <v>0.45879999999999999</v>
      </c>
      <c r="EW26" s="412">
        <v>0.52139999999999997</v>
      </c>
      <c r="EX26" s="411">
        <v>5.9522886501972842E-2</v>
      </c>
      <c r="EY26" s="412" t="s">
        <v>539</v>
      </c>
      <c r="EZ26" s="413">
        <v>1.602791124322944</v>
      </c>
      <c r="FA26" s="353" t="s">
        <v>628</v>
      </c>
      <c r="FB26" s="411">
        <v>6980.8799999999919</v>
      </c>
      <c r="FC26" s="411">
        <v>7433.8799999999919</v>
      </c>
      <c r="FD26" s="411">
        <v>6520.2399999999925</v>
      </c>
      <c r="FE26" s="411">
        <v>6978.3333333333258</v>
      </c>
      <c r="FF26" s="412" t="s">
        <v>443</v>
      </c>
      <c r="FG26" s="412">
        <v>0.75380000000000003</v>
      </c>
      <c r="FH26" s="412">
        <v>0.79610000000000003</v>
      </c>
      <c r="FI26" s="412">
        <v>0.71009999999999995</v>
      </c>
      <c r="FJ26" s="412">
        <v>0.75329999999999997</v>
      </c>
      <c r="FK26" s="411">
        <v>4.2985608909534019E-2</v>
      </c>
      <c r="FL26" s="412" t="s">
        <v>532</v>
      </c>
      <c r="FM26" s="413">
        <v>1.7233301345877372</v>
      </c>
      <c r="FN26" s="353" t="s">
        <v>628</v>
      </c>
      <c r="FO26" s="411">
        <v>7908.9700000000075</v>
      </c>
      <c r="FP26" s="411">
        <v>8936.0299999999934</v>
      </c>
      <c r="FQ26" s="411">
        <v>8415.9400000000023</v>
      </c>
      <c r="FR26" s="411">
        <v>8420.3133333333335</v>
      </c>
      <c r="FS26" s="412" t="s">
        <v>477</v>
      </c>
      <c r="FT26" s="412">
        <v>0.79239999999999999</v>
      </c>
      <c r="FU26" s="412">
        <v>0.88149999999999995</v>
      </c>
      <c r="FV26" s="412">
        <v>0.83660000000000001</v>
      </c>
      <c r="FW26" s="412">
        <v>0.83679999999999999</v>
      </c>
      <c r="FX26" s="411">
        <v>4.4514271704050361E-2</v>
      </c>
      <c r="FY26" s="412" t="s">
        <v>474</v>
      </c>
      <c r="FZ26" s="413">
        <v>1.7830831478624141</v>
      </c>
      <c r="GA26" s="353" t="s">
        <v>628</v>
      </c>
      <c r="GB26" s="411">
        <v>8466.5</v>
      </c>
      <c r="GC26" s="411">
        <v>8373.75</v>
      </c>
      <c r="GD26" s="411">
        <v>7776.75</v>
      </c>
      <c r="GE26" s="411">
        <v>8205.6666666666661</v>
      </c>
      <c r="GF26" s="412" t="s">
        <v>488</v>
      </c>
      <c r="GG26" s="412">
        <v>0.82830000000000004</v>
      </c>
      <c r="GH26" s="412">
        <v>0.82089999999999996</v>
      </c>
      <c r="GI26" s="412">
        <v>0.77280000000000004</v>
      </c>
      <c r="GJ26" s="412">
        <v>0.80730000000000002</v>
      </c>
      <c r="GK26" s="411">
        <v>3.0137360705191109E-2</v>
      </c>
      <c r="GL26" s="412" t="s">
        <v>535</v>
      </c>
      <c r="GM26" s="413">
        <v>1.8317484848393664</v>
      </c>
      <c r="GN26" s="353" t="s">
        <v>628</v>
      </c>
      <c r="GO26" s="411">
        <v>7023.8599999999869</v>
      </c>
      <c r="GP26" s="411">
        <v>7151.1699999999855</v>
      </c>
      <c r="GQ26" s="411">
        <v>6609.9299999999876</v>
      </c>
      <c r="GR26" s="411">
        <v>6928.3199999999879</v>
      </c>
      <c r="GS26" s="412" t="s">
        <v>517</v>
      </c>
      <c r="GT26" s="412">
        <v>0.65869999999999995</v>
      </c>
      <c r="GU26" s="412">
        <v>0.66949999999999998</v>
      </c>
      <c r="GV26" s="412">
        <v>0.62339999999999995</v>
      </c>
      <c r="GW26" s="412">
        <v>0.65049999999999997</v>
      </c>
      <c r="GX26" s="411">
        <v>2.408790986594532E-2</v>
      </c>
      <c r="GY26" s="412" t="s">
        <v>535</v>
      </c>
      <c r="GZ26" s="413">
        <v>1.6518586536497823</v>
      </c>
      <c r="HA26" s="353" t="s">
        <v>628</v>
      </c>
      <c r="HB26" s="411">
        <v>3403.8500000000085</v>
      </c>
      <c r="HC26" s="411">
        <v>4260.7900000000054</v>
      </c>
      <c r="HD26" s="411">
        <v>4105.7600000000075</v>
      </c>
      <c r="HE26" s="411">
        <v>3923.466666666674</v>
      </c>
      <c r="HF26" s="412" t="s">
        <v>629</v>
      </c>
      <c r="HG26" s="412">
        <v>0.51029999999999998</v>
      </c>
      <c r="HH26" s="412">
        <v>0.627</v>
      </c>
      <c r="HI26" s="412">
        <v>0.60629999999999995</v>
      </c>
      <c r="HJ26" s="412">
        <v>0.58120000000000005</v>
      </c>
      <c r="HK26" s="411">
        <v>6.2262849525109666E-2</v>
      </c>
      <c r="HL26" s="412" t="s">
        <v>527</v>
      </c>
      <c r="HM26" s="413">
        <v>1.6086809641130311</v>
      </c>
    </row>
    <row r="27" spans="1:221">
      <c r="A27" s="353" t="s">
        <v>630</v>
      </c>
      <c r="B27" s="411">
        <v>24191.160000000058</v>
      </c>
      <c r="C27" s="411">
        <v>21312.240000000042</v>
      </c>
      <c r="D27" s="411">
        <v>25161.240000000053</v>
      </c>
      <c r="E27" s="411">
        <v>23554.880000000048</v>
      </c>
      <c r="F27" s="412" t="s">
        <v>523</v>
      </c>
      <c r="G27" s="412">
        <v>1.978</v>
      </c>
      <c r="H27" s="412">
        <v>1.7830000000000001</v>
      </c>
      <c r="I27" s="412">
        <v>2.0430000000000001</v>
      </c>
      <c r="J27" s="412">
        <v>1.9339999999999999</v>
      </c>
      <c r="K27" s="411">
        <v>0.13553325070473451</v>
      </c>
      <c r="L27" s="412" t="s">
        <v>425</v>
      </c>
      <c r="M27" s="413">
        <v>2.0361237092952167</v>
      </c>
      <c r="N27" s="353" t="s">
        <v>630</v>
      </c>
      <c r="O27" s="411">
        <v>16713.120000000014</v>
      </c>
      <c r="P27" s="411">
        <v>18586.280000000002</v>
      </c>
      <c r="Q27" s="411">
        <v>18045.120000000003</v>
      </c>
      <c r="R27" s="411">
        <v>17781.506666666672</v>
      </c>
      <c r="S27" s="412" t="s">
        <v>481</v>
      </c>
      <c r="T27" s="412">
        <v>1.571</v>
      </c>
      <c r="U27" s="412">
        <v>1.7130000000000001</v>
      </c>
      <c r="V27" s="412">
        <v>1.6719999999999999</v>
      </c>
      <c r="W27" s="412">
        <v>1.6520000000000001</v>
      </c>
      <c r="X27" s="411">
        <v>7.2951228639869858E-2</v>
      </c>
      <c r="Y27" s="412" t="s">
        <v>529</v>
      </c>
      <c r="Z27" s="413">
        <v>2.0486520984529988</v>
      </c>
      <c r="AA27" s="353" t="s">
        <v>630</v>
      </c>
      <c r="AB27" s="411">
        <v>33673.359999999979</v>
      </c>
      <c r="AC27" s="411">
        <v>31589.360000000011</v>
      </c>
      <c r="AD27" s="411">
        <v>33122.36</v>
      </c>
      <c r="AE27" s="411">
        <v>32795.026666666665</v>
      </c>
      <c r="AF27" s="412" t="s">
        <v>493</v>
      </c>
      <c r="AG27" s="412">
        <v>2.5190000000000001</v>
      </c>
      <c r="AH27" s="412">
        <v>2.3980000000000001</v>
      </c>
      <c r="AI27" s="412">
        <v>2.4870000000000001</v>
      </c>
      <c r="AJ27" s="412">
        <v>2.468</v>
      </c>
      <c r="AK27" s="411">
        <v>6.2745280440131584E-2</v>
      </c>
      <c r="AL27" s="412" t="s">
        <v>491</v>
      </c>
      <c r="AM27" s="413">
        <v>2.2065399537683197</v>
      </c>
      <c r="AN27" s="353" t="s">
        <v>630</v>
      </c>
      <c r="AO27" s="411">
        <v>30360.679999999924</v>
      </c>
      <c r="AP27" s="411">
        <v>28656.509999999929</v>
      </c>
      <c r="AQ27" s="411">
        <v>29452.679999999931</v>
      </c>
      <c r="AR27" s="411">
        <v>29489.956666666596</v>
      </c>
      <c r="AS27" s="412" t="s">
        <v>513</v>
      </c>
      <c r="AT27" s="412">
        <v>1.8320000000000001</v>
      </c>
      <c r="AU27" s="412">
        <v>1.7430000000000001</v>
      </c>
      <c r="AV27" s="412">
        <v>1.7850000000000001</v>
      </c>
      <c r="AW27" s="412">
        <v>1.786</v>
      </c>
      <c r="AX27" s="411">
        <v>4.4222219008752325E-2</v>
      </c>
      <c r="AY27" s="412" t="s">
        <v>491</v>
      </c>
      <c r="AZ27" s="413">
        <v>1.9861396149047472</v>
      </c>
      <c r="BA27" s="353" t="s">
        <v>630</v>
      </c>
      <c r="BB27" s="411">
        <v>26878.180000000044</v>
      </c>
      <c r="BC27" s="411">
        <v>26683.240000000045</v>
      </c>
      <c r="BD27" s="411">
        <v>29195.180000000048</v>
      </c>
      <c r="BE27" s="411">
        <v>27585.53333333338</v>
      </c>
      <c r="BF27" s="412" t="s">
        <v>489</v>
      </c>
      <c r="BG27" s="412">
        <v>2.1949999999999998</v>
      </c>
      <c r="BH27" s="412">
        <v>2.1819999999999999</v>
      </c>
      <c r="BI27" s="412">
        <v>2.3479999999999999</v>
      </c>
      <c r="BJ27" s="412">
        <v>2.242</v>
      </c>
      <c r="BK27" s="411">
        <v>9.2142243375741964E-2</v>
      </c>
      <c r="BL27" s="412" t="s">
        <v>517</v>
      </c>
      <c r="BM27" s="413">
        <v>2.0775415796498637</v>
      </c>
      <c r="BN27" s="353" t="s">
        <v>630</v>
      </c>
      <c r="BO27" s="411">
        <v>80799.919999999969</v>
      </c>
      <c r="BP27" s="411">
        <v>76934.920000000027</v>
      </c>
      <c r="BQ27" s="411">
        <v>81618.169999999969</v>
      </c>
      <c r="BR27" s="411">
        <v>79784.336666666655</v>
      </c>
      <c r="BS27" s="412" t="s">
        <v>537</v>
      </c>
      <c r="BT27" s="412">
        <v>5.4059999999999997</v>
      </c>
      <c r="BU27" s="412">
        <v>5.2010000000000005</v>
      </c>
      <c r="BV27" s="412">
        <v>5.4489999999999998</v>
      </c>
      <c r="BW27" s="412">
        <v>5.3520000000000003</v>
      </c>
      <c r="BX27" s="411">
        <v>0.13239480177738452</v>
      </c>
      <c r="BY27" s="412" t="s">
        <v>491</v>
      </c>
      <c r="BZ27" s="413">
        <v>2.1786689812304258</v>
      </c>
      <c r="CA27" s="353" t="s">
        <v>630</v>
      </c>
      <c r="CB27" s="411">
        <v>434833.04000000056</v>
      </c>
      <c r="CC27" s="411">
        <v>459708.04000000062</v>
      </c>
      <c r="CD27" s="411">
        <v>468289.04000000056</v>
      </c>
      <c r="CE27" s="411">
        <v>454276.70666666725</v>
      </c>
      <c r="CF27" s="412" t="s">
        <v>447</v>
      </c>
      <c r="CG27" s="412">
        <v>28.93</v>
      </c>
      <c r="CH27" s="412">
        <v>30.3</v>
      </c>
      <c r="CI27" s="412">
        <v>30.77</v>
      </c>
      <c r="CJ27" s="412">
        <v>30</v>
      </c>
      <c r="CK27" s="411">
        <v>0.95716903220731442</v>
      </c>
      <c r="CL27" s="412" t="s">
        <v>571</v>
      </c>
      <c r="CM27" s="413">
        <v>1.6550744612514225</v>
      </c>
      <c r="CN27" s="353" t="s">
        <v>630</v>
      </c>
      <c r="CO27" s="411">
        <v>9479.6099999999969</v>
      </c>
      <c r="CP27" s="411">
        <v>8773.8300000000036</v>
      </c>
      <c r="CQ27" s="411">
        <v>8523.0500000000065</v>
      </c>
      <c r="CR27" s="411">
        <v>8925.4966666666696</v>
      </c>
      <c r="CS27" s="412" t="s">
        <v>487</v>
      </c>
      <c r="CT27" s="412">
        <v>1.1140000000000001</v>
      </c>
      <c r="CU27" s="412">
        <v>1.0469999999999999</v>
      </c>
      <c r="CV27" s="412">
        <v>1.0230000000000001</v>
      </c>
      <c r="CW27" s="412">
        <v>1.0609999999999999</v>
      </c>
      <c r="CX27" s="411">
        <v>4.6888155974709168E-2</v>
      </c>
      <c r="CY27" s="412" t="s">
        <v>529</v>
      </c>
      <c r="CZ27" s="413">
        <v>1.921270768243623</v>
      </c>
      <c r="DA27" s="353" t="s">
        <v>630</v>
      </c>
      <c r="DB27" s="411">
        <v>19336.320000000032</v>
      </c>
      <c r="DC27" s="411">
        <v>16839.320000000007</v>
      </c>
      <c r="DD27" s="411">
        <v>18217.660000000036</v>
      </c>
      <c r="DE27" s="411">
        <v>18131.100000000024</v>
      </c>
      <c r="DF27" s="412" t="s">
        <v>430</v>
      </c>
      <c r="DG27" s="412">
        <v>1.6580000000000001</v>
      </c>
      <c r="DH27" s="412">
        <v>1.4790000000000001</v>
      </c>
      <c r="DI27" s="412">
        <v>1.5780000000000001</v>
      </c>
      <c r="DJ27" s="412">
        <v>1.5720000000000001</v>
      </c>
      <c r="DK27" s="411">
        <v>8.9801167393630504E-2</v>
      </c>
      <c r="DL27" s="412" t="s">
        <v>532</v>
      </c>
      <c r="DM27" s="413">
        <v>1.9964296670931156</v>
      </c>
      <c r="DN27" s="353" t="s">
        <v>630</v>
      </c>
      <c r="DO27" s="411">
        <v>24452.740000000053</v>
      </c>
      <c r="DP27" s="411">
        <v>20372.32000000004</v>
      </c>
      <c r="DQ27" s="411">
        <v>19487.320000000043</v>
      </c>
      <c r="DR27" s="411">
        <v>21437.460000000046</v>
      </c>
      <c r="DS27" s="412" t="s">
        <v>625</v>
      </c>
      <c r="DT27" s="412">
        <v>2.15</v>
      </c>
      <c r="DU27" s="412">
        <v>1.85</v>
      </c>
      <c r="DV27" s="412">
        <v>1.7830000000000001</v>
      </c>
      <c r="DW27" s="412">
        <v>1.9279999999999999</v>
      </c>
      <c r="DX27" s="411">
        <v>0.19526444157002568</v>
      </c>
      <c r="DY27" s="412" t="s">
        <v>520</v>
      </c>
      <c r="DZ27" s="413">
        <v>2.0320458339077012</v>
      </c>
      <c r="EA27" s="353" t="s">
        <v>630</v>
      </c>
      <c r="EB27" s="411">
        <v>11276.740000000018</v>
      </c>
      <c r="EC27" s="411">
        <v>11196.000000000024</v>
      </c>
      <c r="ED27" s="411">
        <v>10152.000000000015</v>
      </c>
      <c r="EE27" s="411">
        <v>10874.913333333352</v>
      </c>
      <c r="EF27" s="412" t="s">
        <v>426</v>
      </c>
      <c r="EG27" s="412">
        <v>1.01</v>
      </c>
      <c r="EH27" s="412">
        <v>1.004</v>
      </c>
      <c r="EI27" s="412">
        <v>0.92390000000000005</v>
      </c>
      <c r="EJ27" s="412">
        <v>0.97899999999999998</v>
      </c>
      <c r="EK27" s="411">
        <v>4.7847964846132386E-2</v>
      </c>
      <c r="EL27" s="412" t="s">
        <v>478</v>
      </c>
      <c r="EM27" s="413">
        <v>1.8208616264179147</v>
      </c>
      <c r="EN27" s="353" t="s">
        <v>630</v>
      </c>
      <c r="EO27" s="411">
        <v>13712.579999999994</v>
      </c>
      <c r="EP27" s="411">
        <v>14143.159999999994</v>
      </c>
      <c r="EQ27" s="411">
        <v>12980.419999999995</v>
      </c>
      <c r="ER27" s="411">
        <v>13612.05333333333</v>
      </c>
      <c r="ES27" s="412" t="s">
        <v>448</v>
      </c>
      <c r="ET27" s="412">
        <v>1.0249999999999999</v>
      </c>
      <c r="EU27" s="412">
        <v>1.052</v>
      </c>
      <c r="EV27" s="412">
        <v>0.97750000000000004</v>
      </c>
      <c r="EW27" s="412">
        <v>1.018</v>
      </c>
      <c r="EX27" s="411">
        <v>3.7903159824684847E-2</v>
      </c>
      <c r="EY27" s="412" t="s">
        <v>535</v>
      </c>
      <c r="EZ27" s="413">
        <v>1.7977332247531059</v>
      </c>
      <c r="FA27" s="353" t="s">
        <v>630</v>
      </c>
      <c r="FB27" s="411">
        <v>7049.9999999999918</v>
      </c>
      <c r="FC27" s="411">
        <v>8289.3599999999969</v>
      </c>
      <c r="FD27" s="411">
        <v>6775.759999999992</v>
      </c>
      <c r="FE27" s="411">
        <v>7371.7066666666606</v>
      </c>
      <c r="FF27" s="412" t="s">
        <v>433</v>
      </c>
      <c r="FG27" s="412">
        <v>0.76019999999999999</v>
      </c>
      <c r="FH27" s="412">
        <v>0.87460000000000004</v>
      </c>
      <c r="FI27" s="412">
        <v>0.73440000000000005</v>
      </c>
      <c r="FJ27" s="412">
        <v>0.78979999999999995</v>
      </c>
      <c r="FK27" s="411">
        <v>7.463748493361691E-2</v>
      </c>
      <c r="FL27" s="412" t="s">
        <v>508</v>
      </c>
      <c r="FM27" s="413">
        <v>1.7275877577913035</v>
      </c>
      <c r="FN27" s="353" t="s">
        <v>630</v>
      </c>
      <c r="FO27" s="411">
        <v>7500.0600000000077</v>
      </c>
      <c r="FP27" s="411">
        <v>11854.99999999998</v>
      </c>
      <c r="FQ27" s="411">
        <v>8121.9400000000123</v>
      </c>
      <c r="FR27" s="411">
        <v>9159</v>
      </c>
      <c r="FS27" s="414" t="s">
        <v>631</v>
      </c>
      <c r="FT27" s="412">
        <v>0.75649999999999995</v>
      </c>
      <c r="FU27" s="412">
        <v>1.1260000000000001</v>
      </c>
      <c r="FV27" s="412">
        <v>0.81110000000000004</v>
      </c>
      <c r="FW27" s="412">
        <v>0.89780000000000004</v>
      </c>
      <c r="FX27" s="411">
        <v>0.19938674646264459</v>
      </c>
      <c r="FY27" s="414" t="s">
        <v>597</v>
      </c>
      <c r="FZ27" s="413">
        <v>1.7851620246916859</v>
      </c>
      <c r="GA27" s="353" t="s">
        <v>630</v>
      </c>
      <c r="GB27" s="411">
        <v>9177.75</v>
      </c>
      <c r="GC27" s="411">
        <v>9580.75</v>
      </c>
      <c r="GD27" s="411">
        <v>8678.75</v>
      </c>
      <c r="GE27" s="411">
        <v>9145.75</v>
      </c>
      <c r="GF27" s="412" t="s">
        <v>478</v>
      </c>
      <c r="GG27" s="412">
        <v>0.88449999999999995</v>
      </c>
      <c r="GH27" s="412">
        <v>0.91590000000000005</v>
      </c>
      <c r="GI27" s="412">
        <v>0.84519999999999995</v>
      </c>
      <c r="GJ27" s="412">
        <v>0.88180000000000003</v>
      </c>
      <c r="GK27" s="411">
        <v>3.5420132357426221E-2</v>
      </c>
      <c r="GL27" s="412" t="s">
        <v>496</v>
      </c>
      <c r="GM27" s="413">
        <v>1.8673792924535195</v>
      </c>
      <c r="GN27" s="353" t="s">
        <v>630</v>
      </c>
      <c r="GO27" s="411">
        <v>5167.5499999999947</v>
      </c>
      <c r="GP27" s="411">
        <v>6416.9299999999857</v>
      </c>
      <c r="GQ27" s="411">
        <v>4966.8599999999933</v>
      </c>
      <c r="GR27" s="411">
        <v>5517.1133333333246</v>
      </c>
      <c r="GS27" s="412" t="s">
        <v>595</v>
      </c>
      <c r="GT27" s="412">
        <v>0.4975</v>
      </c>
      <c r="GU27" s="412">
        <v>0.6069</v>
      </c>
      <c r="GV27" s="412">
        <v>0.47960000000000003</v>
      </c>
      <c r="GW27" s="412">
        <v>0.52800000000000002</v>
      </c>
      <c r="GX27" s="411">
        <v>6.8902233649932226E-2</v>
      </c>
      <c r="GY27" s="412" t="s">
        <v>566</v>
      </c>
      <c r="GZ27" s="413">
        <v>1.5720503802343584</v>
      </c>
      <c r="HA27" s="353" t="s">
        <v>630</v>
      </c>
      <c r="HB27" s="411">
        <v>5537.909999999998</v>
      </c>
      <c r="HC27" s="411">
        <v>5830.9699999999948</v>
      </c>
      <c r="HD27" s="411">
        <v>5432.9399999999987</v>
      </c>
      <c r="HE27" s="411">
        <v>5600.6066666666638</v>
      </c>
      <c r="HF27" s="412" t="s">
        <v>535</v>
      </c>
      <c r="HG27" s="412">
        <v>0.7923</v>
      </c>
      <c r="HH27" s="412">
        <v>0.82899999999999996</v>
      </c>
      <c r="HI27" s="412">
        <v>0.77900000000000003</v>
      </c>
      <c r="HJ27" s="412">
        <v>0.80010000000000003</v>
      </c>
      <c r="HK27" s="411">
        <v>2.5918743211927747E-2</v>
      </c>
      <c r="HL27" s="412" t="s">
        <v>571</v>
      </c>
      <c r="HM27" s="413">
        <v>1.7414299048903477</v>
      </c>
    </row>
    <row r="28" spans="1:221">
      <c r="A28" s="455" t="s">
        <v>632</v>
      </c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 t="s">
        <v>633</v>
      </c>
      <c r="O28" s="455"/>
      <c r="P28" s="455"/>
      <c r="Q28" s="455"/>
      <c r="R28" s="455"/>
      <c r="S28" s="455"/>
      <c r="T28" s="455"/>
      <c r="U28" s="455"/>
      <c r="V28" s="455"/>
      <c r="W28" s="455"/>
      <c r="X28" s="455"/>
      <c r="Y28" s="455"/>
      <c r="Z28" s="455"/>
      <c r="AA28" s="455" t="s">
        <v>634</v>
      </c>
      <c r="AB28" s="455"/>
      <c r="AC28" s="455"/>
      <c r="AD28" s="455"/>
      <c r="AE28" s="455"/>
      <c r="AF28" s="455"/>
      <c r="AG28" s="455"/>
      <c r="AH28" s="455"/>
      <c r="AI28" s="455"/>
      <c r="AJ28" s="455"/>
      <c r="AK28" s="455"/>
      <c r="AL28" s="455"/>
      <c r="AM28" s="455"/>
      <c r="AN28" s="455" t="s">
        <v>635</v>
      </c>
      <c r="AO28" s="455"/>
      <c r="AP28" s="455"/>
      <c r="AQ28" s="455"/>
      <c r="AR28" s="455"/>
      <c r="AS28" s="455"/>
      <c r="AT28" s="455"/>
      <c r="AU28" s="455"/>
      <c r="AV28" s="455"/>
      <c r="AW28" s="455"/>
      <c r="AX28" s="455"/>
      <c r="AY28" s="455"/>
      <c r="AZ28" s="455"/>
      <c r="BA28" s="455" t="s">
        <v>636</v>
      </c>
      <c r="BB28" s="455"/>
      <c r="BC28" s="455"/>
      <c r="BD28" s="455"/>
      <c r="BE28" s="455"/>
      <c r="BF28" s="455"/>
      <c r="BG28" s="455"/>
      <c r="BH28" s="455"/>
      <c r="BI28" s="455"/>
      <c r="BJ28" s="455"/>
      <c r="BK28" s="455"/>
      <c r="BL28" s="455"/>
      <c r="BM28" s="455"/>
      <c r="BN28" s="455" t="s">
        <v>637</v>
      </c>
      <c r="BO28" s="455"/>
      <c r="BP28" s="455"/>
      <c r="BQ28" s="455"/>
      <c r="BR28" s="455"/>
      <c r="BS28" s="455"/>
      <c r="BT28" s="455"/>
      <c r="BU28" s="455"/>
      <c r="BV28" s="455"/>
      <c r="BW28" s="455"/>
      <c r="BX28" s="455"/>
      <c r="BY28" s="455"/>
      <c r="BZ28" s="455"/>
      <c r="CA28" s="455" t="s">
        <v>638</v>
      </c>
      <c r="CB28" s="455"/>
      <c r="CC28" s="455"/>
      <c r="CD28" s="455"/>
      <c r="CE28" s="455"/>
      <c r="CF28" s="455"/>
      <c r="CG28" s="455"/>
      <c r="CH28" s="455"/>
      <c r="CI28" s="455"/>
      <c r="CJ28" s="455"/>
      <c r="CK28" s="455"/>
      <c r="CL28" s="455"/>
      <c r="CM28" s="455"/>
      <c r="CN28" s="455" t="s">
        <v>639</v>
      </c>
      <c r="CO28" s="455"/>
      <c r="CP28" s="455"/>
      <c r="CQ28" s="455"/>
      <c r="CR28" s="455"/>
      <c r="CS28" s="455"/>
      <c r="CT28" s="455"/>
      <c r="CU28" s="455"/>
      <c r="CV28" s="455"/>
      <c r="CW28" s="455"/>
      <c r="CX28" s="455"/>
      <c r="CY28" s="455"/>
      <c r="CZ28" s="455"/>
      <c r="DA28" s="455" t="s">
        <v>640</v>
      </c>
      <c r="DB28" s="455"/>
      <c r="DC28" s="455"/>
      <c r="DD28" s="455"/>
      <c r="DE28" s="455"/>
      <c r="DF28" s="455"/>
      <c r="DG28" s="455"/>
      <c r="DH28" s="455"/>
      <c r="DI28" s="455"/>
      <c r="DJ28" s="455"/>
      <c r="DK28" s="455"/>
      <c r="DL28" s="455"/>
      <c r="DM28" s="455"/>
      <c r="DN28" s="455" t="s">
        <v>641</v>
      </c>
      <c r="DO28" s="455"/>
      <c r="DP28" s="455"/>
      <c r="DQ28" s="455"/>
      <c r="DR28" s="455"/>
      <c r="DS28" s="455"/>
      <c r="DT28" s="455"/>
      <c r="DU28" s="455"/>
      <c r="DV28" s="455"/>
      <c r="DW28" s="455"/>
      <c r="DX28" s="455"/>
      <c r="DY28" s="455"/>
      <c r="DZ28" s="455"/>
      <c r="EA28" s="455" t="s">
        <v>642</v>
      </c>
      <c r="EB28" s="455"/>
      <c r="EC28" s="455"/>
      <c r="ED28" s="455"/>
      <c r="EE28" s="455"/>
      <c r="EF28" s="455"/>
      <c r="EG28" s="455"/>
      <c r="EH28" s="455"/>
      <c r="EI28" s="455"/>
      <c r="EJ28" s="455"/>
      <c r="EK28" s="455"/>
      <c r="EL28" s="455"/>
      <c r="EM28" s="455"/>
      <c r="EN28" s="455" t="s">
        <v>643</v>
      </c>
      <c r="EO28" s="455"/>
      <c r="EP28" s="455"/>
      <c r="EQ28" s="455"/>
      <c r="ER28" s="455"/>
      <c r="ES28" s="455"/>
      <c r="ET28" s="455"/>
      <c r="EU28" s="455"/>
      <c r="EV28" s="455"/>
      <c r="EW28" s="455"/>
      <c r="EX28" s="455"/>
      <c r="EY28" s="455"/>
      <c r="EZ28" s="455"/>
      <c r="FA28" s="455" t="s">
        <v>644</v>
      </c>
      <c r="FB28" s="455"/>
      <c r="FC28" s="455"/>
      <c r="FD28" s="455"/>
      <c r="FE28" s="455"/>
      <c r="FF28" s="455"/>
      <c r="FG28" s="455"/>
      <c r="FH28" s="455"/>
      <c r="FI28" s="455"/>
      <c r="FJ28" s="455"/>
      <c r="FK28" s="455"/>
      <c r="FL28" s="455"/>
      <c r="FM28" s="455"/>
      <c r="FN28" s="455" t="s">
        <v>645</v>
      </c>
      <c r="FO28" s="455"/>
      <c r="FP28" s="455"/>
      <c r="FQ28" s="455"/>
      <c r="FR28" s="455"/>
      <c r="FS28" s="455"/>
      <c r="FT28" s="455"/>
      <c r="FU28" s="455"/>
      <c r="FV28" s="455"/>
      <c r="FW28" s="455"/>
      <c r="FX28" s="455"/>
      <c r="FY28" s="455"/>
      <c r="FZ28" s="455"/>
      <c r="GA28" s="455" t="s">
        <v>646</v>
      </c>
      <c r="GB28" s="455"/>
      <c r="GC28" s="455"/>
      <c r="GD28" s="455"/>
      <c r="GE28" s="455"/>
      <c r="GF28" s="455"/>
      <c r="GG28" s="455"/>
      <c r="GH28" s="455"/>
      <c r="GI28" s="455"/>
      <c r="GJ28" s="455"/>
      <c r="GK28" s="455"/>
      <c r="GL28" s="455"/>
      <c r="GM28" s="455"/>
      <c r="GN28" s="455" t="s">
        <v>647</v>
      </c>
      <c r="GO28" s="455"/>
      <c r="GP28" s="455"/>
      <c r="GQ28" s="455"/>
      <c r="GR28" s="455"/>
      <c r="GS28" s="455"/>
      <c r="GT28" s="455"/>
      <c r="GU28" s="455"/>
      <c r="GV28" s="455"/>
      <c r="GW28" s="455"/>
      <c r="GX28" s="455"/>
      <c r="GY28" s="455"/>
      <c r="GZ28" s="455"/>
      <c r="HA28" s="455" t="s">
        <v>648</v>
      </c>
      <c r="HB28" s="455"/>
      <c r="HC28" s="455"/>
      <c r="HD28" s="455"/>
      <c r="HE28" s="455"/>
      <c r="HF28" s="455"/>
      <c r="HG28" s="455"/>
      <c r="HH28" s="455"/>
      <c r="HI28" s="455"/>
      <c r="HJ28" s="455"/>
      <c r="HK28" s="455"/>
      <c r="HL28" s="455"/>
      <c r="HM28" s="455"/>
    </row>
    <row r="29" spans="1:221">
      <c r="A29" s="410" t="s">
        <v>649</v>
      </c>
      <c r="B29" s="353"/>
      <c r="C29" s="353"/>
      <c r="D29" s="353"/>
      <c r="E29" s="353"/>
      <c r="F29" s="353"/>
      <c r="G29" s="353"/>
      <c r="H29" s="353"/>
      <c r="I29" s="353"/>
      <c r="J29" s="353"/>
      <c r="K29" s="353"/>
      <c r="L29" s="353"/>
      <c r="M29" s="353"/>
      <c r="N29" s="410" t="s">
        <v>649</v>
      </c>
      <c r="O29" s="353"/>
      <c r="P29" s="353"/>
      <c r="Q29" s="353"/>
      <c r="R29" s="353"/>
      <c r="S29" s="353"/>
      <c r="T29" s="353"/>
      <c r="U29" s="353"/>
      <c r="V29" s="353"/>
      <c r="W29" s="353"/>
      <c r="X29" s="353"/>
      <c r="Y29" s="353"/>
      <c r="Z29" s="353"/>
      <c r="AA29" s="410" t="s">
        <v>649</v>
      </c>
      <c r="AB29" s="353"/>
      <c r="AC29" s="353"/>
      <c r="AD29" s="353"/>
      <c r="AE29" s="353"/>
      <c r="AF29" s="353"/>
      <c r="AG29" s="353"/>
      <c r="AH29" s="353"/>
      <c r="AI29" s="353"/>
      <c r="AJ29" s="353"/>
      <c r="AK29" s="353"/>
      <c r="AL29" s="353"/>
      <c r="AM29" s="353"/>
      <c r="AN29" s="410" t="s">
        <v>649</v>
      </c>
      <c r="AO29" s="353"/>
      <c r="AP29" s="353"/>
      <c r="AQ29" s="353"/>
      <c r="AR29" s="353"/>
      <c r="AS29" s="353"/>
      <c r="AT29" s="353"/>
      <c r="AU29" s="353"/>
      <c r="AV29" s="353"/>
      <c r="AW29" s="353"/>
      <c r="AX29" s="353"/>
      <c r="AY29" s="353"/>
      <c r="AZ29" s="353"/>
      <c r="BA29" s="410" t="s">
        <v>649</v>
      </c>
      <c r="BB29" s="353"/>
      <c r="BC29" s="353"/>
      <c r="BD29" s="353"/>
      <c r="BE29" s="353"/>
      <c r="BF29" s="353"/>
      <c r="BG29" s="353"/>
      <c r="BH29" s="353"/>
      <c r="BI29" s="353"/>
      <c r="BJ29" s="353"/>
      <c r="BK29" s="353"/>
      <c r="BL29" s="353"/>
      <c r="BM29" s="353"/>
      <c r="BN29" s="410" t="s">
        <v>649</v>
      </c>
      <c r="BO29" s="353"/>
      <c r="BP29" s="353"/>
      <c r="BQ29" s="353"/>
      <c r="BR29" s="353"/>
      <c r="BS29" s="353"/>
      <c r="BT29" s="353"/>
      <c r="BU29" s="353"/>
      <c r="BV29" s="353"/>
      <c r="BW29" s="353"/>
      <c r="BX29" s="353"/>
      <c r="BY29" s="353"/>
      <c r="BZ29" s="353"/>
      <c r="CA29" s="410" t="s">
        <v>649</v>
      </c>
      <c r="CB29" s="353"/>
      <c r="CC29" s="353"/>
      <c r="CD29" s="353"/>
      <c r="CE29" s="353"/>
      <c r="CF29" s="353"/>
      <c r="CG29" s="353"/>
      <c r="CH29" s="353"/>
      <c r="CI29" s="353"/>
      <c r="CJ29" s="353"/>
      <c r="CK29" s="353"/>
      <c r="CL29" s="353"/>
      <c r="CM29" s="353"/>
      <c r="CN29" s="410" t="s">
        <v>649</v>
      </c>
      <c r="CO29" s="353"/>
      <c r="CP29" s="353"/>
      <c r="CQ29" s="353"/>
      <c r="CR29" s="353"/>
      <c r="CS29" s="353"/>
      <c r="CT29" s="353"/>
      <c r="CU29" s="353"/>
      <c r="CV29" s="353"/>
      <c r="CW29" s="353"/>
      <c r="CX29" s="353"/>
      <c r="CY29" s="353"/>
      <c r="CZ29" s="353"/>
      <c r="DA29" s="410" t="s">
        <v>649</v>
      </c>
      <c r="DB29" s="353"/>
      <c r="DC29" s="353"/>
      <c r="DD29" s="353"/>
      <c r="DE29" s="353"/>
      <c r="DF29" s="353"/>
      <c r="DG29" s="353"/>
      <c r="DH29" s="353"/>
      <c r="DI29" s="353"/>
      <c r="DJ29" s="353"/>
      <c r="DK29" s="353"/>
      <c r="DL29" s="353"/>
      <c r="DM29" s="353"/>
      <c r="DN29" s="410" t="s">
        <v>649</v>
      </c>
      <c r="DO29" s="353"/>
      <c r="DP29" s="353"/>
      <c r="DQ29" s="353"/>
      <c r="DR29" s="353"/>
      <c r="DS29" s="353"/>
      <c r="DT29" s="353"/>
      <c r="DU29" s="353"/>
      <c r="DV29" s="353"/>
      <c r="DW29" s="353"/>
      <c r="DX29" s="353"/>
      <c r="DY29" s="353"/>
      <c r="DZ29" s="353"/>
      <c r="EA29" s="410" t="s">
        <v>649</v>
      </c>
      <c r="EB29" s="353"/>
      <c r="EC29" s="353"/>
      <c r="ED29" s="353"/>
      <c r="EE29" s="353"/>
      <c r="EF29" s="353"/>
      <c r="EG29" s="353"/>
      <c r="EH29" s="353"/>
      <c r="EI29" s="353"/>
      <c r="EJ29" s="353"/>
      <c r="EK29" s="353"/>
      <c r="EL29" s="353"/>
      <c r="EM29" s="353"/>
      <c r="EN29" s="410" t="s">
        <v>649</v>
      </c>
      <c r="EO29" s="353"/>
      <c r="EP29" s="353"/>
      <c r="EQ29" s="353"/>
      <c r="ER29" s="353"/>
      <c r="ES29" s="353"/>
      <c r="ET29" s="353"/>
      <c r="EU29" s="353"/>
      <c r="EV29" s="353"/>
      <c r="EW29" s="353"/>
      <c r="EX29" s="353"/>
      <c r="EY29" s="353"/>
      <c r="EZ29" s="353"/>
      <c r="FA29" s="410" t="s">
        <v>649</v>
      </c>
      <c r="FB29" s="353"/>
      <c r="FC29" s="353"/>
      <c r="FD29" s="353"/>
      <c r="FE29" s="353"/>
      <c r="FF29" s="353"/>
      <c r="FG29" s="353"/>
      <c r="FH29" s="353"/>
      <c r="FI29" s="353"/>
      <c r="FJ29" s="353"/>
      <c r="FK29" s="353"/>
      <c r="FL29" s="353"/>
      <c r="FM29" s="353"/>
      <c r="FN29" s="410" t="s">
        <v>649</v>
      </c>
      <c r="FO29" s="353"/>
      <c r="FP29" s="353"/>
      <c r="FQ29" s="353"/>
      <c r="FR29" s="353"/>
      <c r="FS29" s="353"/>
      <c r="FT29" s="353"/>
      <c r="FU29" s="353"/>
      <c r="FV29" s="353"/>
      <c r="FW29" s="353"/>
      <c r="FX29" s="353"/>
      <c r="FY29" s="353"/>
      <c r="FZ29" s="353"/>
      <c r="GA29" s="410" t="s">
        <v>649</v>
      </c>
      <c r="GB29" s="353"/>
      <c r="GC29" s="353"/>
      <c r="GD29" s="353"/>
      <c r="GE29" s="353"/>
      <c r="GF29" s="353"/>
      <c r="GG29" s="353"/>
      <c r="GH29" s="353"/>
      <c r="GI29" s="353"/>
      <c r="GJ29" s="353"/>
      <c r="GK29" s="353"/>
      <c r="GL29" s="353"/>
      <c r="GM29" s="353"/>
      <c r="GN29" s="410" t="s">
        <v>649</v>
      </c>
      <c r="GO29" s="353"/>
      <c r="GP29" s="353"/>
      <c r="GQ29" s="353"/>
      <c r="GR29" s="353"/>
      <c r="GS29" s="353"/>
      <c r="GT29" s="353"/>
      <c r="GU29" s="353"/>
      <c r="GV29" s="353"/>
      <c r="GW29" s="353"/>
      <c r="GX29" s="353"/>
      <c r="GY29" s="353"/>
      <c r="GZ29" s="353"/>
      <c r="HA29" s="410" t="s">
        <v>649</v>
      </c>
      <c r="HB29" s="353"/>
      <c r="HC29" s="353"/>
      <c r="HD29" s="353"/>
      <c r="HE29" s="353"/>
      <c r="HF29" s="353"/>
      <c r="HG29" s="353"/>
      <c r="HH29" s="353"/>
      <c r="HI29" s="353"/>
      <c r="HJ29" s="353"/>
      <c r="HK29" s="353"/>
      <c r="HL29" s="353"/>
      <c r="HM29" s="353"/>
    </row>
    <row r="30" spans="1:221">
      <c r="A30" s="353"/>
      <c r="B30" s="456" t="s">
        <v>414</v>
      </c>
      <c r="C30" s="455"/>
      <c r="D30" s="455"/>
      <c r="E30" s="455"/>
      <c r="F30" s="455"/>
      <c r="G30" s="456" t="s">
        <v>415</v>
      </c>
      <c r="H30" s="455"/>
      <c r="I30" s="455"/>
      <c r="J30" s="455"/>
      <c r="K30" s="455"/>
      <c r="L30" s="455"/>
      <c r="M30" s="455"/>
      <c r="N30" s="353"/>
      <c r="O30" s="456" t="s">
        <v>414</v>
      </c>
      <c r="P30" s="455"/>
      <c r="Q30" s="455"/>
      <c r="R30" s="455"/>
      <c r="S30" s="455"/>
      <c r="T30" s="456" t="s">
        <v>415</v>
      </c>
      <c r="U30" s="455"/>
      <c r="V30" s="455"/>
      <c r="W30" s="455"/>
      <c r="X30" s="455"/>
      <c r="Y30" s="455"/>
      <c r="Z30" s="455"/>
      <c r="AA30" s="353"/>
      <c r="AB30" s="456" t="s">
        <v>414</v>
      </c>
      <c r="AC30" s="455"/>
      <c r="AD30" s="455"/>
      <c r="AE30" s="455"/>
      <c r="AF30" s="455"/>
      <c r="AG30" s="456" t="s">
        <v>415</v>
      </c>
      <c r="AH30" s="455"/>
      <c r="AI30" s="455"/>
      <c r="AJ30" s="455"/>
      <c r="AK30" s="455"/>
      <c r="AL30" s="455"/>
      <c r="AM30" s="455"/>
      <c r="AN30" s="353"/>
      <c r="AO30" s="456" t="s">
        <v>414</v>
      </c>
      <c r="AP30" s="455"/>
      <c r="AQ30" s="455"/>
      <c r="AR30" s="455"/>
      <c r="AS30" s="455"/>
      <c r="AT30" s="456" t="s">
        <v>415</v>
      </c>
      <c r="AU30" s="455"/>
      <c r="AV30" s="455"/>
      <c r="AW30" s="455"/>
      <c r="AX30" s="455"/>
      <c r="AY30" s="455"/>
      <c r="AZ30" s="455"/>
      <c r="BA30" s="353"/>
      <c r="BB30" s="456" t="s">
        <v>414</v>
      </c>
      <c r="BC30" s="455"/>
      <c r="BD30" s="455"/>
      <c r="BE30" s="455"/>
      <c r="BF30" s="455"/>
      <c r="BG30" s="456" t="s">
        <v>415</v>
      </c>
      <c r="BH30" s="455"/>
      <c r="BI30" s="455"/>
      <c r="BJ30" s="455"/>
      <c r="BK30" s="455"/>
      <c r="BL30" s="455"/>
      <c r="BM30" s="455"/>
      <c r="BN30" s="353"/>
      <c r="BO30" s="456" t="s">
        <v>414</v>
      </c>
      <c r="BP30" s="455"/>
      <c r="BQ30" s="455"/>
      <c r="BR30" s="455"/>
      <c r="BS30" s="455"/>
      <c r="BT30" s="456" t="s">
        <v>415</v>
      </c>
      <c r="BU30" s="455"/>
      <c r="BV30" s="455"/>
      <c r="BW30" s="455"/>
      <c r="BX30" s="455"/>
      <c r="BY30" s="455"/>
      <c r="BZ30" s="455"/>
      <c r="CA30" s="353"/>
      <c r="CB30" s="456" t="s">
        <v>414</v>
      </c>
      <c r="CC30" s="455"/>
      <c r="CD30" s="455"/>
      <c r="CE30" s="455"/>
      <c r="CF30" s="455"/>
      <c r="CG30" s="456" t="s">
        <v>415</v>
      </c>
      <c r="CH30" s="455"/>
      <c r="CI30" s="455"/>
      <c r="CJ30" s="455"/>
      <c r="CK30" s="455"/>
      <c r="CL30" s="455"/>
      <c r="CM30" s="455"/>
      <c r="CN30" s="353"/>
      <c r="CO30" s="456" t="s">
        <v>414</v>
      </c>
      <c r="CP30" s="455"/>
      <c r="CQ30" s="455"/>
      <c r="CR30" s="455"/>
      <c r="CS30" s="455"/>
      <c r="CT30" s="456" t="s">
        <v>415</v>
      </c>
      <c r="CU30" s="455"/>
      <c r="CV30" s="455"/>
      <c r="CW30" s="455"/>
      <c r="CX30" s="455"/>
      <c r="CY30" s="455"/>
      <c r="CZ30" s="455"/>
      <c r="DA30" s="353"/>
      <c r="DB30" s="456" t="s">
        <v>414</v>
      </c>
      <c r="DC30" s="455"/>
      <c r="DD30" s="455"/>
      <c r="DE30" s="455"/>
      <c r="DF30" s="455"/>
      <c r="DG30" s="456" t="s">
        <v>415</v>
      </c>
      <c r="DH30" s="455"/>
      <c r="DI30" s="455"/>
      <c r="DJ30" s="455"/>
      <c r="DK30" s="455"/>
      <c r="DL30" s="455"/>
      <c r="DM30" s="455"/>
      <c r="DN30" s="353"/>
      <c r="DO30" s="456" t="s">
        <v>414</v>
      </c>
      <c r="DP30" s="455"/>
      <c r="DQ30" s="455"/>
      <c r="DR30" s="455"/>
      <c r="DS30" s="455"/>
      <c r="DT30" s="456" t="s">
        <v>415</v>
      </c>
      <c r="DU30" s="455"/>
      <c r="DV30" s="455"/>
      <c r="DW30" s="455"/>
      <c r="DX30" s="455"/>
      <c r="DY30" s="455"/>
      <c r="DZ30" s="455"/>
      <c r="EA30" s="353"/>
      <c r="EB30" s="456" t="s">
        <v>414</v>
      </c>
      <c r="EC30" s="455"/>
      <c r="ED30" s="455"/>
      <c r="EE30" s="455"/>
      <c r="EF30" s="455"/>
      <c r="EG30" s="456" t="s">
        <v>415</v>
      </c>
      <c r="EH30" s="455"/>
      <c r="EI30" s="455"/>
      <c r="EJ30" s="455"/>
      <c r="EK30" s="455"/>
      <c r="EL30" s="455"/>
      <c r="EM30" s="455"/>
      <c r="EN30" s="353"/>
      <c r="EO30" s="456" t="s">
        <v>414</v>
      </c>
      <c r="EP30" s="455"/>
      <c r="EQ30" s="455"/>
      <c r="ER30" s="455"/>
      <c r="ES30" s="455"/>
      <c r="ET30" s="456" t="s">
        <v>415</v>
      </c>
      <c r="EU30" s="455"/>
      <c r="EV30" s="455"/>
      <c r="EW30" s="455"/>
      <c r="EX30" s="455"/>
      <c r="EY30" s="455"/>
      <c r="EZ30" s="455"/>
      <c r="FA30" s="353"/>
      <c r="FB30" s="456" t="s">
        <v>414</v>
      </c>
      <c r="FC30" s="455"/>
      <c r="FD30" s="455"/>
      <c r="FE30" s="455"/>
      <c r="FF30" s="455"/>
      <c r="FG30" s="456" t="s">
        <v>415</v>
      </c>
      <c r="FH30" s="455"/>
      <c r="FI30" s="455"/>
      <c r="FJ30" s="455"/>
      <c r="FK30" s="455"/>
      <c r="FL30" s="455"/>
      <c r="FM30" s="455"/>
      <c r="FN30" s="353"/>
      <c r="FO30" s="456" t="s">
        <v>414</v>
      </c>
      <c r="FP30" s="455"/>
      <c r="FQ30" s="455"/>
      <c r="FR30" s="455"/>
      <c r="FS30" s="455"/>
      <c r="FT30" s="456" t="s">
        <v>415</v>
      </c>
      <c r="FU30" s="455"/>
      <c r="FV30" s="455"/>
      <c r="FW30" s="455"/>
      <c r="FX30" s="455"/>
      <c r="FY30" s="455"/>
      <c r="FZ30" s="455"/>
      <c r="GA30" s="353"/>
      <c r="GB30" s="456" t="s">
        <v>414</v>
      </c>
      <c r="GC30" s="455"/>
      <c r="GD30" s="455"/>
      <c r="GE30" s="455"/>
      <c r="GF30" s="455"/>
      <c r="GG30" s="456" t="s">
        <v>415</v>
      </c>
      <c r="GH30" s="455"/>
      <c r="GI30" s="455"/>
      <c r="GJ30" s="455"/>
      <c r="GK30" s="455"/>
      <c r="GL30" s="455"/>
      <c r="GM30" s="455"/>
      <c r="GN30" s="353"/>
      <c r="GO30" s="456" t="s">
        <v>414</v>
      </c>
      <c r="GP30" s="455"/>
      <c r="GQ30" s="455"/>
      <c r="GR30" s="455"/>
      <c r="GS30" s="455"/>
      <c r="GT30" s="456" t="s">
        <v>415</v>
      </c>
      <c r="GU30" s="455"/>
      <c r="GV30" s="455"/>
      <c r="GW30" s="455"/>
      <c r="GX30" s="455"/>
      <c r="GY30" s="455"/>
      <c r="GZ30" s="455"/>
      <c r="HA30" s="353"/>
      <c r="HB30" s="456" t="s">
        <v>414</v>
      </c>
      <c r="HC30" s="455"/>
      <c r="HD30" s="455"/>
      <c r="HE30" s="455"/>
      <c r="HF30" s="455"/>
      <c r="HG30" s="456" t="s">
        <v>415</v>
      </c>
      <c r="HH30" s="455"/>
      <c r="HI30" s="455"/>
      <c r="HJ30" s="455"/>
      <c r="HK30" s="455"/>
      <c r="HL30" s="455"/>
      <c r="HM30" s="455"/>
    </row>
    <row r="31" spans="1:221">
      <c r="A31" s="410" t="s">
        <v>416</v>
      </c>
      <c r="B31" s="410" t="s">
        <v>417</v>
      </c>
      <c r="C31" s="410" t="s">
        <v>418</v>
      </c>
      <c r="D31" s="410" t="s">
        <v>419</v>
      </c>
      <c r="E31" s="353" t="s">
        <v>420</v>
      </c>
      <c r="F31" s="353" t="s">
        <v>421</v>
      </c>
      <c r="G31" s="410" t="s">
        <v>417</v>
      </c>
      <c r="H31" s="410" t="s">
        <v>418</v>
      </c>
      <c r="I31" s="410" t="s">
        <v>419</v>
      </c>
      <c r="J31" s="353" t="s">
        <v>420</v>
      </c>
      <c r="K31" s="353" t="s">
        <v>422</v>
      </c>
      <c r="L31" s="353" t="s">
        <v>421</v>
      </c>
      <c r="M31" s="353" t="s">
        <v>423</v>
      </c>
      <c r="N31" s="410" t="s">
        <v>416</v>
      </c>
      <c r="O31" s="410" t="s">
        <v>417</v>
      </c>
      <c r="P31" s="410" t="s">
        <v>418</v>
      </c>
      <c r="Q31" s="410" t="s">
        <v>419</v>
      </c>
      <c r="R31" s="353" t="s">
        <v>420</v>
      </c>
      <c r="S31" s="353" t="s">
        <v>421</v>
      </c>
      <c r="T31" s="410" t="s">
        <v>417</v>
      </c>
      <c r="U31" s="410" t="s">
        <v>418</v>
      </c>
      <c r="V31" s="410" t="s">
        <v>419</v>
      </c>
      <c r="W31" s="353" t="s">
        <v>420</v>
      </c>
      <c r="X31" s="353" t="s">
        <v>422</v>
      </c>
      <c r="Y31" s="353" t="s">
        <v>421</v>
      </c>
      <c r="Z31" s="353" t="s">
        <v>423</v>
      </c>
      <c r="AA31" s="410" t="s">
        <v>416</v>
      </c>
      <c r="AB31" s="410" t="s">
        <v>417</v>
      </c>
      <c r="AC31" s="410" t="s">
        <v>418</v>
      </c>
      <c r="AD31" s="410" t="s">
        <v>419</v>
      </c>
      <c r="AE31" s="353" t="s">
        <v>420</v>
      </c>
      <c r="AF31" s="353" t="s">
        <v>421</v>
      </c>
      <c r="AG31" s="410" t="s">
        <v>417</v>
      </c>
      <c r="AH31" s="410" t="s">
        <v>418</v>
      </c>
      <c r="AI31" s="410" t="s">
        <v>419</v>
      </c>
      <c r="AJ31" s="353" t="s">
        <v>420</v>
      </c>
      <c r="AK31" s="353" t="s">
        <v>422</v>
      </c>
      <c r="AL31" s="353" t="s">
        <v>421</v>
      </c>
      <c r="AM31" s="353" t="s">
        <v>423</v>
      </c>
      <c r="AN31" s="410" t="s">
        <v>416</v>
      </c>
      <c r="AO31" s="410" t="s">
        <v>417</v>
      </c>
      <c r="AP31" s="410" t="s">
        <v>418</v>
      </c>
      <c r="AQ31" s="410" t="s">
        <v>419</v>
      </c>
      <c r="AR31" s="353" t="s">
        <v>420</v>
      </c>
      <c r="AS31" s="353" t="s">
        <v>421</v>
      </c>
      <c r="AT31" s="410" t="s">
        <v>417</v>
      </c>
      <c r="AU31" s="410" t="s">
        <v>418</v>
      </c>
      <c r="AV31" s="410" t="s">
        <v>419</v>
      </c>
      <c r="AW31" s="353" t="s">
        <v>420</v>
      </c>
      <c r="AX31" s="353" t="s">
        <v>422</v>
      </c>
      <c r="AY31" s="353" t="s">
        <v>421</v>
      </c>
      <c r="AZ31" s="353" t="s">
        <v>423</v>
      </c>
      <c r="BA31" s="410" t="s">
        <v>416</v>
      </c>
      <c r="BB31" s="410" t="s">
        <v>417</v>
      </c>
      <c r="BC31" s="410" t="s">
        <v>418</v>
      </c>
      <c r="BD31" s="410" t="s">
        <v>419</v>
      </c>
      <c r="BE31" s="353" t="s">
        <v>420</v>
      </c>
      <c r="BF31" s="353" t="s">
        <v>421</v>
      </c>
      <c r="BG31" s="410" t="s">
        <v>417</v>
      </c>
      <c r="BH31" s="410" t="s">
        <v>418</v>
      </c>
      <c r="BI31" s="410" t="s">
        <v>419</v>
      </c>
      <c r="BJ31" s="353" t="s">
        <v>420</v>
      </c>
      <c r="BK31" s="353" t="s">
        <v>422</v>
      </c>
      <c r="BL31" s="353" t="s">
        <v>421</v>
      </c>
      <c r="BM31" s="353" t="s">
        <v>423</v>
      </c>
      <c r="BN31" s="410" t="s">
        <v>416</v>
      </c>
      <c r="BO31" s="410" t="s">
        <v>417</v>
      </c>
      <c r="BP31" s="410" t="s">
        <v>418</v>
      </c>
      <c r="BQ31" s="410" t="s">
        <v>419</v>
      </c>
      <c r="BR31" s="353" t="s">
        <v>420</v>
      </c>
      <c r="BS31" s="353" t="s">
        <v>421</v>
      </c>
      <c r="BT31" s="410" t="s">
        <v>417</v>
      </c>
      <c r="BU31" s="410" t="s">
        <v>418</v>
      </c>
      <c r="BV31" s="410" t="s">
        <v>419</v>
      </c>
      <c r="BW31" s="353" t="s">
        <v>420</v>
      </c>
      <c r="BX31" s="353" t="s">
        <v>422</v>
      </c>
      <c r="BY31" s="353" t="s">
        <v>421</v>
      </c>
      <c r="BZ31" s="353" t="s">
        <v>423</v>
      </c>
      <c r="CA31" s="410" t="s">
        <v>416</v>
      </c>
      <c r="CB31" s="410" t="s">
        <v>417</v>
      </c>
      <c r="CC31" s="410" t="s">
        <v>418</v>
      </c>
      <c r="CD31" s="410" t="s">
        <v>419</v>
      </c>
      <c r="CE31" s="353" t="s">
        <v>420</v>
      </c>
      <c r="CF31" s="353" t="s">
        <v>421</v>
      </c>
      <c r="CG31" s="410" t="s">
        <v>417</v>
      </c>
      <c r="CH31" s="410" t="s">
        <v>418</v>
      </c>
      <c r="CI31" s="410" t="s">
        <v>419</v>
      </c>
      <c r="CJ31" s="353" t="s">
        <v>420</v>
      </c>
      <c r="CK31" s="353" t="s">
        <v>422</v>
      </c>
      <c r="CL31" s="353" t="s">
        <v>421</v>
      </c>
      <c r="CM31" s="353" t="s">
        <v>423</v>
      </c>
      <c r="CN31" s="410" t="s">
        <v>416</v>
      </c>
      <c r="CO31" s="410" t="s">
        <v>417</v>
      </c>
      <c r="CP31" s="410" t="s">
        <v>418</v>
      </c>
      <c r="CQ31" s="410" t="s">
        <v>419</v>
      </c>
      <c r="CR31" s="353" t="s">
        <v>420</v>
      </c>
      <c r="CS31" s="353" t="s">
        <v>421</v>
      </c>
      <c r="CT31" s="410" t="s">
        <v>417</v>
      </c>
      <c r="CU31" s="410" t="s">
        <v>418</v>
      </c>
      <c r="CV31" s="410" t="s">
        <v>419</v>
      </c>
      <c r="CW31" s="353" t="s">
        <v>420</v>
      </c>
      <c r="CX31" s="353" t="s">
        <v>422</v>
      </c>
      <c r="CY31" s="353" t="s">
        <v>421</v>
      </c>
      <c r="CZ31" s="353" t="s">
        <v>423</v>
      </c>
      <c r="DA31" s="410" t="s">
        <v>416</v>
      </c>
      <c r="DB31" s="410" t="s">
        <v>417</v>
      </c>
      <c r="DC31" s="410" t="s">
        <v>418</v>
      </c>
      <c r="DD31" s="410" t="s">
        <v>419</v>
      </c>
      <c r="DE31" s="353" t="s">
        <v>420</v>
      </c>
      <c r="DF31" s="353" t="s">
        <v>421</v>
      </c>
      <c r="DG31" s="410" t="s">
        <v>417</v>
      </c>
      <c r="DH31" s="410" t="s">
        <v>418</v>
      </c>
      <c r="DI31" s="410" t="s">
        <v>419</v>
      </c>
      <c r="DJ31" s="353" t="s">
        <v>420</v>
      </c>
      <c r="DK31" s="353" t="s">
        <v>422</v>
      </c>
      <c r="DL31" s="353" t="s">
        <v>421</v>
      </c>
      <c r="DM31" s="353" t="s">
        <v>423</v>
      </c>
      <c r="DN31" s="410" t="s">
        <v>416</v>
      </c>
      <c r="DO31" s="410" t="s">
        <v>417</v>
      </c>
      <c r="DP31" s="410" t="s">
        <v>418</v>
      </c>
      <c r="DQ31" s="410" t="s">
        <v>419</v>
      </c>
      <c r="DR31" s="353" t="s">
        <v>420</v>
      </c>
      <c r="DS31" s="353" t="s">
        <v>421</v>
      </c>
      <c r="DT31" s="410" t="s">
        <v>417</v>
      </c>
      <c r="DU31" s="410" t="s">
        <v>418</v>
      </c>
      <c r="DV31" s="410" t="s">
        <v>419</v>
      </c>
      <c r="DW31" s="353" t="s">
        <v>420</v>
      </c>
      <c r="DX31" s="353" t="s">
        <v>422</v>
      </c>
      <c r="DY31" s="353" t="s">
        <v>421</v>
      </c>
      <c r="DZ31" s="353" t="s">
        <v>423</v>
      </c>
      <c r="EA31" s="410" t="s">
        <v>416</v>
      </c>
      <c r="EB31" s="410" t="s">
        <v>417</v>
      </c>
      <c r="EC31" s="410" t="s">
        <v>418</v>
      </c>
      <c r="ED31" s="410" t="s">
        <v>419</v>
      </c>
      <c r="EE31" s="353" t="s">
        <v>420</v>
      </c>
      <c r="EF31" s="353" t="s">
        <v>421</v>
      </c>
      <c r="EG31" s="410" t="s">
        <v>417</v>
      </c>
      <c r="EH31" s="410" t="s">
        <v>418</v>
      </c>
      <c r="EI31" s="410" t="s">
        <v>419</v>
      </c>
      <c r="EJ31" s="353" t="s">
        <v>420</v>
      </c>
      <c r="EK31" s="353" t="s">
        <v>422</v>
      </c>
      <c r="EL31" s="353" t="s">
        <v>421</v>
      </c>
      <c r="EM31" s="353" t="s">
        <v>423</v>
      </c>
      <c r="EN31" s="410" t="s">
        <v>416</v>
      </c>
      <c r="EO31" s="410" t="s">
        <v>417</v>
      </c>
      <c r="EP31" s="410" t="s">
        <v>418</v>
      </c>
      <c r="EQ31" s="410" t="s">
        <v>419</v>
      </c>
      <c r="ER31" s="353" t="s">
        <v>420</v>
      </c>
      <c r="ES31" s="353" t="s">
        <v>421</v>
      </c>
      <c r="ET31" s="410" t="s">
        <v>417</v>
      </c>
      <c r="EU31" s="410" t="s">
        <v>418</v>
      </c>
      <c r="EV31" s="410" t="s">
        <v>419</v>
      </c>
      <c r="EW31" s="353" t="s">
        <v>420</v>
      </c>
      <c r="EX31" s="353" t="s">
        <v>422</v>
      </c>
      <c r="EY31" s="353" t="s">
        <v>421</v>
      </c>
      <c r="EZ31" s="353" t="s">
        <v>423</v>
      </c>
      <c r="FA31" s="410" t="s">
        <v>416</v>
      </c>
      <c r="FB31" s="410" t="s">
        <v>417</v>
      </c>
      <c r="FC31" s="410" t="s">
        <v>418</v>
      </c>
      <c r="FD31" s="410" t="s">
        <v>419</v>
      </c>
      <c r="FE31" s="353" t="s">
        <v>420</v>
      </c>
      <c r="FF31" s="353" t="s">
        <v>421</v>
      </c>
      <c r="FG31" s="410" t="s">
        <v>417</v>
      </c>
      <c r="FH31" s="410" t="s">
        <v>418</v>
      </c>
      <c r="FI31" s="410" t="s">
        <v>419</v>
      </c>
      <c r="FJ31" s="353" t="s">
        <v>420</v>
      </c>
      <c r="FK31" s="353" t="s">
        <v>422</v>
      </c>
      <c r="FL31" s="353" t="s">
        <v>421</v>
      </c>
      <c r="FM31" s="353" t="s">
        <v>423</v>
      </c>
      <c r="FN31" s="410" t="s">
        <v>416</v>
      </c>
      <c r="FO31" s="410" t="s">
        <v>417</v>
      </c>
      <c r="FP31" s="410" t="s">
        <v>418</v>
      </c>
      <c r="FQ31" s="410" t="s">
        <v>419</v>
      </c>
      <c r="FR31" s="353" t="s">
        <v>420</v>
      </c>
      <c r="FS31" s="353" t="s">
        <v>421</v>
      </c>
      <c r="FT31" s="410" t="s">
        <v>417</v>
      </c>
      <c r="FU31" s="410" t="s">
        <v>418</v>
      </c>
      <c r="FV31" s="410" t="s">
        <v>419</v>
      </c>
      <c r="FW31" s="353" t="s">
        <v>420</v>
      </c>
      <c r="FX31" s="353" t="s">
        <v>422</v>
      </c>
      <c r="FY31" s="353" t="s">
        <v>421</v>
      </c>
      <c r="FZ31" s="353" t="s">
        <v>423</v>
      </c>
      <c r="GA31" s="410" t="s">
        <v>416</v>
      </c>
      <c r="GB31" s="410" t="s">
        <v>417</v>
      </c>
      <c r="GC31" s="410" t="s">
        <v>418</v>
      </c>
      <c r="GD31" s="410" t="s">
        <v>419</v>
      </c>
      <c r="GE31" s="353" t="s">
        <v>420</v>
      </c>
      <c r="GF31" s="353" t="s">
        <v>421</v>
      </c>
      <c r="GG31" s="410" t="s">
        <v>417</v>
      </c>
      <c r="GH31" s="410" t="s">
        <v>418</v>
      </c>
      <c r="GI31" s="410" t="s">
        <v>419</v>
      </c>
      <c r="GJ31" s="353" t="s">
        <v>420</v>
      </c>
      <c r="GK31" s="353" t="s">
        <v>422</v>
      </c>
      <c r="GL31" s="353" t="s">
        <v>421</v>
      </c>
      <c r="GM31" s="353" t="s">
        <v>423</v>
      </c>
      <c r="GN31" s="410" t="s">
        <v>416</v>
      </c>
      <c r="GO31" s="410" t="s">
        <v>417</v>
      </c>
      <c r="GP31" s="410" t="s">
        <v>418</v>
      </c>
      <c r="GQ31" s="410" t="s">
        <v>419</v>
      </c>
      <c r="GR31" s="353" t="s">
        <v>420</v>
      </c>
      <c r="GS31" s="353" t="s">
        <v>421</v>
      </c>
      <c r="GT31" s="410" t="s">
        <v>417</v>
      </c>
      <c r="GU31" s="410" t="s">
        <v>418</v>
      </c>
      <c r="GV31" s="410" t="s">
        <v>419</v>
      </c>
      <c r="GW31" s="353" t="s">
        <v>420</v>
      </c>
      <c r="GX31" s="353" t="s">
        <v>422</v>
      </c>
      <c r="GY31" s="353" t="s">
        <v>421</v>
      </c>
      <c r="GZ31" s="353" t="s">
        <v>423</v>
      </c>
      <c r="HA31" s="410" t="s">
        <v>416</v>
      </c>
      <c r="HB31" s="410" t="s">
        <v>417</v>
      </c>
      <c r="HC31" s="410" t="s">
        <v>418</v>
      </c>
      <c r="HD31" s="410" t="s">
        <v>419</v>
      </c>
      <c r="HE31" s="353" t="s">
        <v>420</v>
      </c>
      <c r="HF31" s="353" t="s">
        <v>421</v>
      </c>
      <c r="HG31" s="410" t="s">
        <v>417</v>
      </c>
      <c r="HH31" s="410" t="s">
        <v>418</v>
      </c>
      <c r="HI31" s="410" t="s">
        <v>419</v>
      </c>
      <c r="HJ31" s="353" t="s">
        <v>420</v>
      </c>
      <c r="HK31" s="353" t="s">
        <v>422</v>
      </c>
      <c r="HL31" s="353" t="s">
        <v>421</v>
      </c>
      <c r="HM31" s="353" t="s">
        <v>423</v>
      </c>
    </row>
    <row r="32" spans="1:221">
      <c r="A32" s="353" t="s">
        <v>650</v>
      </c>
      <c r="B32" s="411">
        <v>39417.7599999999</v>
      </c>
      <c r="C32" s="411">
        <v>50053.679999999891</v>
      </c>
      <c r="D32" s="411">
        <v>45328.679999999891</v>
      </c>
      <c r="E32" s="411">
        <v>44933.373333333235</v>
      </c>
      <c r="F32" s="412" t="s">
        <v>554</v>
      </c>
      <c r="G32" s="412">
        <v>76.040000000000006</v>
      </c>
      <c r="H32" s="412">
        <v>87.73</v>
      </c>
      <c r="I32" s="412">
        <v>82.67</v>
      </c>
      <c r="J32" s="412">
        <v>82.15</v>
      </c>
      <c r="K32" s="411">
        <v>5.8626638943471763</v>
      </c>
      <c r="L32" s="412" t="s">
        <v>505</v>
      </c>
      <c r="M32" s="413">
        <v>2.3064666814366297</v>
      </c>
      <c r="N32" s="353" t="s">
        <v>650</v>
      </c>
      <c r="O32" s="411">
        <v>20309</v>
      </c>
      <c r="P32" s="411">
        <v>18126</v>
      </c>
      <c r="Q32" s="411">
        <v>20217</v>
      </c>
      <c r="R32" s="411">
        <v>19550.666666666668</v>
      </c>
      <c r="S32" s="412" t="s">
        <v>473</v>
      </c>
      <c r="T32" s="412">
        <v>75.41</v>
      </c>
      <c r="U32" s="412">
        <v>71.03</v>
      </c>
      <c r="V32" s="412">
        <v>75.23</v>
      </c>
      <c r="W32" s="412">
        <v>73.89</v>
      </c>
      <c r="X32" s="411">
        <v>2.4742815742350861</v>
      </c>
      <c r="Y32" s="412" t="s">
        <v>493</v>
      </c>
      <c r="Z32" s="413">
        <v>2.5701963221908364</v>
      </c>
      <c r="AA32" s="353" t="s">
        <v>650</v>
      </c>
      <c r="AB32" s="411">
        <v>293112.47999999969</v>
      </c>
      <c r="AC32" s="411">
        <v>305971.47999999969</v>
      </c>
      <c r="AD32" s="411">
        <v>313140.47999999969</v>
      </c>
      <c r="AE32" s="411">
        <v>304074.813333333</v>
      </c>
      <c r="AF32" s="412" t="s">
        <v>493</v>
      </c>
      <c r="AG32" s="412">
        <v>266.8</v>
      </c>
      <c r="AH32" s="412">
        <v>275.40000000000003</v>
      </c>
      <c r="AI32" s="412">
        <v>280.2</v>
      </c>
      <c r="AJ32" s="412">
        <v>274.10000000000002</v>
      </c>
      <c r="AK32" s="411">
        <v>6.7903409559954921</v>
      </c>
      <c r="AL32" s="412" t="s">
        <v>491</v>
      </c>
      <c r="AM32" s="413">
        <v>1.6224805504694018</v>
      </c>
      <c r="AN32" s="353" t="s">
        <v>650</v>
      </c>
      <c r="AO32" s="411">
        <v>45256.720000000023</v>
      </c>
      <c r="AP32" s="411">
        <v>28532.430000000022</v>
      </c>
      <c r="AQ32" s="411">
        <v>46241.720000000023</v>
      </c>
      <c r="AR32" s="411">
        <v>40010.29000000003</v>
      </c>
      <c r="AS32" s="414" t="s">
        <v>651</v>
      </c>
      <c r="AT32" s="412">
        <v>65.260000000000005</v>
      </c>
      <c r="AU32" s="412">
        <v>46.82</v>
      </c>
      <c r="AV32" s="412">
        <v>66.28</v>
      </c>
      <c r="AW32" s="412">
        <v>59.45</v>
      </c>
      <c r="AX32" s="411">
        <v>10.949374736682607</v>
      </c>
      <c r="AY32" s="412" t="s">
        <v>652</v>
      </c>
      <c r="AZ32" s="413">
        <v>2.1485948100001866</v>
      </c>
      <c r="BA32" s="353" t="s">
        <v>650</v>
      </c>
      <c r="BB32" s="411">
        <v>44413.239999999932</v>
      </c>
      <c r="BC32" s="411">
        <v>47901.239999999932</v>
      </c>
      <c r="BD32" s="411">
        <v>47270.179999999942</v>
      </c>
      <c r="BE32" s="411">
        <v>46528.219999999936</v>
      </c>
      <c r="BF32" s="412" t="s">
        <v>496</v>
      </c>
      <c r="BG32" s="412">
        <v>71.25</v>
      </c>
      <c r="BH32" s="412">
        <v>75.16</v>
      </c>
      <c r="BI32" s="412">
        <v>74.460000000000008</v>
      </c>
      <c r="BJ32" s="412">
        <v>73.62</v>
      </c>
      <c r="BK32" s="411">
        <v>2.0818735848537844</v>
      </c>
      <c r="BL32" s="412" t="s">
        <v>462</v>
      </c>
      <c r="BM32" s="413">
        <v>2.1142496565760678</v>
      </c>
      <c r="BN32" s="353" t="s">
        <v>650</v>
      </c>
      <c r="BO32" s="411">
        <v>111795.35999999975</v>
      </c>
      <c r="BP32" s="411">
        <v>107056.35999999978</v>
      </c>
      <c r="BQ32" s="411">
        <v>113435.35999999977</v>
      </c>
      <c r="BR32" s="411">
        <v>110762.35999999977</v>
      </c>
      <c r="BS32" s="412" t="s">
        <v>574</v>
      </c>
      <c r="BT32" s="412">
        <v>101.7</v>
      </c>
      <c r="BU32" s="412">
        <v>98.490000000000009</v>
      </c>
      <c r="BV32" s="412">
        <v>102.80000000000001</v>
      </c>
      <c r="BW32" s="412">
        <v>101</v>
      </c>
      <c r="BX32" s="411">
        <v>2.2149473731598444</v>
      </c>
      <c r="BY32" s="412" t="s">
        <v>534</v>
      </c>
      <c r="BZ32" s="413">
        <v>2.0021856656453969</v>
      </c>
      <c r="CA32" s="353" t="s">
        <v>650</v>
      </c>
      <c r="CB32" s="411">
        <v>110942.0800000001</v>
      </c>
      <c r="CC32" s="411">
        <v>89058.08000000006</v>
      </c>
      <c r="CD32" s="411">
        <v>131293.08000000013</v>
      </c>
      <c r="CE32" s="411">
        <v>110431.08000000009</v>
      </c>
      <c r="CF32" s="412" t="s">
        <v>653</v>
      </c>
      <c r="CG32" s="412">
        <v>138.6</v>
      </c>
      <c r="CH32" s="412">
        <v>118.10000000000001</v>
      </c>
      <c r="CI32" s="412">
        <v>156.70000000000002</v>
      </c>
      <c r="CJ32" s="412">
        <v>137.80000000000001</v>
      </c>
      <c r="CK32" s="411">
        <v>19.287326309583825</v>
      </c>
      <c r="CL32" s="412" t="s">
        <v>438</v>
      </c>
      <c r="CM32" s="413">
        <v>1.888925230799974</v>
      </c>
      <c r="CN32" s="353" t="s">
        <v>650</v>
      </c>
      <c r="CO32" s="411">
        <v>33555.119999999952</v>
      </c>
      <c r="CP32" s="411">
        <v>24243.11999999997</v>
      </c>
      <c r="CQ32" s="411">
        <v>38536.589999999938</v>
      </c>
      <c r="CR32" s="411">
        <v>32111.609999999953</v>
      </c>
      <c r="CS32" s="414" t="s">
        <v>654</v>
      </c>
      <c r="CT32" s="412">
        <v>69.83</v>
      </c>
      <c r="CU32" s="412">
        <v>57.17</v>
      </c>
      <c r="CV32" s="412">
        <v>76.02</v>
      </c>
      <c r="CW32" s="412">
        <v>67.67</v>
      </c>
      <c r="CX32" s="411">
        <v>9.6075672988613761</v>
      </c>
      <c r="CY32" s="412" t="s">
        <v>595</v>
      </c>
      <c r="CZ32" s="413">
        <v>2.3235726111746113</v>
      </c>
      <c r="DA32" s="353" t="s">
        <v>650</v>
      </c>
      <c r="DB32" s="411">
        <v>24831.880000000037</v>
      </c>
      <c r="DC32" s="411">
        <v>16759.059999999987</v>
      </c>
      <c r="DD32" s="411">
        <v>22052.000000000022</v>
      </c>
      <c r="DE32" s="411">
        <v>21214.31333333335</v>
      </c>
      <c r="DF32" s="412" t="s">
        <v>655</v>
      </c>
      <c r="DG32" s="412">
        <v>73.67</v>
      </c>
      <c r="DH32" s="412">
        <v>57.93</v>
      </c>
      <c r="DI32" s="412">
        <v>68.52</v>
      </c>
      <c r="DJ32" s="412">
        <v>66.710000000000008</v>
      </c>
      <c r="DK32" s="411">
        <v>8.0233920572971122</v>
      </c>
      <c r="DL32" s="412" t="s">
        <v>459</v>
      </c>
      <c r="DM32" s="413">
        <v>2.3635818416192471</v>
      </c>
      <c r="DN32" s="353" t="s">
        <v>650</v>
      </c>
      <c r="DO32" s="411">
        <v>43346.399999999921</v>
      </c>
      <c r="DP32" s="411">
        <v>31753.100000000049</v>
      </c>
      <c r="DQ32" s="411">
        <v>47410.79999999993</v>
      </c>
      <c r="DR32" s="411">
        <v>40836.766666666634</v>
      </c>
      <c r="DS32" s="412" t="s">
        <v>564</v>
      </c>
      <c r="DT32" s="412">
        <v>105.5</v>
      </c>
      <c r="DU32" s="412">
        <v>83.070000000000007</v>
      </c>
      <c r="DV32" s="412">
        <v>113</v>
      </c>
      <c r="DW32" s="412">
        <v>100.5</v>
      </c>
      <c r="DX32" s="411">
        <v>15.590581236356774</v>
      </c>
      <c r="DY32" s="412" t="s">
        <v>624</v>
      </c>
      <c r="DZ32" s="413">
        <v>1.9081272071257047</v>
      </c>
      <c r="EA32" s="353" t="s">
        <v>650</v>
      </c>
      <c r="EB32" s="411">
        <v>58399.160000000069</v>
      </c>
      <c r="EC32" s="411">
        <v>61559.160000000069</v>
      </c>
      <c r="ED32" s="411">
        <v>51884.160000000062</v>
      </c>
      <c r="EE32" s="411">
        <v>57280.82666666674</v>
      </c>
      <c r="EF32" s="412" t="s">
        <v>441</v>
      </c>
      <c r="EG32" s="412">
        <v>97.070000000000007</v>
      </c>
      <c r="EH32" s="412">
        <v>100.4</v>
      </c>
      <c r="EI32" s="412">
        <v>90.04</v>
      </c>
      <c r="EJ32" s="412">
        <v>95.83</v>
      </c>
      <c r="EK32" s="411">
        <v>5.2774635861091692</v>
      </c>
      <c r="EL32" s="412" t="s">
        <v>470</v>
      </c>
      <c r="EM32" s="413">
        <v>2.2100011781341564</v>
      </c>
      <c r="EN32" s="353" t="s">
        <v>650</v>
      </c>
      <c r="EO32" s="411">
        <v>1034350.3765898913</v>
      </c>
      <c r="EP32" s="411">
        <v>1039016.3303905698</v>
      </c>
      <c r="EQ32" s="411">
        <v>1002593.4043954582</v>
      </c>
      <c r="ER32" s="411">
        <v>1025320.0371253063</v>
      </c>
      <c r="ES32" s="412" t="s">
        <v>472</v>
      </c>
      <c r="ET32" s="411">
        <v>699.85753540168935</v>
      </c>
      <c r="EU32" s="411">
        <v>740.37256022282338</v>
      </c>
      <c r="EV32" s="412">
        <v>580.6</v>
      </c>
      <c r="EW32" s="411">
        <v>673.61416433286115</v>
      </c>
      <c r="EX32" s="411">
        <v>83.050366056731605</v>
      </c>
      <c r="EY32" s="412" t="s">
        <v>656</v>
      </c>
      <c r="EZ32" s="413">
        <v>0.28933934454565252</v>
      </c>
      <c r="FA32" s="353" t="s">
        <v>650</v>
      </c>
      <c r="FB32" s="411">
        <v>71960.359999999826</v>
      </c>
      <c r="FC32" s="411">
        <v>65260.359999999826</v>
      </c>
      <c r="FD32" s="411">
        <v>76737.359999999841</v>
      </c>
      <c r="FE32" s="411">
        <v>71319.359999999826</v>
      </c>
      <c r="FF32" s="412" t="s">
        <v>451</v>
      </c>
      <c r="FG32" s="412">
        <v>91.320000000000007</v>
      </c>
      <c r="FH32" s="412">
        <v>85.51</v>
      </c>
      <c r="FI32" s="412">
        <v>95.36</v>
      </c>
      <c r="FJ32" s="412">
        <v>90.73</v>
      </c>
      <c r="FK32" s="411">
        <v>4.9504453015981111</v>
      </c>
      <c r="FL32" s="412" t="s">
        <v>470</v>
      </c>
      <c r="FM32" s="413">
        <v>2.1226719505080029</v>
      </c>
      <c r="FN32" s="353" t="s">
        <v>650</v>
      </c>
      <c r="FO32" s="411">
        <v>1276481.6699688886</v>
      </c>
      <c r="FP32" s="411">
        <v>1186858.9173076609</v>
      </c>
      <c r="FQ32" s="411">
        <v>1238606.5017042616</v>
      </c>
      <c r="FR32" s="411">
        <v>1233982.3629936038</v>
      </c>
      <c r="FS32" s="412" t="s">
        <v>449</v>
      </c>
      <c r="FT32" s="411">
        <v>650.19793830129981</v>
      </c>
      <c r="FU32" s="412">
        <v>621.1</v>
      </c>
      <c r="FV32" s="411">
        <v>638.00646337327396</v>
      </c>
      <c r="FW32" s="411">
        <v>636.4425425597052</v>
      </c>
      <c r="FX32" s="411">
        <v>14.600311983589394</v>
      </c>
      <c r="FY32" s="412" t="s">
        <v>471</v>
      </c>
      <c r="FZ32" s="413">
        <v>1.7731090991800336</v>
      </c>
      <c r="GA32" s="353" t="s">
        <v>650</v>
      </c>
      <c r="GB32" s="411">
        <v>26079.930000000044</v>
      </c>
      <c r="GC32" s="411">
        <v>29663.930000000058</v>
      </c>
      <c r="GD32" s="411">
        <v>27708.930000000055</v>
      </c>
      <c r="GE32" s="411">
        <v>27817.596666666719</v>
      </c>
      <c r="GF32" s="412" t="s">
        <v>443</v>
      </c>
      <c r="GG32" s="412">
        <v>64.8</v>
      </c>
      <c r="GH32" s="412">
        <v>70.64</v>
      </c>
      <c r="GI32" s="412">
        <v>67.489999999999995</v>
      </c>
      <c r="GJ32" s="412">
        <v>67.64</v>
      </c>
      <c r="GK32" s="411">
        <v>2.9253638123394636</v>
      </c>
      <c r="GL32" s="412" t="s">
        <v>448</v>
      </c>
      <c r="GM32" s="413">
        <v>2.2183478140380495</v>
      </c>
      <c r="GN32" s="353" t="s">
        <v>650</v>
      </c>
      <c r="GO32" s="411">
        <v>32319.839999999946</v>
      </c>
      <c r="GP32" s="411">
        <v>41741.839999999938</v>
      </c>
      <c r="GQ32" s="411">
        <v>33255.839999999946</v>
      </c>
      <c r="GR32" s="411">
        <v>35772.506666666603</v>
      </c>
      <c r="GS32" s="412" t="s">
        <v>582</v>
      </c>
      <c r="GT32" s="412">
        <v>80.070000000000007</v>
      </c>
      <c r="GU32" s="412">
        <v>94.65</v>
      </c>
      <c r="GV32" s="412">
        <v>81.59</v>
      </c>
      <c r="GW32" s="412">
        <v>85.44</v>
      </c>
      <c r="GX32" s="411">
        <v>8.0166862364700204</v>
      </c>
      <c r="GY32" s="412" t="s">
        <v>617</v>
      </c>
      <c r="GZ32" s="413">
        <v>2.1649005026708217</v>
      </c>
      <c r="HA32" s="353" t="s">
        <v>650</v>
      </c>
      <c r="HB32" s="411">
        <v>11231.10000000002</v>
      </c>
      <c r="HC32" s="411">
        <v>12332.000000000022</v>
      </c>
      <c r="HD32" s="411">
        <v>8911.2000000000189</v>
      </c>
      <c r="HE32" s="411">
        <v>10824.766666666686</v>
      </c>
      <c r="HF32" s="412" t="s">
        <v>575</v>
      </c>
      <c r="HG32" s="412">
        <v>30.970000000000002</v>
      </c>
      <c r="HH32" s="412">
        <v>33.15</v>
      </c>
      <c r="HI32" s="412">
        <v>26.12</v>
      </c>
      <c r="HJ32" s="412">
        <v>30.080000000000002</v>
      </c>
      <c r="HK32" s="411">
        <v>3.5980362442298075</v>
      </c>
      <c r="HL32" s="412" t="s">
        <v>459</v>
      </c>
      <c r="HM32" s="413">
        <v>2.3039801463078131</v>
      </c>
    </row>
    <row r="33" spans="1:221">
      <c r="A33" s="353" t="s">
        <v>657</v>
      </c>
      <c r="B33" s="411">
        <v>39792.679999999898</v>
      </c>
      <c r="C33" s="411">
        <v>49322.679999999884</v>
      </c>
      <c r="D33" s="411">
        <v>27935.67999999992</v>
      </c>
      <c r="E33" s="411">
        <v>39017.013333333234</v>
      </c>
      <c r="F33" s="414" t="s">
        <v>658</v>
      </c>
      <c r="G33" s="412">
        <v>76.47</v>
      </c>
      <c r="H33" s="412">
        <v>86.960000000000008</v>
      </c>
      <c r="I33" s="412">
        <v>61.910000000000004</v>
      </c>
      <c r="J33" s="412">
        <v>75.11</v>
      </c>
      <c r="K33" s="411">
        <v>12.582287391259721</v>
      </c>
      <c r="L33" s="412" t="s">
        <v>611</v>
      </c>
      <c r="M33" s="413">
        <v>2.3384249368640573</v>
      </c>
      <c r="N33" s="353" t="s">
        <v>657</v>
      </c>
      <c r="O33" s="411">
        <v>19753</v>
      </c>
      <c r="P33" s="411">
        <v>21928</v>
      </c>
      <c r="Q33" s="411">
        <v>20253</v>
      </c>
      <c r="R33" s="411">
        <v>20644.666666666668</v>
      </c>
      <c r="S33" s="412" t="s">
        <v>470</v>
      </c>
      <c r="T33" s="412">
        <v>74.320000000000007</v>
      </c>
      <c r="U33" s="412">
        <v>78.510000000000005</v>
      </c>
      <c r="V33" s="412">
        <v>75.3</v>
      </c>
      <c r="W33" s="412">
        <v>76.040000000000006</v>
      </c>
      <c r="X33" s="411">
        <v>2.1929750969957897</v>
      </c>
      <c r="Y33" s="412" t="s">
        <v>513</v>
      </c>
      <c r="Z33" s="413">
        <v>2.569843806761273</v>
      </c>
      <c r="AA33" s="353" t="s">
        <v>657</v>
      </c>
      <c r="AB33" s="411">
        <v>16538.740000000031</v>
      </c>
      <c r="AC33" s="411">
        <v>32889.479999999967</v>
      </c>
      <c r="AD33" s="411">
        <v>19634.739999999994</v>
      </c>
      <c r="AE33" s="411">
        <v>23020.986666666664</v>
      </c>
      <c r="AF33" s="414" t="s">
        <v>659</v>
      </c>
      <c r="AG33" s="412">
        <v>31.03</v>
      </c>
      <c r="AH33" s="412">
        <v>52.28</v>
      </c>
      <c r="AI33" s="412">
        <v>35.369999999999997</v>
      </c>
      <c r="AJ33" s="412">
        <v>39.56</v>
      </c>
      <c r="AK33" s="411">
        <v>11.228225513428166</v>
      </c>
      <c r="AL33" s="414" t="s">
        <v>660</v>
      </c>
      <c r="AM33" s="413">
        <v>2.1390589340329398</v>
      </c>
      <c r="AN33" s="353" t="s">
        <v>657</v>
      </c>
      <c r="AO33" s="411">
        <v>32575.720000000023</v>
      </c>
      <c r="AP33" s="411">
        <v>49680.720000000023</v>
      </c>
      <c r="AQ33" s="411">
        <v>37743.720000000023</v>
      </c>
      <c r="AR33" s="411">
        <v>40000.053333333351</v>
      </c>
      <c r="AS33" s="414" t="s">
        <v>661</v>
      </c>
      <c r="AT33" s="412">
        <v>51.52</v>
      </c>
      <c r="AU33" s="412">
        <v>69.77</v>
      </c>
      <c r="AV33" s="412">
        <v>57.29</v>
      </c>
      <c r="AW33" s="412">
        <v>59.53</v>
      </c>
      <c r="AX33" s="411">
        <v>9.328763011614166</v>
      </c>
      <c r="AY33" s="412" t="s">
        <v>432</v>
      </c>
      <c r="AZ33" s="413">
        <v>2.1489858684828884</v>
      </c>
      <c r="BA33" s="353" t="s">
        <v>657</v>
      </c>
      <c r="BB33" s="411">
        <v>50354.239999999925</v>
      </c>
      <c r="BC33" s="411">
        <v>66957.239999999903</v>
      </c>
      <c r="BD33" s="411">
        <v>51855.239999999911</v>
      </c>
      <c r="BE33" s="411">
        <v>56388.906666666582</v>
      </c>
      <c r="BF33" s="412" t="s">
        <v>662</v>
      </c>
      <c r="BG33" s="412">
        <v>77.850000000000009</v>
      </c>
      <c r="BH33" s="412">
        <v>95.14</v>
      </c>
      <c r="BI33" s="412">
        <v>79.48</v>
      </c>
      <c r="BJ33" s="412">
        <v>84.16</v>
      </c>
      <c r="BK33" s="411">
        <v>9.5463286880377591</v>
      </c>
      <c r="BL33" s="412" t="s">
        <v>556</v>
      </c>
      <c r="BM33" s="413">
        <v>2.0566600993243607</v>
      </c>
      <c r="BN33" s="353" t="s">
        <v>657</v>
      </c>
      <c r="BO33" s="411">
        <v>78294.359999999826</v>
      </c>
      <c r="BP33" s="411">
        <v>88655.359999999797</v>
      </c>
      <c r="BQ33" s="411">
        <v>79343.359999999797</v>
      </c>
      <c r="BR33" s="411">
        <v>82097.69333333314</v>
      </c>
      <c r="BS33" s="412" t="s">
        <v>430</v>
      </c>
      <c r="BT33" s="412">
        <v>78.290000000000006</v>
      </c>
      <c r="BU33" s="412">
        <v>85.77</v>
      </c>
      <c r="BV33" s="412">
        <v>79.06</v>
      </c>
      <c r="BW33" s="412">
        <v>81.040000000000006</v>
      </c>
      <c r="BX33" s="411">
        <v>4.1154465282805504</v>
      </c>
      <c r="BY33" s="412" t="s">
        <v>489</v>
      </c>
      <c r="BZ33" s="413">
        <v>1.9977352345727788</v>
      </c>
      <c r="CA33" s="353" t="s">
        <v>657</v>
      </c>
      <c r="CB33" s="411">
        <v>87478.080000000016</v>
      </c>
      <c r="CC33" s="411">
        <v>80786.080000000031</v>
      </c>
      <c r="CD33" s="411">
        <v>90316.080000000031</v>
      </c>
      <c r="CE33" s="411">
        <v>86193.413333333345</v>
      </c>
      <c r="CF33" s="412" t="s">
        <v>532</v>
      </c>
      <c r="CG33" s="412">
        <v>116.60000000000001</v>
      </c>
      <c r="CH33" s="412">
        <v>110</v>
      </c>
      <c r="CI33" s="412">
        <v>119.30000000000001</v>
      </c>
      <c r="CJ33" s="412">
        <v>115.30000000000001</v>
      </c>
      <c r="CK33" s="411">
        <v>4.7680037754595279</v>
      </c>
      <c r="CL33" s="412" t="s">
        <v>517</v>
      </c>
      <c r="CM33" s="413">
        <v>1.9228070768019752</v>
      </c>
      <c r="CN33" s="353" t="s">
        <v>657</v>
      </c>
      <c r="CO33" s="411">
        <v>740135.161162731</v>
      </c>
      <c r="CP33" s="411">
        <v>656699.12000000163</v>
      </c>
      <c r="CQ33" s="411">
        <v>803120.08788895293</v>
      </c>
      <c r="CR33" s="411">
        <v>733318.12301722856</v>
      </c>
      <c r="CS33" s="412" t="s">
        <v>553</v>
      </c>
      <c r="CT33" s="412">
        <v>520.30000000000007</v>
      </c>
      <c r="CU33" s="412">
        <v>473.3</v>
      </c>
      <c r="CV33" s="412">
        <v>556.6</v>
      </c>
      <c r="CW33" s="412">
        <v>516.70000000000005</v>
      </c>
      <c r="CX33" s="411">
        <v>41.732225896569275</v>
      </c>
      <c r="CY33" s="412" t="s">
        <v>451</v>
      </c>
      <c r="CZ33" s="413">
        <v>1.478404992421569</v>
      </c>
      <c r="DA33" s="353" t="s">
        <v>657</v>
      </c>
      <c r="DB33" s="411">
        <v>109798.88000000008</v>
      </c>
      <c r="DC33" s="411">
        <v>118304.88000000009</v>
      </c>
      <c r="DD33" s="411">
        <v>113373.88000000009</v>
      </c>
      <c r="DE33" s="411">
        <v>113825.88000000008</v>
      </c>
      <c r="DF33" s="412" t="s">
        <v>447</v>
      </c>
      <c r="DG33" s="412">
        <v>184.3</v>
      </c>
      <c r="DH33" s="412">
        <v>193.3</v>
      </c>
      <c r="DI33" s="412">
        <v>188.10000000000002</v>
      </c>
      <c r="DJ33" s="412">
        <v>188.60000000000002</v>
      </c>
      <c r="DK33" s="411">
        <v>4.5202884993332164</v>
      </c>
      <c r="DL33" s="412" t="s">
        <v>514</v>
      </c>
      <c r="DM33" s="413">
        <v>2.0191128146097435</v>
      </c>
      <c r="DN33" s="353" t="s">
        <v>657</v>
      </c>
      <c r="DO33" s="411">
        <v>34094.799999999996</v>
      </c>
      <c r="DP33" s="411">
        <v>35454.799999999996</v>
      </c>
      <c r="DQ33" s="411">
        <v>32443.100000000042</v>
      </c>
      <c r="DR33" s="411">
        <v>33997.56666666668</v>
      </c>
      <c r="DS33" s="412" t="s">
        <v>529</v>
      </c>
      <c r="DT33" s="412">
        <v>87.75</v>
      </c>
      <c r="DU33" s="412">
        <v>90.43</v>
      </c>
      <c r="DV33" s="412">
        <v>84.460000000000008</v>
      </c>
      <c r="DW33" s="412">
        <v>87.54</v>
      </c>
      <c r="DX33" s="411">
        <v>2.9922851459739799</v>
      </c>
      <c r="DY33" s="412" t="s">
        <v>428</v>
      </c>
      <c r="DZ33" s="413">
        <v>1.9352224040200141</v>
      </c>
      <c r="EA33" s="353" t="s">
        <v>663</v>
      </c>
      <c r="EB33" s="411">
        <v>179951.16000000015</v>
      </c>
      <c r="EC33" s="411">
        <v>179552.16000000009</v>
      </c>
      <c r="ED33" s="411">
        <v>172207.16000000015</v>
      </c>
      <c r="EE33" s="411">
        <v>177236.82666666681</v>
      </c>
      <c r="EF33" s="412" t="s">
        <v>491</v>
      </c>
      <c r="EG33" s="412">
        <v>200.3</v>
      </c>
      <c r="EH33" s="412">
        <v>200</v>
      </c>
      <c r="EI33" s="412">
        <v>194.60000000000002</v>
      </c>
      <c r="EJ33" s="412">
        <v>198.3</v>
      </c>
      <c r="EK33" s="411">
        <v>3.2200694151932381</v>
      </c>
      <c r="EL33" s="412" t="s">
        <v>468</v>
      </c>
      <c r="EM33" s="413">
        <v>1.9729642987947591</v>
      </c>
      <c r="EN33" s="353" t="s">
        <v>657</v>
      </c>
      <c r="EO33" s="411">
        <v>25655.119999999959</v>
      </c>
      <c r="EP33" s="411">
        <v>29695.839999999953</v>
      </c>
      <c r="EQ33" s="411">
        <v>37523.839999999953</v>
      </c>
      <c r="ER33" s="411">
        <v>30958.266666666623</v>
      </c>
      <c r="ES33" s="412" t="s">
        <v>664</v>
      </c>
      <c r="ET33" s="412">
        <v>39.46</v>
      </c>
      <c r="EU33" s="412">
        <v>42.9</v>
      </c>
      <c r="EV33" s="412">
        <v>49.050000000000004</v>
      </c>
      <c r="EW33" s="412">
        <v>43.800000000000004</v>
      </c>
      <c r="EX33" s="411">
        <v>4.8573402138236821</v>
      </c>
      <c r="EY33" s="412" t="s">
        <v>434</v>
      </c>
      <c r="EZ33" s="413">
        <v>2.5653282108840965</v>
      </c>
      <c r="FA33" s="353" t="s">
        <v>657</v>
      </c>
      <c r="FB33" s="411">
        <v>61346.359999999841</v>
      </c>
      <c r="FC33" s="411">
        <v>77012.359999999826</v>
      </c>
      <c r="FD33" s="411">
        <v>65028.359999999819</v>
      </c>
      <c r="FE33" s="411">
        <v>67795.693333333169</v>
      </c>
      <c r="FF33" s="412" t="s">
        <v>507</v>
      </c>
      <c r="FG33" s="412">
        <v>82.02</v>
      </c>
      <c r="FH33" s="412">
        <v>95.58</v>
      </c>
      <c r="FI33" s="412">
        <v>85.3</v>
      </c>
      <c r="FJ33" s="412">
        <v>87.64</v>
      </c>
      <c r="FK33" s="411">
        <v>7.0774168154508175</v>
      </c>
      <c r="FL33" s="412" t="s">
        <v>451</v>
      </c>
      <c r="FM33" s="413">
        <v>2.1219069359103431</v>
      </c>
      <c r="FN33" s="353" t="s">
        <v>657</v>
      </c>
      <c r="FO33" s="411">
        <v>55396.799999999872</v>
      </c>
      <c r="FP33" s="411">
        <v>45763.799999999916</v>
      </c>
      <c r="FQ33" s="411">
        <v>49413.799999999908</v>
      </c>
      <c r="FR33" s="411">
        <v>50191.466666666565</v>
      </c>
      <c r="FS33" s="412" t="s">
        <v>592</v>
      </c>
      <c r="FT33" s="412">
        <v>90.08</v>
      </c>
      <c r="FU33" s="412">
        <v>79.78</v>
      </c>
      <c r="FV33" s="412">
        <v>83.77</v>
      </c>
      <c r="FW33" s="412">
        <v>84.55</v>
      </c>
      <c r="FX33" s="411">
        <v>5.1922466946588122</v>
      </c>
      <c r="FY33" s="412" t="s">
        <v>477</v>
      </c>
      <c r="FZ33" s="413">
        <v>2.2097940392427162</v>
      </c>
      <c r="GA33" s="353" t="s">
        <v>657</v>
      </c>
      <c r="GB33" s="411">
        <v>9663133.5762426723</v>
      </c>
      <c r="GC33" s="411">
        <v>9644639.7340204567</v>
      </c>
      <c r="GD33" s="411">
        <v>9273791.3090154976</v>
      </c>
      <c r="GE33" s="411">
        <v>9527188.2064262088</v>
      </c>
      <c r="GF33" s="412" t="s">
        <v>471</v>
      </c>
      <c r="GG33" s="411">
        <v>3289.0269346996697</v>
      </c>
      <c r="GH33" s="411">
        <v>3284.845141098102</v>
      </c>
      <c r="GI33" s="411">
        <v>3200.4165963374135</v>
      </c>
      <c r="GJ33" s="411">
        <v>3258.0962240450622</v>
      </c>
      <c r="GK33" s="411">
        <v>49.995764208592767</v>
      </c>
      <c r="GL33" s="412" t="s">
        <v>466</v>
      </c>
      <c r="GM33" s="413">
        <v>1.5058132319376638</v>
      </c>
      <c r="GN33" s="353" t="s">
        <v>657</v>
      </c>
      <c r="GO33" s="411">
        <v>41310.839999999938</v>
      </c>
      <c r="GP33" s="411">
        <v>36851.839999999938</v>
      </c>
      <c r="GQ33" s="411">
        <v>43963.839999999938</v>
      </c>
      <c r="GR33" s="411">
        <v>40708.839999999938</v>
      </c>
      <c r="GS33" s="412" t="s">
        <v>435</v>
      </c>
      <c r="GT33" s="412">
        <v>94.01</v>
      </c>
      <c r="GU33" s="412">
        <v>87.25</v>
      </c>
      <c r="GV33" s="412">
        <v>97.91</v>
      </c>
      <c r="GW33" s="412">
        <v>93.06</v>
      </c>
      <c r="GX33" s="411">
        <v>5.3916449093448771</v>
      </c>
      <c r="GY33" s="412" t="s">
        <v>426</v>
      </c>
      <c r="GZ33" s="413">
        <v>2.1679989516093756</v>
      </c>
      <c r="HA33" s="353" t="s">
        <v>657</v>
      </c>
      <c r="HB33" s="411">
        <v>205240.40000000031</v>
      </c>
      <c r="HC33" s="411">
        <v>217568.40000000034</v>
      </c>
      <c r="HD33" s="411">
        <v>211429.40000000031</v>
      </c>
      <c r="HE33" s="411">
        <v>211412.73333333363</v>
      </c>
      <c r="HF33" s="412" t="s">
        <v>513</v>
      </c>
      <c r="HG33" s="412">
        <v>239.9</v>
      </c>
      <c r="HH33" s="412">
        <v>249.8</v>
      </c>
      <c r="HI33" s="412">
        <v>244.9</v>
      </c>
      <c r="HJ33" s="412">
        <v>244.8</v>
      </c>
      <c r="HK33" s="411">
        <v>4.9584954000851038</v>
      </c>
      <c r="HL33" s="412" t="s">
        <v>461</v>
      </c>
      <c r="HM33" s="413">
        <v>1.803502887001956</v>
      </c>
    </row>
    <row r="34" spans="1:221">
      <c r="A34" s="353" t="s">
        <v>665</v>
      </c>
      <c r="B34" s="411">
        <v>4278.9600000000037</v>
      </c>
      <c r="C34" s="411">
        <v>4994.1600000000044</v>
      </c>
      <c r="D34" s="411">
        <v>4500.3200000000043</v>
      </c>
      <c r="E34" s="411">
        <v>4591.1466666666711</v>
      </c>
      <c r="F34" s="412" t="s">
        <v>506</v>
      </c>
      <c r="G34" s="412">
        <v>19.64</v>
      </c>
      <c r="H34" s="412">
        <v>21.69</v>
      </c>
      <c r="I34" s="412">
        <v>20.29</v>
      </c>
      <c r="J34" s="412">
        <v>20.54</v>
      </c>
      <c r="K34" s="411">
        <v>1.0466256054273699</v>
      </c>
      <c r="L34" s="412" t="s">
        <v>489</v>
      </c>
      <c r="M34" s="413">
        <v>2.5567340237671439</v>
      </c>
      <c r="N34" s="353" t="s">
        <v>665</v>
      </c>
      <c r="O34" s="411">
        <v>4185</v>
      </c>
      <c r="P34" s="411">
        <v>4989</v>
      </c>
      <c r="Q34" s="411">
        <v>5282</v>
      </c>
      <c r="R34" s="411">
        <v>4818.666666666667</v>
      </c>
      <c r="S34" s="412" t="s">
        <v>666</v>
      </c>
      <c r="T34" s="412">
        <v>32.51</v>
      </c>
      <c r="U34" s="412">
        <v>35.800000000000004</v>
      </c>
      <c r="V34" s="412">
        <v>36.92</v>
      </c>
      <c r="W34" s="412">
        <v>35.08</v>
      </c>
      <c r="X34" s="411">
        <v>2.2917855698290048</v>
      </c>
      <c r="Y34" s="412" t="s">
        <v>443</v>
      </c>
      <c r="Z34" s="413">
        <v>2.740948040341602</v>
      </c>
      <c r="AA34" s="353" t="s">
        <v>665</v>
      </c>
      <c r="AB34" s="411">
        <v>7574.1299999999919</v>
      </c>
      <c r="AC34" s="411">
        <v>8117.8699999999917</v>
      </c>
      <c r="AD34" s="411">
        <v>7322.9999999999927</v>
      </c>
      <c r="AE34" s="411">
        <v>7671.6666666666597</v>
      </c>
      <c r="AF34" s="412" t="s">
        <v>474</v>
      </c>
      <c r="AG34" s="412">
        <v>16.850000000000001</v>
      </c>
      <c r="AH34" s="412">
        <v>17.809999999999999</v>
      </c>
      <c r="AI34" s="412">
        <v>16.399999999999999</v>
      </c>
      <c r="AJ34" s="412">
        <v>17.02</v>
      </c>
      <c r="AK34" s="411">
        <v>0.71998344077015242</v>
      </c>
      <c r="AL34" s="412" t="s">
        <v>427</v>
      </c>
      <c r="AM34" s="413">
        <v>2.2010699660385957</v>
      </c>
      <c r="AN34" s="353" t="s">
        <v>665</v>
      </c>
      <c r="AO34" s="411">
        <v>7556.8600000000097</v>
      </c>
      <c r="AP34" s="411">
        <v>7547.7100000000128</v>
      </c>
      <c r="AQ34" s="411">
        <v>7475.5600000000122</v>
      </c>
      <c r="AR34" s="411">
        <v>7526.710000000011</v>
      </c>
      <c r="AS34" s="412" t="s">
        <v>464</v>
      </c>
      <c r="AT34" s="412">
        <v>17.53</v>
      </c>
      <c r="AU34" s="412">
        <v>17.52</v>
      </c>
      <c r="AV34" s="412">
        <v>17.39</v>
      </c>
      <c r="AW34" s="412">
        <v>17.48</v>
      </c>
      <c r="AX34" s="411">
        <v>7.9330514001774002E-2</v>
      </c>
      <c r="AY34" s="412" t="s">
        <v>465</v>
      </c>
      <c r="AZ34" s="413">
        <v>2.2138921372218348</v>
      </c>
      <c r="BA34" s="353" t="s">
        <v>665</v>
      </c>
      <c r="BB34" s="411">
        <v>8633.9400000000041</v>
      </c>
      <c r="BC34" s="411">
        <v>159145.23999999985</v>
      </c>
      <c r="BD34" s="411">
        <v>10056.120000000001</v>
      </c>
      <c r="BE34" s="411">
        <v>59278.433333333283</v>
      </c>
      <c r="BF34" s="414" t="s">
        <v>667</v>
      </c>
      <c r="BG34" s="412">
        <v>21.86</v>
      </c>
      <c r="BH34" s="412">
        <v>174.5</v>
      </c>
      <c r="BI34" s="412">
        <v>24.490000000000002</v>
      </c>
      <c r="BJ34" s="412">
        <v>73.62</v>
      </c>
      <c r="BK34" s="411">
        <v>87.378256929030968</v>
      </c>
      <c r="BL34" s="414" t="s">
        <v>668</v>
      </c>
      <c r="BM34" s="413">
        <v>2.1901987038849899</v>
      </c>
      <c r="BN34" s="353" t="s">
        <v>665</v>
      </c>
      <c r="BO34" s="411">
        <v>15656.360000000011</v>
      </c>
      <c r="BP34" s="411">
        <v>14619.180000000009</v>
      </c>
      <c r="BQ34" s="411">
        <v>17384.270000000011</v>
      </c>
      <c r="BR34" s="411">
        <v>15886.603333333345</v>
      </c>
      <c r="BS34" s="412" t="s">
        <v>435</v>
      </c>
      <c r="BT34" s="412">
        <v>23.42</v>
      </c>
      <c r="BU34" s="412">
        <v>22.2</v>
      </c>
      <c r="BV34" s="412">
        <v>25.39</v>
      </c>
      <c r="BW34" s="412">
        <v>23.67</v>
      </c>
      <c r="BX34" s="411">
        <v>1.6097792560868962</v>
      </c>
      <c r="BY34" s="412" t="s">
        <v>494</v>
      </c>
      <c r="BZ34" s="413">
        <v>2.2899594377752206</v>
      </c>
      <c r="CA34" s="353" t="s">
        <v>665</v>
      </c>
      <c r="CB34" s="411">
        <v>8028.3800000000165</v>
      </c>
      <c r="CC34" s="411">
        <v>8107.2700000000195</v>
      </c>
      <c r="CD34" s="411">
        <v>9072.4600000000228</v>
      </c>
      <c r="CE34" s="411">
        <v>8402.7033333333529</v>
      </c>
      <c r="CF34" s="412" t="s">
        <v>430</v>
      </c>
      <c r="CG34" s="412">
        <v>20.059999999999999</v>
      </c>
      <c r="CH34" s="412">
        <v>20.21</v>
      </c>
      <c r="CI34" s="412">
        <v>22.04</v>
      </c>
      <c r="CJ34" s="412">
        <v>20.77</v>
      </c>
      <c r="CK34" s="411">
        <v>1.1002937623655757</v>
      </c>
      <c r="CL34" s="412" t="s">
        <v>474</v>
      </c>
      <c r="CM34" s="413">
        <v>2.298689185504136</v>
      </c>
      <c r="CN34" s="353" t="s">
        <v>665</v>
      </c>
      <c r="CO34" s="411">
        <v>8263.9999999999964</v>
      </c>
      <c r="CP34" s="411">
        <v>7298.9399999999923</v>
      </c>
      <c r="CQ34" s="411">
        <v>15559.12000000003</v>
      </c>
      <c r="CR34" s="411">
        <v>10374.020000000006</v>
      </c>
      <c r="CS34" s="414" t="s">
        <v>669</v>
      </c>
      <c r="CT34" s="412">
        <v>28.88</v>
      </c>
      <c r="CU34" s="412">
        <v>26.59</v>
      </c>
      <c r="CV34" s="412">
        <v>43.37</v>
      </c>
      <c r="CW34" s="412">
        <v>32.950000000000003</v>
      </c>
      <c r="CX34" s="411">
        <v>9.0996485664265236</v>
      </c>
      <c r="CY34" s="414" t="s">
        <v>670</v>
      </c>
      <c r="CZ34" s="413">
        <v>2.4337972281804219</v>
      </c>
      <c r="DA34" s="353" t="s">
        <v>665</v>
      </c>
      <c r="DB34" s="411">
        <v>5669.0300000000061</v>
      </c>
      <c r="DC34" s="411">
        <v>5094.0300000000025</v>
      </c>
      <c r="DD34" s="411">
        <v>5308.1200000000017</v>
      </c>
      <c r="DE34" s="411">
        <v>5357.060000000004</v>
      </c>
      <c r="DF34" s="412" t="s">
        <v>481</v>
      </c>
      <c r="DG34" s="412">
        <v>29.310000000000002</v>
      </c>
      <c r="DH34" s="412">
        <v>27.32</v>
      </c>
      <c r="DI34" s="412">
        <v>28.07</v>
      </c>
      <c r="DJ34" s="412">
        <v>28.23</v>
      </c>
      <c r="DK34" s="411">
        <v>1.0051869238764379</v>
      </c>
      <c r="DL34" s="412" t="s">
        <v>449</v>
      </c>
      <c r="DM34" s="413">
        <v>2.4286124662218422</v>
      </c>
      <c r="DN34" s="353" t="s">
        <v>665</v>
      </c>
      <c r="DO34" s="411">
        <v>4555.799999999992</v>
      </c>
      <c r="DP34" s="411">
        <v>5162.3999999999915</v>
      </c>
      <c r="DQ34" s="411">
        <v>6676.2999999999902</v>
      </c>
      <c r="DR34" s="411">
        <v>5464.8333333333239</v>
      </c>
      <c r="DS34" s="412" t="s">
        <v>605</v>
      </c>
      <c r="DT34" s="412">
        <v>17.5</v>
      </c>
      <c r="DU34" s="412">
        <v>19.48</v>
      </c>
      <c r="DV34" s="412">
        <v>24.17</v>
      </c>
      <c r="DW34" s="412">
        <v>20.38</v>
      </c>
      <c r="DX34" s="411">
        <v>3.427458528658665</v>
      </c>
      <c r="DY34" s="412" t="s">
        <v>611</v>
      </c>
      <c r="DZ34" s="413">
        <v>2.1485218436617974</v>
      </c>
      <c r="EA34" s="353" t="s">
        <v>657</v>
      </c>
      <c r="EB34" s="411">
        <v>604729.91000000038</v>
      </c>
      <c r="EC34" s="411">
        <v>626428.16000000038</v>
      </c>
      <c r="ED34" s="411">
        <v>664837.6600000005</v>
      </c>
      <c r="EE34" s="411">
        <v>631998.57666666713</v>
      </c>
      <c r="EF34" s="412" t="s">
        <v>504</v>
      </c>
      <c r="EG34" s="412">
        <v>469.6</v>
      </c>
      <c r="EH34" s="412">
        <v>482.6</v>
      </c>
      <c r="EI34" s="412">
        <v>505.6</v>
      </c>
      <c r="EJ34" s="412">
        <v>486</v>
      </c>
      <c r="EK34" s="411">
        <v>18.23637284345325</v>
      </c>
      <c r="EL34" s="412" t="s">
        <v>447</v>
      </c>
      <c r="EM34" s="413">
        <v>1.4655491356825034</v>
      </c>
      <c r="EN34" s="353" t="s">
        <v>665</v>
      </c>
      <c r="EO34" s="411">
        <v>16718.120000000014</v>
      </c>
      <c r="EP34" s="411">
        <v>18647.119999999988</v>
      </c>
      <c r="EQ34" s="411">
        <v>21647.559999999979</v>
      </c>
      <c r="ER34" s="411">
        <v>19004.266666666663</v>
      </c>
      <c r="ES34" s="412" t="s">
        <v>566</v>
      </c>
      <c r="ET34" s="412">
        <v>30.84</v>
      </c>
      <c r="EU34" s="412">
        <v>32.840000000000003</v>
      </c>
      <c r="EV34" s="412">
        <v>35.79</v>
      </c>
      <c r="EW34" s="412">
        <v>33.160000000000004</v>
      </c>
      <c r="EX34" s="411">
        <v>2.4926437898507596</v>
      </c>
      <c r="EY34" s="412" t="s">
        <v>458</v>
      </c>
      <c r="EZ34" s="413">
        <v>2.642337002947015</v>
      </c>
      <c r="FA34" s="353" t="s">
        <v>665</v>
      </c>
      <c r="FB34" s="411">
        <v>606138.11000000022</v>
      </c>
      <c r="FC34" s="411">
        <v>532612.36000000068</v>
      </c>
      <c r="FD34" s="411">
        <v>589332.36000000022</v>
      </c>
      <c r="FE34" s="411">
        <v>576027.61000000034</v>
      </c>
      <c r="FF34" s="412" t="s">
        <v>469</v>
      </c>
      <c r="FG34" s="412">
        <v>380.3</v>
      </c>
      <c r="FH34" s="412">
        <v>348.8</v>
      </c>
      <c r="FI34" s="412">
        <v>373.20000000000005</v>
      </c>
      <c r="FJ34" s="412">
        <v>367.40000000000003</v>
      </c>
      <c r="FK34" s="411">
        <v>16.509758408201257</v>
      </c>
      <c r="FL34" s="412" t="s">
        <v>446</v>
      </c>
      <c r="FM34" s="413">
        <v>1.7697035859619632</v>
      </c>
      <c r="FN34" s="353" t="s">
        <v>665</v>
      </c>
      <c r="FO34" s="411">
        <v>57132.799999999879</v>
      </c>
      <c r="FP34" s="411">
        <v>46853.799999999908</v>
      </c>
      <c r="FQ34" s="411">
        <v>50898.799999999901</v>
      </c>
      <c r="FR34" s="411">
        <v>51628.466666666558</v>
      </c>
      <c r="FS34" s="412" t="s">
        <v>553</v>
      </c>
      <c r="FT34" s="412">
        <v>91.86</v>
      </c>
      <c r="FU34" s="412">
        <v>80.989999999999995</v>
      </c>
      <c r="FV34" s="412">
        <v>85.36</v>
      </c>
      <c r="FW34" s="412">
        <v>86.070000000000007</v>
      </c>
      <c r="FX34" s="411">
        <v>5.4722052872881024</v>
      </c>
      <c r="FY34" s="412" t="s">
        <v>463</v>
      </c>
      <c r="FZ34" s="413">
        <v>2.2103240663779822</v>
      </c>
      <c r="GA34" s="353" t="s">
        <v>665</v>
      </c>
      <c r="GB34" s="411">
        <v>40864.239999999969</v>
      </c>
      <c r="GC34" s="411">
        <v>44036.239999999954</v>
      </c>
      <c r="GD34" s="411">
        <v>44176.239999999954</v>
      </c>
      <c r="GE34" s="411">
        <v>43025.573333333297</v>
      </c>
      <c r="GF34" s="412" t="s">
        <v>529</v>
      </c>
      <c r="GG34" s="412">
        <v>87.52</v>
      </c>
      <c r="GH34" s="412">
        <v>92</v>
      </c>
      <c r="GI34" s="412">
        <v>92.2</v>
      </c>
      <c r="GJ34" s="412">
        <v>90.58</v>
      </c>
      <c r="GK34" s="411">
        <v>2.6443321241892672</v>
      </c>
      <c r="GL34" s="412" t="s">
        <v>513</v>
      </c>
      <c r="GM34" s="413">
        <v>2.1343011856710201</v>
      </c>
      <c r="GN34" s="353" t="s">
        <v>665</v>
      </c>
      <c r="GO34" s="411">
        <v>202865.83999999985</v>
      </c>
      <c r="GP34" s="411">
        <v>175435.83999999994</v>
      </c>
      <c r="GQ34" s="411">
        <v>191650.83999999985</v>
      </c>
      <c r="GR34" s="411">
        <v>189984.17333333322</v>
      </c>
      <c r="GS34" s="412" t="s">
        <v>593</v>
      </c>
      <c r="GT34" s="412">
        <v>263.8</v>
      </c>
      <c r="GU34" s="412">
        <v>240.20000000000002</v>
      </c>
      <c r="GV34" s="412">
        <v>254.3</v>
      </c>
      <c r="GW34" s="412">
        <v>252.8</v>
      </c>
      <c r="GX34" s="411">
        <v>11.889775868183557</v>
      </c>
      <c r="GY34" s="412" t="s">
        <v>495</v>
      </c>
      <c r="GZ34" s="413">
        <v>1.9117441005334748</v>
      </c>
      <c r="HA34" s="353" t="s">
        <v>665</v>
      </c>
      <c r="HB34" s="411">
        <v>47342.399999999929</v>
      </c>
      <c r="HC34" s="411">
        <v>39890.399999999936</v>
      </c>
      <c r="HD34" s="411">
        <v>43744.399999999921</v>
      </c>
      <c r="HE34" s="411">
        <v>43659.0666666666</v>
      </c>
      <c r="HF34" s="412" t="s">
        <v>523</v>
      </c>
      <c r="HG34" s="412">
        <v>86.28</v>
      </c>
      <c r="HH34" s="412">
        <v>76.510000000000005</v>
      </c>
      <c r="HI34" s="412">
        <v>81.63</v>
      </c>
      <c r="HJ34" s="412">
        <v>81.47</v>
      </c>
      <c r="HK34" s="411">
        <v>4.8890301968838576</v>
      </c>
      <c r="HL34" s="412" t="s">
        <v>503</v>
      </c>
      <c r="HM34" s="413">
        <v>2.0609243224938907</v>
      </c>
    </row>
    <row r="35" spans="1:221">
      <c r="A35" s="353" t="s">
        <v>671</v>
      </c>
      <c r="B35" s="411">
        <v>36774.679999999913</v>
      </c>
      <c r="C35" s="411">
        <v>42432.679999999913</v>
      </c>
      <c r="D35" s="411">
        <v>42965.759999999915</v>
      </c>
      <c r="E35" s="411">
        <v>40724.373333333242</v>
      </c>
      <c r="F35" s="412" t="s">
        <v>543</v>
      </c>
      <c r="G35" s="412">
        <v>72.95</v>
      </c>
      <c r="H35" s="412">
        <v>79.47</v>
      </c>
      <c r="I35" s="412">
        <v>80.06</v>
      </c>
      <c r="J35" s="412">
        <v>77.489999999999995</v>
      </c>
      <c r="K35" s="411">
        <v>3.9454622302776099</v>
      </c>
      <c r="L35" s="412" t="s">
        <v>489</v>
      </c>
      <c r="M35" s="413">
        <v>2.338765982391561</v>
      </c>
      <c r="N35" s="353" t="s">
        <v>671</v>
      </c>
      <c r="O35" s="411">
        <v>14758</v>
      </c>
      <c r="P35" s="411">
        <v>22456</v>
      </c>
      <c r="Q35" s="411">
        <v>20088</v>
      </c>
      <c r="R35" s="411">
        <v>19100.666666666668</v>
      </c>
      <c r="S35" s="414" t="s">
        <v>583</v>
      </c>
      <c r="T35" s="412">
        <v>63.76</v>
      </c>
      <c r="U35" s="412">
        <v>79.5</v>
      </c>
      <c r="V35" s="412">
        <v>74.97</v>
      </c>
      <c r="W35" s="412">
        <v>72.739999999999995</v>
      </c>
      <c r="X35" s="411">
        <v>8.100729938427687</v>
      </c>
      <c r="Y35" s="412" t="s">
        <v>434</v>
      </c>
      <c r="Z35" s="413">
        <v>2.599626761236471</v>
      </c>
      <c r="AA35" s="353" t="s">
        <v>671</v>
      </c>
      <c r="AB35" s="411">
        <v>723272.41772506677</v>
      </c>
      <c r="AC35" s="411">
        <v>731796.22999999963</v>
      </c>
      <c r="AD35" s="411">
        <v>746349.43686984025</v>
      </c>
      <c r="AE35" s="411">
        <v>733806.02819830226</v>
      </c>
      <c r="AF35" s="412" t="s">
        <v>468</v>
      </c>
      <c r="AG35" s="412">
        <v>520.9</v>
      </c>
      <c r="AH35" s="412">
        <v>525.5</v>
      </c>
      <c r="AI35" s="412">
        <v>533.20000000000005</v>
      </c>
      <c r="AJ35" s="412">
        <v>526.5</v>
      </c>
      <c r="AK35" s="411">
        <v>6.1972711486019119</v>
      </c>
      <c r="AL35" s="412" t="s">
        <v>467</v>
      </c>
      <c r="AM35" s="413">
        <v>1.532435599389304</v>
      </c>
      <c r="AN35" s="353" t="s">
        <v>671</v>
      </c>
      <c r="AO35" s="411">
        <v>6968.1400000000094</v>
      </c>
      <c r="AP35" s="411">
        <v>11336.430000000013</v>
      </c>
      <c r="AQ35" s="411">
        <v>8351.8600000000115</v>
      </c>
      <c r="AR35" s="411">
        <v>8885.4766666666783</v>
      </c>
      <c r="AS35" s="414" t="s">
        <v>672</v>
      </c>
      <c r="AT35" s="412">
        <v>16.47</v>
      </c>
      <c r="AU35" s="412">
        <v>23.82</v>
      </c>
      <c r="AV35" s="412">
        <v>18.920000000000002</v>
      </c>
      <c r="AW35" s="412">
        <v>19.740000000000002</v>
      </c>
      <c r="AX35" s="411">
        <v>3.739697849366415</v>
      </c>
      <c r="AY35" s="412" t="s">
        <v>598</v>
      </c>
      <c r="AZ35" s="413">
        <v>2.2871899460777918</v>
      </c>
      <c r="BA35" s="353" t="s">
        <v>671</v>
      </c>
      <c r="BB35" s="411">
        <v>149682.23999999985</v>
      </c>
      <c r="BC35" s="411">
        <v>172359.23999999982</v>
      </c>
      <c r="BD35" s="411">
        <v>152804.23999999985</v>
      </c>
      <c r="BE35" s="411">
        <v>158281.9066666665</v>
      </c>
      <c r="BF35" s="412" t="s">
        <v>442</v>
      </c>
      <c r="BG35" s="412">
        <v>167.20000000000002</v>
      </c>
      <c r="BH35" s="412">
        <v>184.5</v>
      </c>
      <c r="BI35" s="412">
        <v>169.60000000000002</v>
      </c>
      <c r="BJ35" s="412">
        <v>173.8</v>
      </c>
      <c r="BK35" s="411">
        <v>9.3810014242654223</v>
      </c>
      <c r="BL35" s="412" t="s">
        <v>481</v>
      </c>
      <c r="BM35" s="413">
        <v>1.8849325340188623</v>
      </c>
      <c r="BN35" s="353" t="s">
        <v>671</v>
      </c>
      <c r="BO35" s="411">
        <v>58066.359999999862</v>
      </c>
      <c r="BP35" s="411">
        <v>82565.359999999797</v>
      </c>
      <c r="BQ35" s="411">
        <v>67687.359999999811</v>
      </c>
      <c r="BR35" s="411">
        <v>69439.693333333154</v>
      </c>
      <c r="BS35" s="412" t="s">
        <v>519</v>
      </c>
      <c r="BT35" s="412">
        <v>62.82</v>
      </c>
      <c r="BU35" s="412">
        <v>81.400000000000006</v>
      </c>
      <c r="BV35" s="412">
        <v>70.34</v>
      </c>
      <c r="BW35" s="412">
        <v>71.52</v>
      </c>
      <c r="BX35" s="411">
        <v>9.3490604745304307</v>
      </c>
      <c r="BY35" s="412" t="s">
        <v>566</v>
      </c>
      <c r="BZ35" s="413">
        <v>2.0548683187358834</v>
      </c>
      <c r="CA35" s="353" t="s">
        <v>671</v>
      </c>
      <c r="CB35" s="411">
        <v>54908.079999999878</v>
      </c>
      <c r="CC35" s="411">
        <v>76816.080000000016</v>
      </c>
      <c r="CD35" s="411">
        <v>66489.079999999885</v>
      </c>
      <c r="CE35" s="411">
        <v>66071.079999999914</v>
      </c>
      <c r="CF35" s="412" t="s">
        <v>578</v>
      </c>
      <c r="CG35" s="412">
        <v>83.16</v>
      </c>
      <c r="CH35" s="412">
        <v>106.10000000000001</v>
      </c>
      <c r="CI35" s="412">
        <v>95.54</v>
      </c>
      <c r="CJ35" s="412">
        <v>94.93</v>
      </c>
      <c r="CK35" s="411">
        <v>11.476965058343401</v>
      </c>
      <c r="CL35" s="412" t="s">
        <v>507</v>
      </c>
      <c r="CM35" s="413">
        <v>1.9846914887262102</v>
      </c>
      <c r="CN35" s="353" t="s">
        <v>671</v>
      </c>
      <c r="CO35" s="411">
        <v>14803.530000000024</v>
      </c>
      <c r="CP35" s="411">
        <v>18637.119999999995</v>
      </c>
      <c r="CQ35" s="411">
        <v>17697.120000000003</v>
      </c>
      <c r="CR35" s="411">
        <v>17045.923333333343</v>
      </c>
      <c r="CS35" s="412" t="s">
        <v>454</v>
      </c>
      <c r="CT35" s="412">
        <v>42.03</v>
      </c>
      <c r="CU35" s="412">
        <v>48.56</v>
      </c>
      <c r="CV35" s="412">
        <v>47.02</v>
      </c>
      <c r="CW35" s="412">
        <v>45.87</v>
      </c>
      <c r="CX35" s="411">
        <v>3.4116062652009771</v>
      </c>
      <c r="CY35" s="412" t="s">
        <v>484</v>
      </c>
      <c r="CZ35" s="413">
        <v>2.4127264063363247</v>
      </c>
      <c r="DA35" s="353" t="s">
        <v>671</v>
      </c>
      <c r="DB35" s="411">
        <v>20073.910000000018</v>
      </c>
      <c r="DC35" s="411">
        <v>28520.940000000046</v>
      </c>
      <c r="DD35" s="411">
        <v>22360.910000000029</v>
      </c>
      <c r="DE35" s="411">
        <v>23651.920000000031</v>
      </c>
      <c r="DF35" s="412" t="s">
        <v>673</v>
      </c>
      <c r="DG35" s="412">
        <v>64.7</v>
      </c>
      <c r="DH35" s="412">
        <v>80.16</v>
      </c>
      <c r="DI35" s="412">
        <v>69.100000000000009</v>
      </c>
      <c r="DJ35" s="412">
        <v>71.320000000000007</v>
      </c>
      <c r="DK35" s="411">
        <v>7.9635436082181021</v>
      </c>
      <c r="DL35" s="412" t="s">
        <v>562</v>
      </c>
      <c r="DM35" s="413">
        <v>2.3355793786068957</v>
      </c>
      <c r="DN35" s="353" t="s">
        <v>671</v>
      </c>
      <c r="DO35" s="411">
        <v>18020.400000000034</v>
      </c>
      <c r="DP35" s="411">
        <v>27151.100000000042</v>
      </c>
      <c r="DQ35" s="411">
        <v>22552.700000000033</v>
      </c>
      <c r="DR35" s="411">
        <v>22574.733333333366</v>
      </c>
      <c r="DS35" s="414" t="s">
        <v>674</v>
      </c>
      <c r="DT35" s="412">
        <v>53.53</v>
      </c>
      <c r="DU35" s="412">
        <v>73.61</v>
      </c>
      <c r="DV35" s="412">
        <v>63.75</v>
      </c>
      <c r="DW35" s="412">
        <v>63.63</v>
      </c>
      <c r="DX35" s="411">
        <v>10.041942673550954</v>
      </c>
      <c r="DY35" s="412" t="s">
        <v>521</v>
      </c>
      <c r="DZ35" s="413">
        <v>2.0139237344988317</v>
      </c>
      <c r="EA35" s="353" t="s">
        <v>675</v>
      </c>
      <c r="EB35" s="411">
        <v>21276.290000000048</v>
      </c>
      <c r="EC35" s="411">
        <v>19020.870000000043</v>
      </c>
      <c r="ED35" s="411">
        <v>20152.160000000051</v>
      </c>
      <c r="EE35" s="411">
        <v>20149.773333333378</v>
      </c>
      <c r="EF35" s="412" t="s">
        <v>487</v>
      </c>
      <c r="EG35" s="412">
        <v>50.980000000000004</v>
      </c>
      <c r="EH35" s="412">
        <v>47.42</v>
      </c>
      <c r="EI35" s="412">
        <v>49.230000000000004</v>
      </c>
      <c r="EJ35" s="412">
        <v>49.21</v>
      </c>
      <c r="EK35" s="411">
        <v>1.7806954194703661</v>
      </c>
      <c r="EL35" s="412" t="s">
        <v>449</v>
      </c>
      <c r="EM35" s="413">
        <v>2.3657179988003576</v>
      </c>
      <c r="EN35" s="353" t="s">
        <v>671</v>
      </c>
      <c r="EO35" s="411">
        <v>11924.00000000002</v>
      </c>
      <c r="EP35" s="411">
        <v>12856.280000000024</v>
      </c>
      <c r="EQ35" s="411">
        <v>16824.120000000017</v>
      </c>
      <c r="ER35" s="411">
        <v>13868.133333333353</v>
      </c>
      <c r="ES35" s="412" t="s">
        <v>676</v>
      </c>
      <c r="ET35" s="412">
        <v>25.32</v>
      </c>
      <c r="EU35" s="412">
        <v>26.47</v>
      </c>
      <c r="EV35" s="412">
        <v>30.95</v>
      </c>
      <c r="EW35" s="412">
        <v>27.580000000000002</v>
      </c>
      <c r="EX35" s="411">
        <v>2.9737746950360773</v>
      </c>
      <c r="EY35" s="412" t="s">
        <v>544</v>
      </c>
      <c r="EZ35" s="413">
        <v>2.6825569241435736</v>
      </c>
      <c r="FA35" s="353" t="s">
        <v>671</v>
      </c>
      <c r="FB35" s="411">
        <v>991615.31721077813</v>
      </c>
      <c r="FC35" s="411">
        <v>973794.098528489</v>
      </c>
      <c r="FD35" s="411">
        <v>993500.79509840871</v>
      </c>
      <c r="FE35" s="411">
        <v>986303.40361255861</v>
      </c>
      <c r="FF35" s="412" t="s">
        <v>499</v>
      </c>
      <c r="FG35" s="412">
        <v>528.30000000000007</v>
      </c>
      <c r="FH35" s="412">
        <v>521.9</v>
      </c>
      <c r="FI35" s="412">
        <v>529</v>
      </c>
      <c r="FJ35" s="412">
        <v>526.4</v>
      </c>
      <c r="FK35" s="411">
        <v>3.8817932916238975</v>
      </c>
      <c r="FL35" s="412" t="s">
        <v>497</v>
      </c>
      <c r="FM35" s="413">
        <v>1.6785171412239581</v>
      </c>
      <c r="FN35" s="353" t="s">
        <v>671</v>
      </c>
      <c r="FO35" s="411">
        <v>51876.799999999886</v>
      </c>
      <c r="FP35" s="411">
        <v>46769.799999999908</v>
      </c>
      <c r="FQ35" s="411">
        <v>54400.799999999901</v>
      </c>
      <c r="FR35" s="411">
        <v>51015.799999999901</v>
      </c>
      <c r="FS35" s="412" t="s">
        <v>530</v>
      </c>
      <c r="FT35" s="412">
        <v>86.4</v>
      </c>
      <c r="FU35" s="412">
        <v>80.89</v>
      </c>
      <c r="FV35" s="412">
        <v>89.05</v>
      </c>
      <c r="FW35" s="412">
        <v>85.45</v>
      </c>
      <c r="FX35" s="411">
        <v>4.1603485228014883</v>
      </c>
      <c r="FY35" s="412" t="s">
        <v>478</v>
      </c>
      <c r="FZ35" s="413">
        <v>2.2101481665432035</v>
      </c>
      <c r="GA35" s="353" t="s">
        <v>671</v>
      </c>
      <c r="GB35" s="411">
        <v>26350.240000000053</v>
      </c>
      <c r="GC35" s="411">
        <v>26886.930000000055</v>
      </c>
      <c r="GD35" s="411">
        <v>28505.240000000049</v>
      </c>
      <c r="GE35" s="411">
        <v>27247.470000000048</v>
      </c>
      <c r="GF35" s="412" t="s">
        <v>517</v>
      </c>
      <c r="GG35" s="412">
        <v>65.25</v>
      </c>
      <c r="GH35" s="412">
        <v>66.14</v>
      </c>
      <c r="GI35" s="412">
        <v>68.78</v>
      </c>
      <c r="GJ35" s="412">
        <v>66.72</v>
      </c>
      <c r="GK35" s="411">
        <v>1.8376711895754629</v>
      </c>
      <c r="GL35" s="412" t="s">
        <v>462</v>
      </c>
      <c r="GM35" s="413">
        <v>2.2179752174699638</v>
      </c>
      <c r="GN35" s="353" t="s">
        <v>671</v>
      </c>
      <c r="GO35" s="411">
        <v>74773.840000000055</v>
      </c>
      <c r="GP35" s="411">
        <v>69782.84000000004</v>
      </c>
      <c r="GQ35" s="411">
        <v>72289.840000000055</v>
      </c>
      <c r="GR35" s="411">
        <v>72282.173333333383</v>
      </c>
      <c r="GS35" s="412" t="s">
        <v>483</v>
      </c>
      <c r="GT35" s="412">
        <v>138.30000000000001</v>
      </c>
      <c r="GU35" s="412">
        <v>132.20000000000002</v>
      </c>
      <c r="GV35" s="412">
        <v>135.30000000000001</v>
      </c>
      <c r="GW35" s="412">
        <v>135.30000000000001</v>
      </c>
      <c r="GX35" s="411">
        <v>3.0317545464775653</v>
      </c>
      <c r="GY35" s="412" t="s">
        <v>534</v>
      </c>
      <c r="GZ35" s="413">
        <v>2.0863450372578307</v>
      </c>
      <c r="HA35" s="353" t="s">
        <v>671</v>
      </c>
      <c r="HB35" s="411">
        <v>470675.39999999903</v>
      </c>
      <c r="HC35" s="411">
        <v>478658.64999999898</v>
      </c>
      <c r="HD35" s="411">
        <v>493206.64999999903</v>
      </c>
      <c r="HE35" s="411">
        <v>480846.89999999898</v>
      </c>
      <c r="HF35" s="412" t="s">
        <v>514</v>
      </c>
      <c r="HG35" s="412">
        <v>426.70000000000005</v>
      </c>
      <c r="HH35" s="412">
        <v>431.70000000000005</v>
      </c>
      <c r="HI35" s="412">
        <v>440.8</v>
      </c>
      <c r="HJ35" s="412">
        <v>433</v>
      </c>
      <c r="HK35" s="411">
        <v>7.1285957555471828</v>
      </c>
      <c r="HL35" s="412" t="s">
        <v>468</v>
      </c>
      <c r="HM35" s="413">
        <v>1.6237236768621426</v>
      </c>
    </row>
    <row r="36" spans="1:221">
      <c r="A36" s="353" t="s">
        <v>677</v>
      </c>
      <c r="B36" s="411">
        <v>25295.759999999929</v>
      </c>
      <c r="C36" s="411">
        <v>27223.759999999915</v>
      </c>
      <c r="D36" s="411">
        <v>26012.679999999931</v>
      </c>
      <c r="E36" s="411">
        <v>26177.399999999925</v>
      </c>
      <c r="F36" s="412" t="s">
        <v>535</v>
      </c>
      <c r="G36" s="412">
        <v>58.34</v>
      </c>
      <c r="H36" s="412">
        <v>60.96</v>
      </c>
      <c r="I36" s="412">
        <v>59.32</v>
      </c>
      <c r="J36" s="412">
        <v>59.54</v>
      </c>
      <c r="K36" s="411">
        <v>1.3215949085567054</v>
      </c>
      <c r="L36" s="412" t="s">
        <v>534</v>
      </c>
      <c r="M36" s="413">
        <v>2.4017130040419903</v>
      </c>
      <c r="N36" s="353" t="s">
        <v>677</v>
      </c>
      <c r="O36" s="411">
        <v>71761</v>
      </c>
      <c r="P36" s="411">
        <v>71127</v>
      </c>
      <c r="Q36" s="411">
        <v>72604</v>
      </c>
      <c r="R36" s="411">
        <v>71830.666666666672</v>
      </c>
      <c r="S36" s="412" t="s">
        <v>500</v>
      </c>
      <c r="T36" s="412">
        <v>147.70000000000002</v>
      </c>
      <c r="U36" s="412">
        <v>147</v>
      </c>
      <c r="V36" s="412">
        <v>148.70000000000002</v>
      </c>
      <c r="W36" s="412">
        <v>147.80000000000001</v>
      </c>
      <c r="X36" s="411">
        <v>0.83583824575730259</v>
      </c>
      <c r="Y36" s="412" t="s">
        <v>464</v>
      </c>
      <c r="Z36" s="413">
        <v>2.369374765179979</v>
      </c>
      <c r="AA36" s="353" t="s">
        <v>677</v>
      </c>
      <c r="AB36" s="411">
        <v>19173.609999999993</v>
      </c>
      <c r="AC36" s="411">
        <v>21315.479999999989</v>
      </c>
      <c r="AD36" s="411">
        <v>23191.60999999999</v>
      </c>
      <c r="AE36" s="411">
        <v>21226.899999999991</v>
      </c>
      <c r="AF36" s="412" t="s">
        <v>508</v>
      </c>
      <c r="AG36" s="412">
        <v>34.74</v>
      </c>
      <c r="AH36" s="412">
        <v>37.660000000000004</v>
      </c>
      <c r="AI36" s="412">
        <v>40.15</v>
      </c>
      <c r="AJ36" s="412">
        <v>37.520000000000003</v>
      </c>
      <c r="AK36" s="411">
        <v>2.7077041413738505</v>
      </c>
      <c r="AL36" s="412" t="s">
        <v>476</v>
      </c>
      <c r="AM36" s="413">
        <v>2.1390320814583017</v>
      </c>
      <c r="AN36" s="353" t="s">
        <v>677</v>
      </c>
      <c r="AO36" s="411">
        <v>18259.860000000015</v>
      </c>
      <c r="AP36" s="411">
        <v>18103.290000000015</v>
      </c>
      <c r="AQ36" s="411">
        <v>19016.430000000018</v>
      </c>
      <c r="AR36" s="411">
        <v>18459.860000000015</v>
      </c>
      <c r="AS36" s="412" t="s">
        <v>460</v>
      </c>
      <c r="AT36" s="412">
        <v>33.86</v>
      </c>
      <c r="AU36" s="412">
        <v>33.64</v>
      </c>
      <c r="AV36" s="412">
        <v>34.880000000000003</v>
      </c>
      <c r="AW36" s="412">
        <v>34.130000000000003</v>
      </c>
      <c r="AX36" s="411">
        <v>0.65846356910870851</v>
      </c>
      <c r="AY36" s="412" t="s">
        <v>472</v>
      </c>
      <c r="AZ36" s="413">
        <v>2.2774726236345582</v>
      </c>
      <c r="BA36" s="353" t="s">
        <v>677</v>
      </c>
      <c r="BB36" s="411">
        <v>573714.74000000081</v>
      </c>
      <c r="BC36" s="411">
        <v>357768.23999999982</v>
      </c>
      <c r="BD36" s="411">
        <v>649221.12570118078</v>
      </c>
      <c r="BE36" s="411">
        <v>526901.36856706056</v>
      </c>
      <c r="BF36" s="414" t="s">
        <v>678</v>
      </c>
      <c r="BG36" s="412">
        <v>427.1</v>
      </c>
      <c r="BH36" s="412">
        <v>307.20000000000005</v>
      </c>
      <c r="BI36" s="412">
        <v>465.5</v>
      </c>
      <c r="BJ36" s="412">
        <v>399.90000000000003</v>
      </c>
      <c r="BK36" s="411">
        <v>82.553269697965362</v>
      </c>
      <c r="BL36" s="414" t="s">
        <v>583</v>
      </c>
      <c r="BM36" s="413">
        <v>1.6461891857537028</v>
      </c>
      <c r="BN36" s="353" t="s">
        <v>677</v>
      </c>
      <c r="BO36" s="411">
        <v>961679.23195801617</v>
      </c>
      <c r="BP36" s="411">
        <v>1047547.7409292305</v>
      </c>
      <c r="BQ36" s="411">
        <v>952608.11532293202</v>
      </c>
      <c r="BR36" s="411">
        <v>987278.36273672618</v>
      </c>
      <c r="BS36" s="412" t="s">
        <v>474</v>
      </c>
      <c r="BT36" s="412">
        <v>487.20000000000005</v>
      </c>
      <c r="BU36" s="412">
        <v>518.4</v>
      </c>
      <c r="BV36" s="412">
        <v>483.90000000000003</v>
      </c>
      <c r="BW36" s="412">
        <v>496.5</v>
      </c>
      <c r="BX36" s="411">
        <v>19.065213891564511</v>
      </c>
      <c r="BY36" s="412" t="s">
        <v>447</v>
      </c>
      <c r="BZ36" s="413">
        <v>1.558692232372519</v>
      </c>
      <c r="CA36" s="353" t="s">
        <v>677</v>
      </c>
      <c r="CB36" s="411">
        <v>48122.079999999885</v>
      </c>
      <c r="CC36" s="411">
        <v>43802.0799999999</v>
      </c>
      <c r="CD36" s="411">
        <v>54157.079999999864</v>
      </c>
      <c r="CE36" s="411">
        <v>48693.74666666655</v>
      </c>
      <c r="CF36" s="412" t="s">
        <v>527</v>
      </c>
      <c r="CG36" s="412">
        <v>75.570000000000007</v>
      </c>
      <c r="CH36" s="412">
        <v>70.58</v>
      </c>
      <c r="CI36" s="412">
        <v>82.33</v>
      </c>
      <c r="CJ36" s="412">
        <v>76.16</v>
      </c>
      <c r="CK36" s="411">
        <v>5.8978152829831325</v>
      </c>
      <c r="CL36" s="412" t="s">
        <v>486</v>
      </c>
      <c r="CM36" s="413">
        <v>2.0446025964049865</v>
      </c>
      <c r="CN36" s="353" t="s">
        <v>677</v>
      </c>
      <c r="CO36" s="411">
        <v>32662.119999999948</v>
      </c>
      <c r="CP36" s="411">
        <v>30098.589999999953</v>
      </c>
      <c r="CQ36" s="411">
        <v>34948.119999999952</v>
      </c>
      <c r="CR36" s="411">
        <v>32569.609999999953</v>
      </c>
      <c r="CS36" s="412" t="s">
        <v>484</v>
      </c>
      <c r="CT36" s="412">
        <v>68.69</v>
      </c>
      <c r="CU36" s="412">
        <v>65.320000000000007</v>
      </c>
      <c r="CV36" s="412">
        <v>71.600000000000009</v>
      </c>
      <c r="CW36" s="412">
        <v>68.540000000000006</v>
      </c>
      <c r="CX36" s="411">
        <v>3.1399416271122518</v>
      </c>
      <c r="CY36" s="412" t="s">
        <v>488</v>
      </c>
      <c r="CZ36" s="413">
        <v>2.3558967698276518</v>
      </c>
      <c r="DA36" s="353" t="s">
        <v>677</v>
      </c>
      <c r="DB36" s="411">
        <v>26652.910000000051</v>
      </c>
      <c r="DC36" s="411">
        <v>24299.910000000036</v>
      </c>
      <c r="DD36" s="411">
        <v>22701.880000000034</v>
      </c>
      <c r="DE36" s="411">
        <v>24551.566666666709</v>
      </c>
      <c r="DF36" s="412" t="s">
        <v>451</v>
      </c>
      <c r="DG36" s="412">
        <v>76.91</v>
      </c>
      <c r="DH36" s="412">
        <v>72.7</v>
      </c>
      <c r="DI36" s="412">
        <v>69.75</v>
      </c>
      <c r="DJ36" s="412">
        <v>73.12</v>
      </c>
      <c r="DK36" s="411">
        <v>3.6027868810771722</v>
      </c>
      <c r="DL36" s="412" t="s">
        <v>478</v>
      </c>
      <c r="DM36" s="413">
        <v>2.3367848367118831</v>
      </c>
      <c r="DN36" s="353" t="s">
        <v>677</v>
      </c>
      <c r="DO36" s="411">
        <v>34507.799999999988</v>
      </c>
      <c r="DP36" s="411">
        <v>33921.800000000003</v>
      </c>
      <c r="DQ36" s="411">
        <v>34880.399999999994</v>
      </c>
      <c r="DR36" s="411">
        <v>34436.666666666664</v>
      </c>
      <c r="DS36" s="412" t="s">
        <v>526</v>
      </c>
      <c r="DT36" s="412">
        <v>88.56</v>
      </c>
      <c r="DU36" s="412">
        <v>87.4</v>
      </c>
      <c r="DV36" s="412">
        <v>89.3</v>
      </c>
      <c r="DW36" s="412">
        <v>88.42</v>
      </c>
      <c r="DX36" s="411">
        <v>0.95548040838356041</v>
      </c>
      <c r="DY36" s="412" t="s">
        <v>499</v>
      </c>
      <c r="DZ36" s="413">
        <v>1.9355331922954269</v>
      </c>
      <c r="EA36" s="353" t="s">
        <v>665</v>
      </c>
      <c r="EB36" s="411">
        <v>27316.160000000051</v>
      </c>
      <c r="EC36" s="411">
        <v>27507.160000000054</v>
      </c>
      <c r="ED36" s="411">
        <v>25975.160000000054</v>
      </c>
      <c r="EE36" s="411">
        <v>26932.826666666719</v>
      </c>
      <c r="EF36" s="412" t="s">
        <v>537</v>
      </c>
      <c r="EG36" s="412">
        <v>59.86</v>
      </c>
      <c r="EH36" s="412">
        <v>60.120000000000005</v>
      </c>
      <c r="EI36" s="412">
        <v>57.96</v>
      </c>
      <c r="EJ36" s="412">
        <v>59.31</v>
      </c>
      <c r="EK36" s="411">
        <v>1.1805649249221963</v>
      </c>
      <c r="EL36" s="412" t="s">
        <v>461</v>
      </c>
      <c r="EM36" s="413">
        <v>2.2899192239787229</v>
      </c>
      <c r="EN36" s="353" t="s">
        <v>677</v>
      </c>
      <c r="EO36" s="411">
        <v>13408.560000000021</v>
      </c>
      <c r="EP36" s="411">
        <v>17544.84</v>
      </c>
      <c r="EQ36" s="411">
        <v>15807.840000000027</v>
      </c>
      <c r="ER36" s="411">
        <v>15587.080000000016</v>
      </c>
      <c r="ES36" s="412" t="s">
        <v>589</v>
      </c>
      <c r="ET36" s="412">
        <v>27.12</v>
      </c>
      <c r="EU36" s="412">
        <v>31.71</v>
      </c>
      <c r="EV36" s="412">
        <v>29.85</v>
      </c>
      <c r="EW36" s="412">
        <v>29.560000000000002</v>
      </c>
      <c r="EX36" s="411">
        <v>2.3060424975865397</v>
      </c>
      <c r="EY36" s="412" t="s">
        <v>442</v>
      </c>
      <c r="EZ36" s="413">
        <v>2.6310778116689666</v>
      </c>
      <c r="FA36" s="353" t="s">
        <v>677</v>
      </c>
      <c r="FB36" s="411">
        <v>102802.35999999978</v>
      </c>
      <c r="FC36" s="411">
        <v>111764.35999999978</v>
      </c>
      <c r="FD36" s="411">
        <v>106646.35999999978</v>
      </c>
      <c r="FE36" s="411">
        <v>107071.02666666645</v>
      </c>
      <c r="FF36" s="412" t="s">
        <v>427</v>
      </c>
      <c r="FG36" s="412">
        <v>116</v>
      </c>
      <c r="FH36" s="412">
        <v>122.7</v>
      </c>
      <c r="FI36" s="412">
        <v>118.9</v>
      </c>
      <c r="FJ36" s="412">
        <v>119.2</v>
      </c>
      <c r="FK36" s="411">
        <v>3.356352068328702</v>
      </c>
      <c r="FL36" s="412" t="s">
        <v>462</v>
      </c>
      <c r="FM36" s="413">
        <v>2.0362299236808759</v>
      </c>
      <c r="FN36" s="353" t="s">
        <v>677</v>
      </c>
      <c r="FO36" s="411">
        <v>59843.799999999879</v>
      </c>
      <c r="FP36" s="411">
        <v>70839.799999999843</v>
      </c>
      <c r="FQ36" s="411">
        <v>60705.799999999901</v>
      </c>
      <c r="FR36" s="411">
        <v>63796.466666666536</v>
      </c>
      <c r="FS36" s="412" t="s">
        <v>551</v>
      </c>
      <c r="FT36" s="412">
        <v>94.600000000000009</v>
      </c>
      <c r="FU36" s="412">
        <v>105.30000000000001</v>
      </c>
      <c r="FV36" s="412">
        <v>95.47</v>
      </c>
      <c r="FW36" s="412">
        <v>98.45</v>
      </c>
      <c r="FX36" s="411">
        <v>5.9293067987359436</v>
      </c>
      <c r="FY36" s="412" t="s">
        <v>503</v>
      </c>
      <c r="FZ36" s="413">
        <v>2.2139241628077175</v>
      </c>
      <c r="GA36" s="353" t="s">
        <v>677</v>
      </c>
      <c r="GB36" s="411">
        <v>519090.48999999982</v>
      </c>
      <c r="GC36" s="411">
        <v>513173.23999999982</v>
      </c>
      <c r="GD36" s="411">
        <v>530626.74000000022</v>
      </c>
      <c r="GE36" s="411">
        <v>520963.48999999993</v>
      </c>
      <c r="GF36" s="412" t="s">
        <v>525</v>
      </c>
      <c r="GG36" s="412">
        <v>473.5</v>
      </c>
      <c r="GH36" s="412">
        <v>469.90000000000003</v>
      </c>
      <c r="GI36" s="412">
        <v>480.5</v>
      </c>
      <c r="GJ36" s="412">
        <v>474.6</v>
      </c>
      <c r="GK36" s="411">
        <v>5.3538928779280202</v>
      </c>
      <c r="GL36" s="412" t="s">
        <v>499</v>
      </c>
      <c r="GM36" s="413">
        <v>1.6910062617353399</v>
      </c>
      <c r="GN36" s="353" t="s">
        <v>677</v>
      </c>
      <c r="GO36" s="411">
        <v>193855.83999999985</v>
      </c>
      <c r="GP36" s="411">
        <v>202722.83999999976</v>
      </c>
      <c r="GQ36" s="411">
        <v>184466.83999999982</v>
      </c>
      <c r="GR36" s="411">
        <v>193681.83999999982</v>
      </c>
      <c r="GS36" s="412" t="s">
        <v>495</v>
      </c>
      <c r="GT36" s="412">
        <v>256.2</v>
      </c>
      <c r="GU36" s="412">
        <v>263.7</v>
      </c>
      <c r="GV36" s="412">
        <v>248.10000000000002</v>
      </c>
      <c r="GW36" s="412">
        <v>256</v>
      </c>
      <c r="GX36" s="411">
        <v>7.798646496016576</v>
      </c>
      <c r="GY36" s="412" t="s">
        <v>574</v>
      </c>
      <c r="GZ36" s="413">
        <v>1.9118361684879446</v>
      </c>
      <c r="HA36" s="353" t="s">
        <v>677</v>
      </c>
      <c r="HB36" s="411">
        <v>29679.399999999951</v>
      </c>
      <c r="HC36" s="411">
        <v>31597.399999999936</v>
      </c>
      <c r="HD36" s="411">
        <v>24671.399999999958</v>
      </c>
      <c r="HE36" s="411">
        <v>28649.399999999947</v>
      </c>
      <c r="HF36" s="412" t="s">
        <v>501</v>
      </c>
      <c r="HG36" s="412">
        <v>62.120000000000005</v>
      </c>
      <c r="HH36" s="412">
        <v>64.930000000000007</v>
      </c>
      <c r="HI36" s="412">
        <v>54.5</v>
      </c>
      <c r="HJ36" s="412">
        <v>60.52</v>
      </c>
      <c r="HK36" s="411">
        <v>5.3943340930329899</v>
      </c>
      <c r="HL36" s="412" t="s">
        <v>429</v>
      </c>
      <c r="HM36" s="413">
        <v>2.1414864728276819</v>
      </c>
    </row>
    <row r="37" spans="1:221">
      <c r="A37" s="353" t="s">
        <v>679</v>
      </c>
      <c r="B37" s="411">
        <v>3805.4000000000037</v>
      </c>
      <c r="C37" s="411">
        <v>4291.4000000000042</v>
      </c>
      <c r="D37" s="411">
        <v>4073.1600000000044</v>
      </c>
      <c r="E37" s="411">
        <v>4056.6533333333377</v>
      </c>
      <c r="F37" s="412" t="s">
        <v>503</v>
      </c>
      <c r="G37" s="412">
        <v>18.2</v>
      </c>
      <c r="H37" s="412">
        <v>19.68</v>
      </c>
      <c r="I37" s="412">
        <v>19.02</v>
      </c>
      <c r="J37" s="412">
        <v>18.97</v>
      </c>
      <c r="K37" s="411">
        <v>0.7425537982320608</v>
      </c>
      <c r="L37" s="412" t="s">
        <v>490</v>
      </c>
      <c r="M37" s="413">
        <v>2.5054685454185393</v>
      </c>
      <c r="N37" s="353" t="s">
        <v>679</v>
      </c>
      <c r="O37" s="411">
        <v>4162</v>
      </c>
      <c r="P37" s="411">
        <v>3998</v>
      </c>
      <c r="Q37" s="411">
        <v>3736</v>
      </c>
      <c r="R37" s="411">
        <v>3965.3333333333335</v>
      </c>
      <c r="S37" s="412" t="s">
        <v>481</v>
      </c>
      <c r="T37" s="412">
        <v>32.410000000000004</v>
      </c>
      <c r="U37" s="412">
        <v>31.7</v>
      </c>
      <c r="V37" s="412">
        <v>30.53</v>
      </c>
      <c r="W37" s="412">
        <v>31.55</v>
      </c>
      <c r="X37" s="411">
        <v>0.94999814356377743</v>
      </c>
      <c r="Y37" s="412" t="s">
        <v>574</v>
      </c>
      <c r="Z37" s="413">
        <v>2.7154488273113508</v>
      </c>
      <c r="AA37" s="353" t="s">
        <v>679</v>
      </c>
      <c r="AB37" s="411">
        <v>7154.1299999999919</v>
      </c>
      <c r="AC37" s="411">
        <v>7812.1299999999928</v>
      </c>
      <c r="AD37" s="411">
        <v>7549.259999999992</v>
      </c>
      <c r="AE37" s="411">
        <v>7505.173333333325</v>
      </c>
      <c r="AF37" s="412" t="s">
        <v>529</v>
      </c>
      <c r="AG37" s="412">
        <v>16.100000000000001</v>
      </c>
      <c r="AH37" s="412">
        <v>17.28</v>
      </c>
      <c r="AI37" s="412">
        <v>16.809999999999999</v>
      </c>
      <c r="AJ37" s="412">
        <v>16.73</v>
      </c>
      <c r="AK37" s="411">
        <v>0.59272888491259801</v>
      </c>
      <c r="AL37" s="412" t="s">
        <v>483</v>
      </c>
      <c r="AM37" s="413">
        <v>2.1990076116231392</v>
      </c>
      <c r="AN37" s="353" t="s">
        <v>679</v>
      </c>
      <c r="AO37" s="411">
        <v>7781.1400000000112</v>
      </c>
      <c r="AP37" s="411">
        <v>7400.0000000000118</v>
      </c>
      <c r="AQ37" s="411">
        <v>7314.2900000000118</v>
      </c>
      <c r="AR37" s="411">
        <v>7498.4766666666792</v>
      </c>
      <c r="AS37" s="412" t="s">
        <v>493</v>
      </c>
      <c r="AT37" s="412">
        <v>17.93</v>
      </c>
      <c r="AU37" s="412">
        <v>17.25</v>
      </c>
      <c r="AV37" s="412">
        <v>17.100000000000001</v>
      </c>
      <c r="AW37" s="412">
        <v>17.43</v>
      </c>
      <c r="AX37" s="411">
        <v>0.44187566675812867</v>
      </c>
      <c r="AY37" s="412" t="s">
        <v>491</v>
      </c>
      <c r="AZ37" s="413">
        <v>2.2134132419062782</v>
      </c>
      <c r="BA37" s="353" t="s">
        <v>679</v>
      </c>
      <c r="BB37" s="411">
        <v>7702.8800000000174</v>
      </c>
      <c r="BC37" s="411">
        <v>41228.179999999964</v>
      </c>
      <c r="BD37" s="411">
        <v>7723.0000000000173</v>
      </c>
      <c r="BE37" s="411">
        <v>18884.686666666665</v>
      </c>
      <c r="BF37" s="414" t="s">
        <v>680</v>
      </c>
      <c r="BG37" s="412">
        <v>20.059999999999999</v>
      </c>
      <c r="BH37" s="412">
        <v>67.599999999999994</v>
      </c>
      <c r="BI37" s="412">
        <v>20.100000000000001</v>
      </c>
      <c r="BJ37" s="412">
        <v>35.92</v>
      </c>
      <c r="BK37" s="411">
        <v>27.435479394748072</v>
      </c>
      <c r="BL37" s="414" t="s">
        <v>681</v>
      </c>
      <c r="BM37" s="413">
        <v>2.2632359993768572</v>
      </c>
      <c r="BN37" s="353" t="s">
        <v>679</v>
      </c>
      <c r="BO37" s="411">
        <v>11397.27000000001</v>
      </c>
      <c r="BP37" s="411">
        <v>11193.180000000009</v>
      </c>
      <c r="BQ37" s="411">
        <v>11471.27000000001</v>
      </c>
      <c r="BR37" s="411">
        <v>11353.906666666677</v>
      </c>
      <c r="BS37" s="412" t="s">
        <v>536</v>
      </c>
      <c r="BT37" s="412">
        <v>18.25</v>
      </c>
      <c r="BU37" s="412">
        <v>17.990000000000002</v>
      </c>
      <c r="BV37" s="412">
        <v>18.34</v>
      </c>
      <c r="BW37" s="412">
        <v>18.2</v>
      </c>
      <c r="BX37" s="411">
        <v>0.18402397763022138</v>
      </c>
      <c r="BY37" s="412" t="s">
        <v>500</v>
      </c>
      <c r="BZ37" s="413">
        <v>2.1643252843754524</v>
      </c>
      <c r="CA37" s="353" t="s">
        <v>679</v>
      </c>
      <c r="CB37" s="411">
        <v>8184.7300000000223</v>
      </c>
      <c r="CC37" s="411">
        <v>8306.0000000000218</v>
      </c>
      <c r="CD37" s="411">
        <v>8049.0000000000209</v>
      </c>
      <c r="CE37" s="411">
        <v>8179.9100000000217</v>
      </c>
      <c r="CF37" s="412" t="s">
        <v>468</v>
      </c>
      <c r="CG37" s="412">
        <v>20.36</v>
      </c>
      <c r="CH37" s="412">
        <v>20.59</v>
      </c>
      <c r="CI37" s="412">
        <v>20.100000000000001</v>
      </c>
      <c r="CJ37" s="412">
        <v>20.350000000000001</v>
      </c>
      <c r="CK37" s="411">
        <v>0.24682804848402304</v>
      </c>
      <c r="CL37" s="412" t="s">
        <v>467</v>
      </c>
      <c r="CM37" s="413">
        <v>2.2961432030366686</v>
      </c>
      <c r="CN37" s="353" t="s">
        <v>679</v>
      </c>
      <c r="CO37" s="411">
        <v>6553.9999999999936</v>
      </c>
      <c r="CP37" s="411">
        <v>7426.5299999999925</v>
      </c>
      <c r="CQ37" s="411">
        <v>6963.5299999999943</v>
      </c>
      <c r="CR37" s="411">
        <v>6981.3533333333262</v>
      </c>
      <c r="CS37" s="412" t="s">
        <v>473</v>
      </c>
      <c r="CT37" s="412">
        <v>24.73</v>
      </c>
      <c r="CU37" s="412">
        <v>26.900000000000002</v>
      </c>
      <c r="CV37" s="412">
        <v>25.76</v>
      </c>
      <c r="CW37" s="412">
        <v>25.8</v>
      </c>
      <c r="CX37" s="411">
        <v>1.0877552722483033</v>
      </c>
      <c r="CY37" s="412" t="s">
        <v>427</v>
      </c>
      <c r="CZ37" s="413">
        <v>2.4711543166325782</v>
      </c>
      <c r="DA37" s="353" t="s">
        <v>679</v>
      </c>
      <c r="DB37" s="411">
        <v>4982.09</v>
      </c>
      <c r="DC37" s="411">
        <v>5601.0000000000027</v>
      </c>
      <c r="DD37" s="411">
        <v>5205.1800000000021</v>
      </c>
      <c r="DE37" s="411">
        <v>5262.7566666666689</v>
      </c>
      <c r="DF37" s="412" t="s">
        <v>503</v>
      </c>
      <c r="DG37" s="412">
        <v>26.92</v>
      </c>
      <c r="DH37" s="412">
        <v>29.080000000000002</v>
      </c>
      <c r="DI37" s="412">
        <v>27.71</v>
      </c>
      <c r="DJ37" s="412">
        <v>27.900000000000002</v>
      </c>
      <c r="DK37" s="411">
        <v>1.092478694450685</v>
      </c>
      <c r="DL37" s="412" t="s">
        <v>490</v>
      </c>
      <c r="DM37" s="413">
        <v>2.4253874335502656</v>
      </c>
      <c r="DN37" s="353" t="s">
        <v>679</v>
      </c>
      <c r="DO37" s="411">
        <v>4059.0999999999926</v>
      </c>
      <c r="DP37" s="411">
        <v>5158.1999999999889</v>
      </c>
      <c r="DQ37" s="411">
        <v>4973.5999999999922</v>
      </c>
      <c r="DR37" s="411">
        <v>4730.2999999999911</v>
      </c>
      <c r="DS37" s="412" t="s">
        <v>625</v>
      </c>
      <c r="DT37" s="412">
        <v>15.82</v>
      </c>
      <c r="DU37" s="412">
        <v>19.46</v>
      </c>
      <c r="DV37" s="412">
        <v>18.87</v>
      </c>
      <c r="DW37" s="412">
        <v>18.05</v>
      </c>
      <c r="DX37" s="411">
        <v>1.9563864474426691</v>
      </c>
      <c r="DY37" s="412" t="s">
        <v>544</v>
      </c>
      <c r="DZ37" s="413">
        <v>2.1287142328867472</v>
      </c>
      <c r="EA37" s="353" t="s">
        <v>682</v>
      </c>
      <c r="EB37" s="411">
        <v>23144.160000000054</v>
      </c>
      <c r="EC37" s="411">
        <v>21995.160000000051</v>
      </c>
      <c r="ED37" s="411">
        <v>24014.160000000047</v>
      </c>
      <c r="EE37" s="411">
        <v>23051.160000000051</v>
      </c>
      <c r="EF37" s="412" t="s">
        <v>529</v>
      </c>
      <c r="EG37" s="412">
        <v>53.82</v>
      </c>
      <c r="EH37" s="412">
        <v>52.09</v>
      </c>
      <c r="EI37" s="412">
        <v>55.11</v>
      </c>
      <c r="EJ37" s="412">
        <v>53.67</v>
      </c>
      <c r="EK37" s="411">
        <v>1.5182980444234908</v>
      </c>
      <c r="EL37" s="412" t="s">
        <v>462</v>
      </c>
      <c r="EM37" s="413">
        <v>2.3129889746786954</v>
      </c>
      <c r="EN37" s="353" t="s">
        <v>679</v>
      </c>
      <c r="EO37" s="411">
        <v>54860.11999999993</v>
      </c>
      <c r="EP37" s="411">
        <v>58111.119999999923</v>
      </c>
      <c r="EQ37" s="411">
        <v>39829.119999999952</v>
      </c>
      <c r="ER37" s="411">
        <v>50933.453333333273</v>
      </c>
      <c r="ES37" s="412" t="s">
        <v>653</v>
      </c>
      <c r="ET37" s="412">
        <v>60.95</v>
      </c>
      <c r="EU37" s="412">
        <v>63</v>
      </c>
      <c r="EV37" s="412">
        <v>50.75</v>
      </c>
      <c r="EW37" s="412">
        <v>58.230000000000004</v>
      </c>
      <c r="EX37" s="411">
        <v>6.5642462022113088</v>
      </c>
      <c r="EY37" s="412" t="s">
        <v>556</v>
      </c>
      <c r="EZ37" s="413">
        <v>2.5026313644865432</v>
      </c>
      <c r="FA37" s="353" t="s">
        <v>679</v>
      </c>
      <c r="FB37" s="411">
        <v>48368.359999999862</v>
      </c>
      <c r="FC37" s="411">
        <v>61330.359999999841</v>
      </c>
      <c r="FD37" s="411">
        <v>46699.359999999877</v>
      </c>
      <c r="FE37" s="411">
        <v>52132.693333333191</v>
      </c>
      <c r="FF37" s="412" t="s">
        <v>683</v>
      </c>
      <c r="FG37" s="412">
        <v>69.87</v>
      </c>
      <c r="FH37" s="412">
        <v>82</v>
      </c>
      <c r="FI37" s="412">
        <v>68.23</v>
      </c>
      <c r="FJ37" s="412">
        <v>73.37</v>
      </c>
      <c r="FK37" s="411">
        <v>7.5255985040006106</v>
      </c>
      <c r="FL37" s="412" t="s">
        <v>542</v>
      </c>
      <c r="FM37" s="413">
        <v>2.1781487834163342</v>
      </c>
      <c r="FN37" s="353" t="s">
        <v>679</v>
      </c>
      <c r="FO37" s="411">
        <v>58634.799999999901</v>
      </c>
      <c r="FP37" s="411">
        <v>55397.799999999879</v>
      </c>
      <c r="FQ37" s="411">
        <v>52271.799999999901</v>
      </c>
      <c r="FR37" s="411">
        <v>55434.799999999894</v>
      </c>
      <c r="FS37" s="412" t="s">
        <v>532</v>
      </c>
      <c r="FT37" s="412">
        <v>93.39</v>
      </c>
      <c r="FU37" s="412">
        <v>90.08</v>
      </c>
      <c r="FV37" s="412">
        <v>86.820000000000007</v>
      </c>
      <c r="FW37" s="412">
        <v>90.100000000000009</v>
      </c>
      <c r="FX37" s="411">
        <v>3.2836996288651465</v>
      </c>
      <c r="FY37" s="412" t="s">
        <v>449</v>
      </c>
      <c r="FZ37" s="413">
        <v>2.2116934582857057</v>
      </c>
      <c r="GA37" s="353" t="s">
        <v>679</v>
      </c>
      <c r="GB37" s="411">
        <v>46040.239999999925</v>
      </c>
      <c r="GC37" s="411">
        <v>40410.239999999962</v>
      </c>
      <c r="GD37" s="411">
        <v>33836.240000000027</v>
      </c>
      <c r="GE37" s="411">
        <v>40095.573333333305</v>
      </c>
      <c r="GF37" s="412" t="s">
        <v>614</v>
      </c>
      <c r="GG37" s="412">
        <v>94.78</v>
      </c>
      <c r="GH37" s="412">
        <v>86.87</v>
      </c>
      <c r="GI37" s="412">
        <v>77.150000000000006</v>
      </c>
      <c r="GJ37" s="412">
        <v>86.27</v>
      </c>
      <c r="GK37" s="411">
        <v>8.8287787671577931</v>
      </c>
      <c r="GL37" s="412" t="s">
        <v>450</v>
      </c>
      <c r="GM37" s="413">
        <v>2.1331905972366374</v>
      </c>
      <c r="GN37" s="353" t="s">
        <v>679</v>
      </c>
      <c r="GO37" s="411">
        <v>13677.629999999959</v>
      </c>
      <c r="GP37" s="411">
        <v>12033.419999999967</v>
      </c>
      <c r="GQ37" s="411">
        <v>12359.419999999964</v>
      </c>
      <c r="GR37" s="411">
        <v>12690.156666666631</v>
      </c>
      <c r="GS37" s="412" t="s">
        <v>430</v>
      </c>
      <c r="GT37" s="412">
        <v>45.32</v>
      </c>
      <c r="GU37" s="412">
        <v>41.58</v>
      </c>
      <c r="GV37" s="412">
        <v>42.33</v>
      </c>
      <c r="GW37" s="412">
        <v>43.08</v>
      </c>
      <c r="GX37" s="411">
        <v>1.978738027754146</v>
      </c>
      <c r="GY37" s="412" t="s">
        <v>488</v>
      </c>
      <c r="GZ37" s="413">
        <v>2.3033401348794635</v>
      </c>
      <c r="HA37" s="353" t="s">
        <v>679</v>
      </c>
      <c r="HB37" s="411">
        <v>641381.39999999874</v>
      </c>
      <c r="HC37" s="411">
        <v>677343.8209069001</v>
      </c>
      <c r="HD37" s="411">
        <v>607289.39999999898</v>
      </c>
      <c r="HE37" s="411">
        <v>642004.87363563257</v>
      </c>
      <c r="HF37" s="412" t="s">
        <v>470</v>
      </c>
      <c r="HG37" s="412">
        <v>528.80000000000007</v>
      </c>
      <c r="HH37" s="412">
        <v>549.20000000000005</v>
      </c>
      <c r="HI37" s="412">
        <v>509.20000000000005</v>
      </c>
      <c r="HJ37" s="412">
        <v>529.1</v>
      </c>
      <c r="HK37" s="411">
        <v>20.020912343760177</v>
      </c>
      <c r="HL37" s="412" t="s">
        <v>447</v>
      </c>
      <c r="HM37" s="413">
        <v>1.6240430838201878</v>
      </c>
    </row>
    <row r="38" spans="1:221">
      <c r="A38" s="353" t="s">
        <v>684</v>
      </c>
      <c r="B38" s="411">
        <v>22948.759999999947</v>
      </c>
      <c r="C38" s="411">
        <v>31733.759999999922</v>
      </c>
      <c r="D38" s="411">
        <v>19482.759999999958</v>
      </c>
      <c r="E38" s="411">
        <v>24721.75999999994</v>
      </c>
      <c r="F38" s="414" t="s">
        <v>685</v>
      </c>
      <c r="G38" s="412">
        <v>55.04</v>
      </c>
      <c r="H38" s="412">
        <v>66.8</v>
      </c>
      <c r="I38" s="412">
        <v>49.910000000000004</v>
      </c>
      <c r="J38" s="412">
        <v>57.25</v>
      </c>
      <c r="K38" s="411">
        <v>8.6592904099310655</v>
      </c>
      <c r="L38" s="412" t="s">
        <v>452</v>
      </c>
      <c r="M38" s="413">
        <v>2.4303157446943646</v>
      </c>
      <c r="N38" s="353" t="s">
        <v>684</v>
      </c>
      <c r="O38" s="411">
        <v>297855</v>
      </c>
      <c r="P38" s="411">
        <v>248378</v>
      </c>
      <c r="Q38" s="411">
        <v>301353</v>
      </c>
      <c r="R38" s="411">
        <v>282528.66666666669</v>
      </c>
      <c r="S38" s="412" t="s">
        <v>585</v>
      </c>
      <c r="T38" s="412">
        <v>356.90000000000003</v>
      </c>
      <c r="U38" s="412">
        <v>311.8</v>
      </c>
      <c r="V38" s="412">
        <v>360.20000000000005</v>
      </c>
      <c r="W38" s="412">
        <v>343</v>
      </c>
      <c r="X38" s="411">
        <v>27.072202832688493</v>
      </c>
      <c r="Y38" s="412" t="s">
        <v>552</v>
      </c>
      <c r="Z38" s="413">
        <v>1.5860319940832761</v>
      </c>
      <c r="AA38" s="353" t="s">
        <v>684</v>
      </c>
      <c r="AB38" s="411">
        <v>36958.61000000003</v>
      </c>
      <c r="AC38" s="411">
        <v>24165.479999999974</v>
      </c>
      <c r="AD38" s="411">
        <v>34875.610000000015</v>
      </c>
      <c r="AE38" s="411">
        <v>31999.900000000005</v>
      </c>
      <c r="AF38" s="414" t="s">
        <v>686</v>
      </c>
      <c r="AG38" s="412">
        <v>57.08</v>
      </c>
      <c r="AH38" s="412">
        <v>41.42</v>
      </c>
      <c r="AI38" s="412">
        <v>54.64</v>
      </c>
      <c r="AJ38" s="412">
        <v>51.050000000000004</v>
      </c>
      <c r="AK38" s="411">
        <v>8.4230036611131087</v>
      </c>
      <c r="AL38" s="412" t="s">
        <v>565</v>
      </c>
      <c r="AM38" s="413">
        <v>2.0886284169856331</v>
      </c>
      <c r="AN38" s="353" t="s">
        <v>684</v>
      </c>
      <c r="AO38" s="411">
        <v>12065.860000000019</v>
      </c>
      <c r="AP38" s="411">
        <v>6090.2800000000079</v>
      </c>
      <c r="AQ38" s="411">
        <v>12395.860000000017</v>
      </c>
      <c r="AR38" s="411">
        <v>10184.000000000015</v>
      </c>
      <c r="AS38" s="414" t="s">
        <v>687</v>
      </c>
      <c r="AT38" s="412">
        <v>24.95</v>
      </c>
      <c r="AU38" s="412">
        <v>14.84</v>
      </c>
      <c r="AV38" s="412">
        <v>25.45</v>
      </c>
      <c r="AW38" s="412">
        <v>21.75</v>
      </c>
      <c r="AX38" s="411">
        <v>5.99011003445277</v>
      </c>
      <c r="AY38" s="414" t="s">
        <v>658</v>
      </c>
      <c r="AZ38" s="413">
        <v>2.293582294905558</v>
      </c>
      <c r="BA38" s="353" t="s">
        <v>684</v>
      </c>
      <c r="BB38" s="411">
        <v>46107.239999999932</v>
      </c>
      <c r="BC38" s="411">
        <v>5924295.5829937235</v>
      </c>
      <c r="BD38" s="411">
        <v>43330.239999999962</v>
      </c>
      <c r="BE38" s="411">
        <v>2004577.6876645747</v>
      </c>
      <c r="BF38" s="414" t="s">
        <v>688</v>
      </c>
      <c r="BG38" s="412">
        <v>73.16</v>
      </c>
      <c r="BH38" s="411">
        <v>2173.0553977524387</v>
      </c>
      <c r="BI38" s="412">
        <v>70.02</v>
      </c>
      <c r="BJ38" s="411">
        <v>772.07852064453471</v>
      </c>
      <c r="BK38" s="411">
        <v>1213.2825807964703</v>
      </c>
      <c r="BL38" s="414" t="s">
        <v>689</v>
      </c>
      <c r="BM38" s="413">
        <v>1.9075058447218567</v>
      </c>
      <c r="BN38" s="353" t="s">
        <v>684</v>
      </c>
      <c r="BO38" s="411">
        <v>120212.35999999978</v>
      </c>
      <c r="BP38" s="411">
        <v>112519.35999999975</v>
      </c>
      <c r="BQ38" s="411">
        <v>120351.3599999998</v>
      </c>
      <c r="BR38" s="411">
        <v>117694.35999999977</v>
      </c>
      <c r="BS38" s="412" t="s">
        <v>447</v>
      </c>
      <c r="BT38" s="412">
        <v>107.2</v>
      </c>
      <c r="BU38" s="412">
        <v>102.10000000000001</v>
      </c>
      <c r="BV38" s="412">
        <v>107.30000000000001</v>
      </c>
      <c r="BW38" s="412">
        <v>105.5</v>
      </c>
      <c r="BX38" s="411">
        <v>2.9509407618356969</v>
      </c>
      <c r="BY38" s="412" t="s">
        <v>462</v>
      </c>
      <c r="BZ38" s="413">
        <v>1.9423181831979852</v>
      </c>
      <c r="CA38" s="353" t="s">
        <v>684</v>
      </c>
      <c r="CB38" s="411">
        <v>19705.27000000003</v>
      </c>
      <c r="CC38" s="411">
        <v>12342.810000000025</v>
      </c>
      <c r="CD38" s="411">
        <v>19332.810000000027</v>
      </c>
      <c r="CE38" s="411">
        <v>17126.963333333359</v>
      </c>
      <c r="CF38" s="414" t="s">
        <v>690</v>
      </c>
      <c r="CG38" s="412">
        <v>39.39</v>
      </c>
      <c r="CH38" s="412">
        <v>27.82</v>
      </c>
      <c r="CI38" s="412">
        <v>38.840000000000003</v>
      </c>
      <c r="CJ38" s="412">
        <v>35.35</v>
      </c>
      <c r="CK38" s="411">
        <v>6.5235089496491536</v>
      </c>
      <c r="CL38" s="412" t="s">
        <v>673</v>
      </c>
      <c r="CM38" s="413">
        <v>2.1973934705880889</v>
      </c>
      <c r="CN38" s="353" t="s">
        <v>684</v>
      </c>
      <c r="CO38" s="411">
        <v>131315.11999999994</v>
      </c>
      <c r="CP38" s="411">
        <v>111876.11999999992</v>
      </c>
      <c r="CQ38" s="411">
        <v>124682.11999999991</v>
      </c>
      <c r="CR38" s="411">
        <v>122624.45333333325</v>
      </c>
      <c r="CS38" s="412" t="s">
        <v>451</v>
      </c>
      <c r="CT38" s="412">
        <v>161.4</v>
      </c>
      <c r="CU38" s="412">
        <v>146.1</v>
      </c>
      <c r="CV38" s="412">
        <v>156.30000000000001</v>
      </c>
      <c r="CW38" s="412">
        <v>154.60000000000002</v>
      </c>
      <c r="CX38" s="411">
        <v>7.7626334967520583</v>
      </c>
      <c r="CY38" s="412" t="s">
        <v>445</v>
      </c>
      <c r="CZ38" s="413">
        <v>2.0971154466770625</v>
      </c>
      <c r="DA38" s="353" t="s">
        <v>684</v>
      </c>
      <c r="DB38" s="411">
        <v>51657.880000000063</v>
      </c>
      <c r="DC38" s="411">
        <v>43280.880000000063</v>
      </c>
      <c r="DD38" s="411">
        <v>47912.880000000063</v>
      </c>
      <c r="DE38" s="411">
        <v>47617.213333333399</v>
      </c>
      <c r="DF38" s="412" t="s">
        <v>435</v>
      </c>
      <c r="DG38" s="412">
        <v>115.2</v>
      </c>
      <c r="DH38" s="412">
        <v>103.4</v>
      </c>
      <c r="DI38" s="412">
        <v>110</v>
      </c>
      <c r="DJ38" s="412">
        <v>109.5</v>
      </c>
      <c r="DK38" s="411">
        <v>5.9310322027986908</v>
      </c>
      <c r="DL38" s="412" t="s">
        <v>481</v>
      </c>
      <c r="DM38" s="413">
        <v>2.2081541527762201</v>
      </c>
      <c r="DN38" s="353" t="s">
        <v>684</v>
      </c>
      <c r="DO38" s="411">
        <v>63308.799999999865</v>
      </c>
      <c r="DP38" s="411">
        <v>53008.799999999879</v>
      </c>
      <c r="DQ38" s="411">
        <v>69097.799999999872</v>
      </c>
      <c r="DR38" s="411">
        <v>61805.133333333208</v>
      </c>
      <c r="DS38" s="412" t="s">
        <v>453</v>
      </c>
      <c r="DT38" s="412">
        <v>141</v>
      </c>
      <c r="DU38" s="412">
        <v>123.10000000000001</v>
      </c>
      <c r="DV38" s="412">
        <v>150.80000000000001</v>
      </c>
      <c r="DW38" s="412">
        <v>138.30000000000001</v>
      </c>
      <c r="DX38" s="411">
        <v>14.020426130458683</v>
      </c>
      <c r="DY38" s="412" t="s">
        <v>520</v>
      </c>
      <c r="DZ38" s="413">
        <v>1.8239121282199349</v>
      </c>
      <c r="EA38" s="353" t="s">
        <v>671</v>
      </c>
      <c r="EB38" s="411">
        <v>22502.160000000051</v>
      </c>
      <c r="EC38" s="411">
        <v>12748.870000000041</v>
      </c>
      <c r="ED38" s="411">
        <v>21158.160000000054</v>
      </c>
      <c r="EE38" s="411">
        <v>18803.063333333383</v>
      </c>
      <c r="EF38" s="414" t="s">
        <v>691</v>
      </c>
      <c r="EG38" s="412">
        <v>52.86</v>
      </c>
      <c r="EH38" s="412">
        <v>36.49</v>
      </c>
      <c r="EI38" s="412">
        <v>50.800000000000004</v>
      </c>
      <c r="EJ38" s="412">
        <v>46.72</v>
      </c>
      <c r="EK38" s="411">
        <v>8.9136372902459353</v>
      </c>
      <c r="EL38" s="412" t="s">
        <v>653</v>
      </c>
      <c r="EM38" s="413">
        <v>2.3860796553049215</v>
      </c>
      <c r="EN38" s="353" t="s">
        <v>684</v>
      </c>
      <c r="EO38" s="411">
        <v>29041.119999999948</v>
      </c>
      <c r="EP38" s="411">
        <v>30609.119999999955</v>
      </c>
      <c r="EQ38" s="411">
        <v>21276.11999999997</v>
      </c>
      <c r="ER38" s="411">
        <v>26975.453333333291</v>
      </c>
      <c r="ES38" s="412" t="s">
        <v>673</v>
      </c>
      <c r="ET38" s="412">
        <v>42.36</v>
      </c>
      <c r="EU38" s="412">
        <v>43.65</v>
      </c>
      <c r="EV38" s="412">
        <v>35.44</v>
      </c>
      <c r="EW38" s="412">
        <v>40.480000000000004</v>
      </c>
      <c r="EX38" s="411">
        <v>4.4179627576523766</v>
      </c>
      <c r="EY38" s="412" t="s">
        <v>433</v>
      </c>
      <c r="EZ38" s="413">
        <v>2.5931556887283369</v>
      </c>
      <c r="FA38" s="353" t="s">
        <v>684</v>
      </c>
      <c r="FB38" s="411">
        <v>45478.35999999987</v>
      </c>
      <c r="FC38" s="411">
        <v>41581.359999999891</v>
      </c>
      <c r="FD38" s="411">
        <v>41711.359999999913</v>
      </c>
      <c r="FE38" s="411">
        <v>42923.693333333227</v>
      </c>
      <c r="FF38" s="412" t="s">
        <v>475</v>
      </c>
      <c r="FG38" s="412">
        <v>67.02</v>
      </c>
      <c r="FH38" s="412">
        <v>63.07</v>
      </c>
      <c r="FI38" s="412">
        <v>63.21</v>
      </c>
      <c r="FJ38" s="412">
        <v>64.430000000000007</v>
      </c>
      <c r="FK38" s="411">
        <v>2.2383188682872088</v>
      </c>
      <c r="FL38" s="412" t="s">
        <v>483</v>
      </c>
      <c r="FM38" s="413">
        <v>2.204748982476874</v>
      </c>
      <c r="FN38" s="353" t="s">
        <v>684</v>
      </c>
      <c r="FO38" s="411">
        <v>204249.8000000004</v>
      </c>
      <c r="FP38" s="411">
        <v>192798.80000000037</v>
      </c>
      <c r="FQ38" s="411">
        <v>212592.80000000037</v>
      </c>
      <c r="FR38" s="411">
        <v>203213.8000000004</v>
      </c>
      <c r="FS38" s="412" t="s">
        <v>478</v>
      </c>
      <c r="FT38" s="412">
        <v>205.4</v>
      </c>
      <c r="FU38" s="412">
        <v>198.10000000000002</v>
      </c>
      <c r="FV38" s="412">
        <v>210.60000000000002</v>
      </c>
      <c r="FW38" s="412">
        <v>204.70000000000002</v>
      </c>
      <c r="FX38" s="411">
        <v>6.3155543801600444</v>
      </c>
      <c r="FY38" s="412" t="s">
        <v>537</v>
      </c>
      <c r="FZ38" s="413">
        <v>2.0424980245609841</v>
      </c>
      <c r="GA38" s="353" t="s">
        <v>684</v>
      </c>
      <c r="GB38" s="411">
        <v>41116.239999999962</v>
      </c>
      <c r="GC38" s="411">
        <v>43628.239999999954</v>
      </c>
      <c r="GD38" s="411">
        <v>39220.929999999964</v>
      </c>
      <c r="GE38" s="411">
        <v>41321.803333333293</v>
      </c>
      <c r="GF38" s="412" t="s">
        <v>481</v>
      </c>
      <c r="GG38" s="412">
        <v>87.88</v>
      </c>
      <c r="GH38" s="412">
        <v>91.43</v>
      </c>
      <c r="GI38" s="412">
        <v>85.16</v>
      </c>
      <c r="GJ38" s="412">
        <v>88.16</v>
      </c>
      <c r="GK38" s="411">
        <v>3.1473181653182642</v>
      </c>
      <c r="GL38" s="412" t="s">
        <v>449</v>
      </c>
      <c r="GM38" s="413">
        <v>2.1337782038076107</v>
      </c>
      <c r="GN38" s="353" t="s">
        <v>684</v>
      </c>
      <c r="GO38" s="411">
        <v>45456.839999999938</v>
      </c>
      <c r="GP38" s="411">
        <v>42564.629999999939</v>
      </c>
      <c r="GQ38" s="411">
        <v>38717.839999999938</v>
      </c>
      <c r="GR38" s="411">
        <v>42246.43666666661</v>
      </c>
      <c r="GS38" s="412" t="s">
        <v>506</v>
      </c>
      <c r="GT38" s="412">
        <v>100.10000000000001</v>
      </c>
      <c r="GU38" s="412">
        <v>95.87</v>
      </c>
      <c r="GV38" s="412">
        <v>90.12</v>
      </c>
      <c r="GW38" s="412">
        <v>95.350000000000009</v>
      </c>
      <c r="GX38" s="411">
        <v>4.9943809109882826</v>
      </c>
      <c r="GY38" s="412" t="s">
        <v>475</v>
      </c>
      <c r="GZ38" s="413">
        <v>2.168787012968473</v>
      </c>
      <c r="HA38" s="353" t="s">
        <v>684</v>
      </c>
      <c r="HB38" s="411">
        <v>48599.399999999921</v>
      </c>
      <c r="HC38" s="411">
        <v>47601.399999999921</v>
      </c>
      <c r="HD38" s="411">
        <v>46824.399999999921</v>
      </c>
      <c r="HE38" s="411">
        <v>47675.066666666593</v>
      </c>
      <c r="HF38" s="412" t="s">
        <v>472</v>
      </c>
      <c r="HG38" s="412">
        <v>87.88</v>
      </c>
      <c r="HH38" s="412">
        <v>86.61</v>
      </c>
      <c r="HI38" s="412">
        <v>85.62</v>
      </c>
      <c r="HJ38" s="412">
        <v>86.710000000000008</v>
      </c>
      <c r="HK38" s="411">
        <v>1.1342406877911981</v>
      </c>
      <c r="HL38" s="412" t="s">
        <v>536</v>
      </c>
      <c r="HM38" s="413">
        <v>2.0626403191188523</v>
      </c>
    </row>
    <row r="39" spans="1:221">
      <c r="A39" s="353" t="s">
        <v>692</v>
      </c>
      <c r="B39" s="411">
        <v>366775.67999999982</v>
      </c>
      <c r="C39" s="411">
        <v>328599.68000000011</v>
      </c>
      <c r="D39" s="411">
        <v>344344.67999999988</v>
      </c>
      <c r="E39" s="411">
        <v>346573.34666666662</v>
      </c>
      <c r="F39" s="412" t="s">
        <v>470</v>
      </c>
      <c r="G39" s="412">
        <v>312</v>
      </c>
      <c r="H39" s="412">
        <v>288.3</v>
      </c>
      <c r="I39" s="412">
        <v>298.10000000000002</v>
      </c>
      <c r="J39" s="412">
        <v>299.5</v>
      </c>
      <c r="K39" s="411">
        <v>11.926637363458452</v>
      </c>
      <c r="L39" s="412" t="s">
        <v>496</v>
      </c>
      <c r="M39" s="413">
        <v>1.7236069021342744</v>
      </c>
      <c r="N39" s="353" t="s">
        <v>692</v>
      </c>
      <c r="O39" s="411">
        <v>23404</v>
      </c>
      <c r="P39" s="411">
        <v>24089</v>
      </c>
      <c r="Q39" s="411">
        <v>22728</v>
      </c>
      <c r="R39" s="411">
        <v>23407</v>
      </c>
      <c r="S39" s="412" t="s">
        <v>513</v>
      </c>
      <c r="T39" s="412">
        <v>81.239999999999995</v>
      </c>
      <c r="U39" s="412">
        <v>82.49</v>
      </c>
      <c r="V39" s="412">
        <v>80</v>
      </c>
      <c r="W39" s="412">
        <v>81.239999999999995</v>
      </c>
      <c r="X39" s="411">
        <v>1.2422909944871945</v>
      </c>
      <c r="Y39" s="412" t="s">
        <v>466</v>
      </c>
      <c r="Z39" s="413">
        <v>2.5379024987538994</v>
      </c>
      <c r="AA39" s="353" t="s">
        <v>692</v>
      </c>
      <c r="AB39" s="411">
        <v>42912.480000000061</v>
      </c>
      <c r="AC39" s="411">
        <v>68210.480000000025</v>
      </c>
      <c r="AD39" s="411">
        <v>36721.48000000004</v>
      </c>
      <c r="AE39" s="411">
        <v>49281.48000000004</v>
      </c>
      <c r="AF39" s="414" t="s">
        <v>693</v>
      </c>
      <c r="AG39" s="412">
        <v>63.85</v>
      </c>
      <c r="AH39" s="412">
        <v>90.29</v>
      </c>
      <c r="AI39" s="412">
        <v>56.800000000000004</v>
      </c>
      <c r="AJ39" s="412">
        <v>70.31</v>
      </c>
      <c r="AK39" s="411">
        <v>17.658872982305724</v>
      </c>
      <c r="AL39" s="414" t="s">
        <v>672</v>
      </c>
      <c r="AM39" s="413">
        <v>1.9744954190070738</v>
      </c>
      <c r="AN39" s="353" t="s">
        <v>692</v>
      </c>
      <c r="AO39" s="411">
        <v>20795.290000000019</v>
      </c>
      <c r="AP39" s="411">
        <v>28892.290000000019</v>
      </c>
      <c r="AQ39" s="411">
        <v>24079.720000000019</v>
      </c>
      <c r="AR39" s="411">
        <v>24589.10000000002</v>
      </c>
      <c r="AS39" s="412" t="s">
        <v>578</v>
      </c>
      <c r="AT39" s="412">
        <v>37.230000000000004</v>
      </c>
      <c r="AU39" s="412">
        <v>47.25</v>
      </c>
      <c r="AV39" s="412">
        <v>41.410000000000004</v>
      </c>
      <c r="AW39" s="412">
        <v>41.96</v>
      </c>
      <c r="AX39" s="411">
        <v>5.0350558292219434</v>
      </c>
      <c r="AY39" s="412" t="s">
        <v>459</v>
      </c>
      <c r="AZ39" s="413">
        <v>2.2272220124339395</v>
      </c>
      <c r="BA39" s="353" t="s">
        <v>692</v>
      </c>
      <c r="BB39" s="411">
        <v>174586.23999999985</v>
      </c>
      <c r="BC39" s="411">
        <v>116583.23999999985</v>
      </c>
      <c r="BD39" s="411">
        <v>166653.23999999985</v>
      </c>
      <c r="BE39" s="411">
        <v>152607.57333333316</v>
      </c>
      <c r="BF39" s="414" t="s">
        <v>583</v>
      </c>
      <c r="BG39" s="412">
        <v>186.20000000000002</v>
      </c>
      <c r="BH39" s="412">
        <v>140.4</v>
      </c>
      <c r="BI39" s="412">
        <v>180.20000000000002</v>
      </c>
      <c r="BJ39" s="412">
        <v>168.9</v>
      </c>
      <c r="BK39" s="411">
        <v>24.906951647628784</v>
      </c>
      <c r="BL39" s="412" t="s">
        <v>694</v>
      </c>
      <c r="BM39" s="413">
        <v>1.9148676752924469</v>
      </c>
      <c r="BN39" s="353" t="s">
        <v>692</v>
      </c>
      <c r="BO39" s="411">
        <v>16245.180000000009</v>
      </c>
      <c r="BP39" s="411">
        <v>18372.360000000008</v>
      </c>
      <c r="BQ39" s="411">
        <v>18951.360000000011</v>
      </c>
      <c r="BR39" s="411">
        <v>17856.300000000007</v>
      </c>
      <c r="BS39" s="412" t="s">
        <v>506</v>
      </c>
      <c r="BT39" s="412">
        <v>24.1</v>
      </c>
      <c r="BU39" s="412">
        <v>26.5</v>
      </c>
      <c r="BV39" s="412">
        <v>27.13</v>
      </c>
      <c r="BW39" s="412">
        <v>25.91</v>
      </c>
      <c r="BX39" s="411">
        <v>1.6005931942358398</v>
      </c>
      <c r="BY39" s="412" t="s">
        <v>557</v>
      </c>
      <c r="BZ39" s="413">
        <v>2.2694714707101071</v>
      </c>
      <c r="CA39" s="353" t="s">
        <v>692</v>
      </c>
      <c r="CB39" s="411">
        <v>36303.079999999965</v>
      </c>
      <c r="CC39" s="411">
        <v>44834.079999999893</v>
      </c>
      <c r="CD39" s="411">
        <v>41156.079999999922</v>
      </c>
      <c r="CE39" s="411">
        <v>40764.413333333265</v>
      </c>
      <c r="CF39" s="412" t="s">
        <v>585</v>
      </c>
      <c r="CG39" s="412">
        <v>61.58</v>
      </c>
      <c r="CH39" s="412">
        <v>71.790000000000006</v>
      </c>
      <c r="CI39" s="412">
        <v>67.460000000000008</v>
      </c>
      <c r="CJ39" s="412">
        <v>66.94</v>
      </c>
      <c r="CK39" s="411">
        <v>5.1234669577579117</v>
      </c>
      <c r="CL39" s="412" t="s">
        <v>486</v>
      </c>
      <c r="CM39" s="413">
        <v>2.1034322505146874</v>
      </c>
      <c r="CN39" s="353" t="s">
        <v>692</v>
      </c>
      <c r="CO39" s="411">
        <v>31499.119999999952</v>
      </c>
      <c r="CP39" s="411">
        <v>41229.119999999937</v>
      </c>
      <c r="CQ39" s="411">
        <v>33397.119999999952</v>
      </c>
      <c r="CR39" s="411">
        <v>35375.119999999944</v>
      </c>
      <c r="CS39" s="412" t="s">
        <v>695</v>
      </c>
      <c r="CT39" s="412">
        <v>67.17</v>
      </c>
      <c r="CU39" s="412">
        <v>79.23</v>
      </c>
      <c r="CV39" s="412">
        <v>69.63</v>
      </c>
      <c r="CW39" s="412">
        <v>72.010000000000005</v>
      </c>
      <c r="CX39" s="411">
        <v>6.3689330887471938</v>
      </c>
      <c r="CY39" s="412" t="s">
        <v>435</v>
      </c>
      <c r="CZ39" s="413">
        <v>2.3272695929940634</v>
      </c>
      <c r="DA39" s="353" t="s">
        <v>692</v>
      </c>
      <c r="DB39" s="411">
        <v>26849.880000000037</v>
      </c>
      <c r="DC39" s="411">
        <v>29336.880000000048</v>
      </c>
      <c r="DD39" s="411">
        <v>25851.880000000034</v>
      </c>
      <c r="DE39" s="411">
        <v>27346.213333333373</v>
      </c>
      <c r="DF39" s="412" t="s">
        <v>550</v>
      </c>
      <c r="DG39" s="412">
        <v>77.260000000000005</v>
      </c>
      <c r="DH39" s="412">
        <v>81.55</v>
      </c>
      <c r="DI39" s="412">
        <v>75.5</v>
      </c>
      <c r="DJ39" s="412">
        <v>78.100000000000009</v>
      </c>
      <c r="DK39" s="411">
        <v>3.1108218734681787</v>
      </c>
      <c r="DL39" s="412" t="s">
        <v>496</v>
      </c>
      <c r="DM39" s="413">
        <v>2.2770968614122196</v>
      </c>
      <c r="DN39" s="353" t="s">
        <v>692</v>
      </c>
      <c r="DO39" s="411">
        <v>33815.400000000009</v>
      </c>
      <c r="DP39" s="411">
        <v>37484.799999999981</v>
      </c>
      <c r="DQ39" s="411">
        <v>35742.799999999959</v>
      </c>
      <c r="DR39" s="411">
        <v>35680.999999999978</v>
      </c>
      <c r="DS39" s="412" t="s">
        <v>489</v>
      </c>
      <c r="DT39" s="412">
        <v>87.19</v>
      </c>
      <c r="DU39" s="412">
        <v>94.39</v>
      </c>
      <c r="DV39" s="412">
        <v>90.99</v>
      </c>
      <c r="DW39" s="412">
        <v>90.86</v>
      </c>
      <c r="DX39" s="411">
        <v>3.5977513120311415</v>
      </c>
      <c r="DY39" s="412" t="s">
        <v>496</v>
      </c>
      <c r="DZ39" s="413">
        <v>1.9362658194949454</v>
      </c>
      <c r="EA39" s="353" t="s">
        <v>696</v>
      </c>
      <c r="EB39" s="411">
        <v>1682587.5689695238</v>
      </c>
      <c r="EC39" s="411">
        <v>1457259.3471389168</v>
      </c>
      <c r="ED39" s="411">
        <v>1572558.8613020536</v>
      </c>
      <c r="EE39" s="411">
        <v>1570801.9258034981</v>
      </c>
      <c r="EF39" s="412" t="s">
        <v>476</v>
      </c>
      <c r="EG39" s="411">
        <v>1188.2945942784545</v>
      </c>
      <c r="EH39" s="411">
        <v>1018.5469075460966</v>
      </c>
      <c r="EI39" s="411">
        <v>1103.6620721816357</v>
      </c>
      <c r="EJ39" s="411">
        <v>1103.5011913353956</v>
      </c>
      <c r="EK39" s="411">
        <v>84.873957723978535</v>
      </c>
      <c r="EL39" s="412" t="s">
        <v>486</v>
      </c>
      <c r="EM39" s="413">
        <v>1.0232869931630582</v>
      </c>
      <c r="EN39" s="353" t="s">
        <v>692</v>
      </c>
      <c r="EO39" s="411">
        <v>74504.119999999923</v>
      </c>
      <c r="EP39" s="411">
        <v>54287.119999999923</v>
      </c>
      <c r="EQ39" s="411">
        <v>61880.119999999937</v>
      </c>
      <c r="ER39" s="411">
        <v>63557.11999999993</v>
      </c>
      <c r="ES39" s="412" t="s">
        <v>575</v>
      </c>
      <c r="ET39" s="412">
        <v>72.69</v>
      </c>
      <c r="EU39" s="412">
        <v>60.59</v>
      </c>
      <c r="EV39" s="412">
        <v>65.320000000000007</v>
      </c>
      <c r="EW39" s="412">
        <v>66.2</v>
      </c>
      <c r="EX39" s="411">
        <v>6.097348287871573</v>
      </c>
      <c r="EY39" s="412" t="s">
        <v>587</v>
      </c>
      <c r="EZ39" s="413">
        <v>2.4660496127880367</v>
      </c>
      <c r="FA39" s="353" t="s">
        <v>692</v>
      </c>
      <c r="FB39" s="411">
        <v>78151.359999999826</v>
      </c>
      <c r="FC39" s="411">
        <v>97573.359999999797</v>
      </c>
      <c r="FD39" s="411">
        <v>68037.359999999826</v>
      </c>
      <c r="FE39" s="411">
        <v>81254.026666666483</v>
      </c>
      <c r="FF39" s="412" t="s">
        <v>673</v>
      </c>
      <c r="FG39" s="412">
        <v>96.53</v>
      </c>
      <c r="FH39" s="412">
        <v>112.10000000000001</v>
      </c>
      <c r="FI39" s="412">
        <v>87.94</v>
      </c>
      <c r="FJ39" s="412">
        <v>98.84</v>
      </c>
      <c r="FK39" s="411">
        <v>12.220907675936733</v>
      </c>
      <c r="FL39" s="412" t="s">
        <v>625</v>
      </c>
      <c r="FM39" s="413">
        <v>2.093790800569169</v>
      </c>
      <c r="FN39" s="353" t="s">
        <v>692</v>
      </c>
      <c r="FO39" s="411">
        <v>1615147.173525617</v>
      </c>
      <c r="FP39" s="411">
        <v>1609053.7652037595</v>
      </c>
      <c r="FQ39" s="411">
        <v>1480777.2995570158</v>
      </c>
      <c r="FR39" s="411">
        <v>1568326.0794287976</v>
      </c>
      <c r="FS39" s="412" t="s">
        <v>504</v>
      </c>
      <c r="FT39" s="411">
        <v>753.82297866157671</v>
      </c>
      <c r="FU39" s="411">
        <v>752.03448733737207</v>
      </c>
      <c r="FV39" s="411">
        <v>713.77827197852287</v>
      </c>
      <c r="FW39" s="411">
        <v>739.87857932582392</v>
      </c>
      <c r="FX39" s="411">
        <v>22.621211462295083</v>
      </c>
      <c r="FY39" s="412" t="s">
        <v>537</v>
      </c>
      <c r="FZ39" s="413">
        <v>1.6821580814589219</v>
      </c>
      <c r="GA39" s="353" t="s">
        <v>692</v>
      </c>
      <c r="GB39" s="411">
        <v>313730.23999999982</v>
      </c>
      <c r="GC39" s="411">
        <v>307072.23999999982</v>
      </c>
      <c r="GD39" s="411">
        <v>288978.23999999982</v>
      </c>
      <c r="GE39" s="411">
        <v>303260.23999999982</v>
      </c>
      <c r="GF39" s="412" t="s">
        <v>427</v>
      </c>
      <c r="GG39" s="412">
        <v>339.20000000000005</v>
      </c>
      <c r="GH39" s="412">
        <v>334.40000000000003</v>
      </c>
      <c r="GI39" s="412">
        <v>321.20000000000005</v>
      </c>
      <c r="GJ39" s="412">
        <v>331.6</v>
      </c>
      <c r="GK39" s="411">
        <v>9.3127170433923592</v>
      </c>
      <c r="GL39" s="412" t="s">
        <v>462</v>
      </c>
      <c r="GM39" s="413">
        <v>1.7812776694715786</v>
      </c>
      <c r="GN39" s="353" t="s">
        <v>692</v>
      </c>
      <c r="GO39" s="411">
        <v>38177.839999999938</v>
      </c>
      <c r="GP39" s="411">
        <v>34278.839999999938</v>
      </c>
      <c r="GQ39" s="411">
        <v>28715.839999999942</v>
      </c>
      <c r="GR39" s="411">
        <v>33724.173333333274</v>
      </c>
      <c r="GS39" s="412" t="s">
        <v>697</v>
      </c>
      <c r="GT39" s="412">
        <v>89.29</v>
      </c>
      <c r="GU39" s="412">
        <v>83.22</v>
      </c>
      <c r="GV39" s="412">
        <v>74.100000000000009</v>
      </c>
      <c r="GW39" s="412">
        <v>82.2</v>
      </c>
      <c r="GX39" s="411">
        <v>7.6482677016686678</v>
      </c>
      <c r="GY39" s="412" t="s">
        <v>560</v>
      </c>
      <c r="GZ39" s="413">
        <v>2.193715893986711</v>
      </c>
      <c r="HA39" s="353" t="s">
        <v>692</v>
      </c>
      <c r="HB39" s="411">
        <v>129934.40000000026</v>
      </c>
      <c r="HC39" s="411">
        <v>120150.40000000024</v>
      </c>
      <c r="HD39" s="411">
        <v>130169.40000000029</v>
      </c>
      <c r="HE39" s="411">
        <v>126751.40000000026</v>
      </c>
      <c r="HF39" s="412" t="s">
        <v>446</v>
      </c>
      <c r="HG39" s="412">
        <v>174.60000000000002</v>
      </c>
      <c r="HH39" s="412">
        <v>165.3</v>
      </c>
      <c r="HI39" s="412">
        <v>174.8</v>
      </c>
      <c r="HJ39" s="412">
        <v>171.60000000000002</v>
      </c>
      <c r="HK39" s="411">
        <v>5.4077568839789887</v>
      </c>
      <c r="HL39" s="412" t="s">
        <v>571</v>
      </c>
      <c r="HM39" s="413">
        <v>1.8918014356754476</v>
      </c>
    </row>
    <row r="40" spans="1:221">
      <c r="A40" s="353" t="s">
        <v>698</v>
      </c>
      <c r="B40" s="411">
        <v>3852.4800000000041</v>
      </c>
      <c r="C40" s="411">
        <v>4802.0000000000045</v>
      </c>
      <c r="D40" s="411">
        <v>3919.4000000000042</v>
      </c>
      <c r="E40" s="411">
        <v>4191.2933333333376</v>
      </c>
      <c r="F40" s="412" t="s">
        <v>541</v>
      </c>
      <c r="G40" s="412">
        <v>18.350000000000001</v>
      </c>
      <c r="H40" s="412">
        <v>21.150000000000002</v>
      </c>
      <c r="I40" s="412">
        <v>18.55</v>
      </c>
      <c r="J40" s="412">
        <v>19.350000000000001</v>
      </c>
      <c r="K40" s="411">
        <v>1.5654939108789314</v>
      </c>
      <c r="L40" s="412" t="s">
        <v>451</v>
      </c>
      <c r="M40" s="413">
        <v>2.4796669460121188</v>
      </c>
      <c r="N40" s="353" t="s">
        <v>698</v>
      </c>
      <c r="O40" s="411">
        <v>5540</v>
      </c>
      <c r="P40" s="411">
        <v>4614</v>
      </c>
      <c r="Q40" s="411">
        <v>4587</v>
      </c>
      <c r="R40" s="411">
        <v>4913.666666666667</v>
      </c>
      <c r="S40" s="412" t="s">
        <v>439</v>
      </c>
      <c r="T40" s="412">
        <v>37.89</v>
      </c>
      <c r="U40" s="412">
        <v>34.300000000000004</v>
      </c>
      <c r="V40" s="412">
        <v>34.19</v>
      </c>
      <c r="W40" s="412">
        <v>35.46</v>
      </c>
      <c r="X40" s="411">
        <v>2.1038728543987735</v>
      </c>
      <c r="Y40" s="412" t="s">
        <v>444</v>
      </c>
      <c r="Z40" s="413">
        <v>2.7132883383429065</v>
      </c>
      <c r="AA40" s="353" t="s">
        <v>698</v>
      </c>
      <c r="AB40" s="411">
        <v>6700.6499999999933</v>
      </c>
      <c r="AC40" s="411">
        <v>9654.7400000000107</v>
      </c>
      <c r="AD40" s="411">
        <v>6876.3899999999921</v>
      </c>
      <c r="AE40" s="411">
        <v>7743.9266666666654</v>
      </c>
      <c r="AF40" s="414" t="s">
        <v>699</v>
      </c>
      <c r="AG40" s="412">
        <v>15.27</v>
      </c>
      <c r="AH40" s="412">
        <v>20.43</v>
      </c>
      <c r="AI40" s="412">
        <v>15.59</v>
      </c>
      <c r="AJ40" s="412">
        <v>17.100000000000001</v>
      </c>
      <c r="AK40" s="411">
        <v>2.89294267934324</v>
      </c>
      <c r="AL40" s="412" t="s">
        <v>700</v>
      </c>
      <c r="AM40" s="413">
        <v>2.199424035374284</v>
      </c>
      <c r="AN40" s="353" t="s">
        <v>698</v>
      </c>
      <c r="AO40" s="411">
        <v>6635.0000000000118</v>
      </c>
      <c r="AP40" s="411">
        <v>7383.1400000000122</v>
      </c>
      <c r="AQ40" s="411">
        <v>7177.8600000000115</v>
      </c>
      <c r="AR40" s="411">
        <v>7065.3333333333458</v>
      </c>
      <c r="AS40" s="412" t="s">
        <v>470</v>
      </c>
      <c r="AT40" s="412">
        <v>15.860000000000001</v>
      </c>
      <c r="AU40" s="412">
        <v>17.22</v>
      </c>
      <c r="AV40" s="412">
        <v>16.850000000000001</v>
      </c>
      <c r="AW40" s="412">
        <v>16.64</v>
      </c>
      <c r="AX40" s="411">
        <v>0.70480011612545201</v>
      </c>
      <c r="AY40" s="412" t="s">
        <v>427</v>
      </c>
      <c r="AZ40" s="413">
        <v>2.206657090619967</v>
      </c>
      <c r="BA40" s="353" t="s">
        <v>698</v>
      </c>
      <c r="BB40" s="411">
        <v>9307.1199999999972</v>
      </c>
      <c r="BC40" s="411">
        <v>629780.49000000139</v>
      </c>
      <c r="BD40" s="411">
        <v>19704.240000000016</v>
      </c>
      <c r="BE40" s="411">
        <v>219597.28333333379</v>
      </c>
      <c r="BF40" s="414" t="s">
        <v>701</v>
      </c>
      <c r="BG40" s="412">
        <v>23.12</v>
      </c>
      <c r="BH40" s="412">
        <v>455.70000000000005</v>
      </c>
      <c r="BI40" s="412">
        <v>39.97</v>
      </c>
      <c r="BJ40" s="412">
        <v>172.9</v>
      </c>
      <c r="BK40" s="411">
        <v>245.05321803477642</v>
      </c>
      <c r="BL40" s="414" t="s">
        <v>702</v>
      </c>
      <c r="BM40" s="413">
        <v>2.056466871882511</v>
      </c>
      <c r="BN40" s="353" t="s">
        <v>698</v>
      </c>
      <c r="BO40" s="411">
        <v>15544.180000000009</v>
      </c>
      <c r="BP40" s="411">
        <v>17912.360000000011</v>
      </c>
      <c r="BQ40" s="411">
        <v>17026.360000000011</v>
      </c>
      <c r="BR40" s="411">
        <v>16827.633333333346</v>
      </c>
      <c r="BS40" s="412" t="s">
        <v>505</v>
      </c>
      <c r="BT40" s="412">
        <v>23.29</v>
      </c>
      <c r="BU40" s="412">
        <v>25.990000000000002</v>
      </c>
      <c r="BV40" s="412">
        <v>24.990000000000002</v>
      </c>
      <c r="BW40" s="412">
        <v>24.75</v>
      </c>
      <c r="BX40" s="411">
        <v>1.3632928681184806</v>
      </c>
      <c r="BY40" s="412" t="s">
        <v>470</v>
      </c>
      <c r="BZ40" s="413">
        <v>2.2950456366834011</v>
      </c>
      <c r="CA40" s="353" t="s">
        <v>698</v>
      </c>
      <c r="CB40" s="411">
        <v>9009.2700000000204</v>
      </c>
      <c r="CC40" s="411">
        <v>11073.730000000025</v>
      </c>
      <c r="CD40" s="411">
        <v>10797.810000000027</v>
      </c>
      <c r="CE40" s="411">
        <v>10293.603333333356</v>
      </c>
      <c r="CF40" s="412" t="s">
        <v>433</v>
      </c>
      <c r="CG40" s="412">
        <v>21.92</v>
      </c>
      <c r="CH40" s="412">
        <v>25.64</v>
      </c>
      <c r="CI40" s="412">
        <v>25.16</v>
      </c>
      <c r="CJ40" s="412">
        <v>24.240000000000002</v>
      </c>
      <c r="CK40" s="411">
        <v>2.0238332395067689</v>
      </c>
      <c r="CL40" s="412" t="s">
        <v>528</v>
      </c>
      <c r="CM40" s="413">
        <v>2.3174584467821391</v>
      </c>
      <c r="CN40" s="353" t="s">
        <v>698</v>
      </c>
      <c r="CO40" s="411">
        <v>7597.5299999999907</v>
      </c>
      <c r="CP40" s="411">
        <v>11031.060000000016</v>
      </c>
      <c r="CQ40" s="411">
        <v>8770</v>
      </c>
      <c r="CR40" s="411">
        <v>9132.8633333333364</v>
      </c>
      <c r="CS40" s="412" t="s">
        <v>653</v>
      </c>
      <c r="CT40" s="412">
        <v>27.310000000000002</v>
      </c>
      <c r="CU40" s="412">
        <v>34.86</v>
      </c>
      <c r="CV40" s="412">
        <v>30.03</v>
      </c>
      <c r="CW40" s="412">
        <v>30.740000000000002</v>
      </c>
      <c r="CX40" s="411">
        <v>3.8207897385157468</v>
      </c>
      <c r="CY40" s="412" t="s">
        <v>625</v>
      </c>
      <c r="CZ40" s="413">
        <v>2.4577462065319469</v>
      </c>
      <c r="DA40" s="353" t="s">
        <v>698</v>
      </c>
      <c r="DB40" s="411">
        <v>5961.0900000000056</v>
      </c>
      <c r="DC40" s="411">
        <v>6129.0600000000059</v>
      </c>
      <c r="DD40" s="411">
        <v>5733.1200000000035</v>
      </c>
      <c r="DE40" s="411">
        <v>5941.0900000000047</v>
      </c>
      <c r="DF40" s="412" t="s">
        <v>493</v>
      </c>
      <c r="DG40" s="412">
        <v>30.28</v>
      </c>
      <c r="DH40" s="412">
        <v>30.830000000000002</v>
      </c>
      <c r="DI40" s="412">
        <v>29.52</v>
      </c>
      <c r="DJ40" s="412">
        <v>30.21</v>
      </c>
      <c r="DK40" s="411">
        <v>0.65839451023969886</v>
      </c>
      <c r="DL40" s="412" t="s">
        <v>534</v>
      </c>
      <c r="DM40" s="413">
        <v>2.4460252028400169</v>
      </c>
      <c r="DN40" s="353" t="s">
        <v>698</v>
      </c>
      <c r="DO40" s="411">
        <v>4348.1999999999916</v>
      </c>
      <c r="DP40" s="411">
        <v>4866.2999999999911</v>
      </c>
      <c r="DQ40" s="411">
        <v>4416.2999999999911</v>
      </c>
      <c r="DR40" s="411">
        <v>4543.5999999999913</v>
      </c>
      <c r="DS40" s="412" t="s">
        <v>557</v>
      </c>
      <c r="DT40" s="412">
        <v>16.8</v>
      </c>
      <c r="DU40" s="412">
        <v>18.52</v>
      </c>
      <c r="DV40" s="412">
        <v>17.03</v>
      </c>
      <c r="DW40" s="412">
        <v>17.45</v>
      </c>
      <c r="DX40" s="411">
        <v>0.93288954839860805</v>
      </c>
      <c r="DY40" s="412" t="s">
        <v>474</v>
      </c>
      <c r="DZ40" s="413">
        <v>2.0628913017862041</v>
      </c>
      <c r="EA40" s="353" t="s">
        <v>677</v>
      </c>
      <c r="EB40" s="411">
        <v>30900.160000000054</v>
      </c>
      <c r="EC40" s="411">
        <v>31238.870000000054</v>
      </c>
      <c r="ED40" s="411">
        <v>32622.160000000062</v>
      </c>
      <c r="EE40" s="411">
        <v>31587.063333333394</v>
      </c>
      <c r="EF40" s="412" t="s">
        <v>513</v>
      </c>
      <c r="EG40" s="412">
        <v>64.760000000000005</v>
      </c>
      <c r="EH40" s="412">
        <v>65.210000000000008</v>
      </c>
      <c r="EI40" s="412">
        <v>67.040000000000006</v>
      </c>
      <c r="EJ40" s="412">
        <v>65.67</v>
      </c>
      <c r="EK40" s="411">
        <v>1.2064161048990318</v>
      </c>
      <c r="EL40" s="412" t="s">
        <v>568</v>
      </c>
      <c r="EM40" s="413">
        <v>2.2954117653630655</v>
      </c>
      <c r="EN40" s="353" t="s">
        <v>698</v>
      </c>
      <c r="EO40" s="411">
        <v>15644.840000000029</v>
      </c>
      <c r="EP40" s="411">
        <v>16640.840000000015</v>
      </c>
      <c r="EQ40" s="411">
        <v>14459.840000000027</v>
      </c>
      <c r="ER40" s="411">
        <v>15581.840000000024</v>
      </c>
      <c r="ES40" s="412" t="s">
        <v>425</v>
      </c>
      <c r="ET40" s="412">
        <v>29.67</v>
      </c>
      <c r="EU40" s="412">
        <v>30.75</v>
      </c>
      <c r="EV40" s="412">
        <v>28.34</v>
      </c>
      <c r="EW40" s="412">
        <v>29.59</v>
      </c>
      <c r="EX40" s="411">
        <v>1.2063711121389902</v>
      </c>
      <c r="EY40" s="412" t="s">
        <v>517</v>
      </c>
      <c r="EZ40" s="413">
        <v>2.6317579531412072</v>
      </c>
      <c r="FA40" s="353" t="s">
        <v>698</v>
      </c>
      <c r="FB40" s="411">
        <v>32756.360000000011</v>
      </c>
      <c r="FC40" s="411">
        <v>37584.359999999913</v>
      </c>
      <c r="FD40" s="411">
        <v>35198.269999999968</v>
      </c>
      <c r="FE40" s="411">
        <v>35179.663333333301</v>
      </c>
      <c r="FF40" s="412" t="s">
        <v>430</v>
      </c>
      <c r="FG40" s="412">
        <v>53.65</v>
      </c>
      <c r="FH40" s="412">
        <v>58.9</v>
      </c>
      <c r="FI40" s="412">
        <v>56.33</v>
      </c>
      <c r="FJ40" s="412">
        <v>56.29</v>
      </c>
      <c r="FK40" s="411">
        <v>2.6255359776459901</v>
      </c>
      <c r="FL40" s="412" t="s">
        <v>495</v>
      </c>
      <c r="FM40" s="413">
        <v>2.1997875158490388</v>
      </c>
      <c r="FN40" s="353" t="s">
        <v>698</v>
      </c>
      <c r="FO40" s="411">
        <v>34013.799999999996</v>
      </c>
      <c r="FP40" s="411">
        <v>38213.799999999952</v>
      </c>
      <c r="FQ40" s="411">
        <v>32491.100000000049</v>
      </c>
      <c r="FR40" s="411">
        <v>34906.23333333333</v>
      </c>
      <c r="FS40" s="412" t="s">
        <v>523</v>
      </c>
      <c r="FT40" s="412">
        <v>66.03</v>
      </c>
      <c r="FU40" s="412">
        <v>71.13</v>
      </c>
      <c r="FV40" s="412">
        <v>64.12</v>
      </c>
      <c r="FW40" s="412">
        <v>67.09</v>
      </c>
      <c r="FX40" s="411">
        <v>3.62023896156599</v>
      </c>
      <c r="FY40" s="412" t="s">
        <v>481</v>
      </c>
      <c r="FZ40" s="413">
        <v>2.2922664788844593</v>
      </c>
      <c r="GA40" s="353" t="s">
        <v>698</v>
      </c>
      <c r="GB40" s="411">
        <v>24423.240000000049</v>
      </c>
      <c r="GC40" s="411">
        <v>19737.240000000027</v>
      </c>
      <c r="GD40" s="411">
        <v>21169.930000000044</v>
      </c>
      <c r="GE40" s="411">
        <v>21776.803333333373</v>
      </c>
      <c r="GF40" s="412" t="s">
        <v>439</v>
      </c>
      <c r="GG40" s="412">
        <v>62.01</v>
      </c>
      <c r="GH40" s="412">
        <v>53.72</v>
      </c>
      <c r="GI40" s="412">
        <v>56.32</v>
      </c>
      <c r="GJ40" s="412">
        <v>57.35</v>
      </c>
      <c r="GK40" s="411">
        <v>4.2355544864310257</v>
      </c>
      <c r="GL40" s="412" t="s">
        <v>484</v>
      </c>
      <c r="GM40" s="413">
        <v>2.2128475314309264</v>
      </c>
      <c r="GN40" s="353" t="s">
        <v>698</v>
      </c>
      <c r="GO40" s="411">
        <v>27649.839999999946</v>
      </c>
      <c r="GP40" s="411">
        <v>33848.629999999946</v>
      </c>
      <c r="GQ40" s="411">
        <v>25369.839999999942</v>
      </c>
      <c r="GR40" s="411">
        <v>28956.103333333278</v>
      </c>
      <c r="GS40" s="412" t="s">
        <v>614</v>
      </c>
      <c r="GT40" s="412">
        <v>72.28</v>
      </c>
      <c r="GU40" s="412">
        <v>82.53</v>
      </c>
      <c r="GV40" s="412">
        <v>68.3</v>
      </c>
      <c r="GW40" s="412">
        <v>74.37</v>
      </c>
      <c r="GX40" s="411">
        <v>7.3428363343481404</v>
      </c>
      <c r="GY40" s="412" t="s">
        <v>626</v>
      </c>
      <c r="GZ40" s="413">
        <v>2.2197628531880942</v>
      </c>
      <c r="HA40" s="353" t="s">
        <v>698</v>
      </c>
      <c r="HB40" s="411">
        <v>57075.399999999907</v>
      </c>
      <c r="HC40" s="411">
        <v>68262.39999999998</v>
      </c>
      <c r="HD40" s="411">
        <v>49023.3999999999</v>
      </c>
      <c r="HE40" s="411">
        <v>58120.399999999929</v>
      </c>
      <c r="HF40" s="412" t="s">
        <v>578</v>
      </c>
      <c r="HG40" s="412">
        <v>98.36</v>
      </c>
      <c r="HH40" s="412">
        <v>111.5</v>
      </c>
      <c r="HI40" s="412">
        <v>88.42</v>
      </c>
      <c r="HJ40" s="412">
        <v>99.41</v>
      </c>
      <c r="HK40" s="411">
        <v>11.559370790237359</v>
      </c>
      <c r="HL40" s="412" t="s">
        <v>629</v>
      </c>
      <c r="HM40" s="413">
        <v>2.0352471874320091</v>
      </c>
    </row>
    <row r="41" spans="1:221">
      <c r="A41" s="353" t="s">
        <v>703</v>
      </c>
      <c r="B41" s="411">
        <v>22114.75999999994</v>
      </c>
      <c r="C41" s="411">
        <v>25477.759999999929</v>
      </c>
      <c r="D41" s="411">
        <v>25017.919999999929</v>
      </c>
      <c r="E41" s="411">
        <v>24203.479999999934</v>
      </c>
      <c r="F41" s="412" t="s">
        <v>458</v>
      </c>
      <c r="G41" s="412">
        <v>53.84</v>
      </c>
      <c r="H41" s="412">
        <v>58.59</v>
      </c>
      <c r="I41" s="412">
        <v>57.96</v>
      </c>
      <c r="J41" s="412">
        <v>56.800000000000004</v>
      </c>
      <c r="K41" s="411">
        <v>2.5802822328026975</v>
      </c>
      <c r="L41" s="412" t="s">
        <v>446</v>
      </c>
      <c r="M41" s="413">
        <v>2.4009612551417834</v>
      </c>
      <c r="N41" s="353" t="s">
        <v>703</v>
      </c>
      <c r="O41" s="411">
        <v>52101</v>
      </c>
      <c r="P41" s="411">
        <v>63537</v>
      </c>
      <c r="Q41" s="411">
        <v>101870</v>
      </c>
      <c r="R41" s="411">
        <v>72502.666666666672</v>
      </c>
      <c r="S41" s="414" t="s">
        <v>704</v>
      </c>
      <c r="T41" s="412">
        <v>124.2</v>
      </c>
      <c r="U41" s="412">
        <v>138.30000000000001</v>
      </c>
      <c r="V41" s="412">
        <v>179.60000000000002</v>
      </c>
      <c r="W41" s="412">
        <v>147.30000000000001</v>
      </c>
      <c r="X41" s="411">
        <v>28.78897147310947</v>
      </c>
      <c r="Y41" s="412" t="s">
        <v>664</v>
      </c>
      <c r="Z41" s="413">
        <v>2.3364077935909857</v>
      </c>
      <c r="AA41" s="353" t="s">
        <v>703</v>
      </c>
      <c r="AB41" s="411">
        <v>20184.869999999992</v>
      </c>
      <c r="AC41" s="411">
        <v>35691.480000000018</v>
      </c>
      <c r="AD41" s="411">
        <v>21042.869999999992</v>
      </c>
      <c r="AE41" s="411">
        <v>25639.74</v>
      </c>
      <c r="AF41" s="414" t="s">
        <v>705</v>
      </c>
      <c r="AG41" s="412">
        <v>36.130000000000003</v>
      </c>
      <c r="AH41" s="412">
        <v>55.6</v>
      </c>
      <c r="AI41" s="412">
        <v>37.29</v>
      </c>
      <c r="AJ41" s="412">
        <v>43.01</v>
      </c>
      <c r="AK41" s="411">
        <v>10.920915977674984</v>
      </c>
      <c r="AL41" s="414" t="s">
        <v>604</v>
      </c>
      <c r="AM41" s="413">
        <v>2.1125922684187057</v>
      </c>
      <c r="AN41" s="353" t="s">
        <v>703</v>
      </c>
      <c r="AO41" s="411">
        <v>15789.720000000018</v>
      </c>
      <c r="AP41" s="411">
        <v>23230.720000000019</v>
      </c>
      <c r="AQ41" s="411">
        <v>15575.720000000019</v>
      </c>
      <c r="AR41" s="411">
        <v>18198.720000000019</v>
      </c>
      <c r="AS41" s="414" t="s">
        <v>706</v>
      </c>
      <c r="AT41" s="412">
        <v>30.44</v>
      </c>
      <c r="AU41" s="412">
        <v>40.35</v>
      </c>
      <c r="AV41" s="412">
        <v>30.13</v>
      </c>
      <c r="AW41" s="412">
        <v>33.64</v>
      </c>
      <c r="AX41" s="411">
        <v>5.8122951116930528</v>
      </c>
      <c r="AY41" s="412" t="s">
        <v>584</v>
      </c>
      <c r="AZ41" s="413">
        <v>2.2450155314091527</v>
      </c>
      <c r="BA41" s="353" t="s">
        <v>703</v>
      </c>
      <c r="BB41" s="411">
        <v>70701.239999999903</v>
      </c>
      <c r="BC41" s="411">
        <v>116384.23999999986</v>
      </c>
      <c r="BD41" s="411">
        <v>144919.23999999985</v>
      </c>
      <c r="BE41" s="411">
        <v>110668.23999999987</v>
      </c>
      <c r="BF41" s="414" t="s">
        <v>707</v>
      </c>
      <c r="BG41" s="412">
        <v>98.850000000000009</v>
      </c>
      <c r="BH41" s="412">
        <v>140.20000000000002</v>
      </c>
      <c r="BI41" s="412">
        <v>163.4</v>
      </c>
      <c r="BJ41" s="412">
        <v>134.20000000000002</v>
      </c>
      <c r="BK41" s="411">
        <v>32.718373604672323</v>
      </c>
      <c r="BL41" s="414" t="s">
        <v>708</v>
      </c>
      <c r="BM41" s="413">
        <v>1.9727896978222601</v>
      </c>
      <c r="BN41" s="353" t="s">
        <v>703</v>
      </c>
      <c r="BO41" s="411">
        <v>168881.35999999975</v>
      </c>
      <c r="BP41" s="411">
        <v>241802.35999999972</v>
      </c>
      <c r="BQ41" s="411">
        <v>202295.35999999975</v>
      </c>
      <c r="BR41" s="411">
        <v>204326.35999999975</v>
      </c>
      <c r="BS41" s="412" t="s">
        <v>709</v>
      </c>
      <c r="BT41" s="412">
        <v>137.4</v>
      </c>
      <c r="BU41" s="412">
        <v>178.5</v>
      </c>
      <c r="BV41" s="412">
        <v>156.80000000000001</v>
      </c>
      <c r="BW41" s="412">
        <v>157.60000000000002</v>
      </c>
      <c r="BX41" s="411">
        <v>20.568313733729646</v>
      </c>
      <c r="BY41" s="412" t="s">
        <v>566</v>
      </c>
      <c r="BZ41" s="413">
        <v>1.8562965110090472</v>
      </c>
      <c r="CA41" s="353" t="s">
        <v>703</v>
      </c>
      <c r="CB41" s="411">
        <v>46377.079999999885</v>
      </c>
      <c r="CC41" s="411">
        <v>69588.079999999929</v>
      </c>
      <c r="CD41" s="411">
        <v>50561.079999999893</v>
      </c>
      <c r="CE41" s="411">
        <v>55508.746666666564</v>
      </c>
      <c r="CF41" s="414" t="s">
        <v>710</v>
      </c>
      <c r="CG41" s="412">
        <v>73.570000000000007</v>
      </c>
      <c r="CH41" s="412">
        <v>98.75</v>
      </c>
      <c r="CI41" s="412">
        <v>78.33</v>
      </c>
      <c r="CJ41" s="412">
        <v>83.55</v>
      </c>
      <c r="CK41" s="411">
        <v>13.376872827653875</v>
      </c>
      <c r="CL41" s="412" t="s">
        <v>588</v>
      </c>
      <c r="CM41" s="413">
        <v>2.0449251710163687</v>
      </c>
      <c r="CN41" s="353" t="s">
        <v>703</v>
      </c>
      <c r="CO41" s="411">
        <v>24666.059999999961</v>
      </c>
      <c r="CP41" s="411">
        <v>34727.589999999938</v>
      </c>
      <c r="CQ41" s="411">
        <v>27828.119999999952</v>
      </c>
      <c r="CR41" s="411">
        <v>29073.923333333281</v>
      </c>
      <c r="CS41" s="412" t="s">
        <v>613</v>
      </c>
      <c r="CT41" s="412">
        <v>57.78</v>
      </c>
      <c r="CU41" s="412">
        <v>71.320000000000007</v>
      </c>
      <c r="CV41" s="412">
        <v>62.25</v>
      </c>
      <c r="CW41" s="412">
        <v>63.78</v>
      </c>
      <c r="CX41" s="411">
        <v>6.8977606269206202</v>
      </c>
      <c r="CY41" s="412" t="s">
        <v>544</v>
      </c>
      <c r="CZ41" s="413">
        <v>2.3514495749914195</v>
      </c>
      <c r="DA41" s="353" t="s">
        <v>703</v>
      </c>
      <c r="DB41" s="411">
        <v>23212.880000000026</v>
      </c>
      <c r="DC41" s="411">
        <v>31973.880000000048</v>
      </c>
      <c r="DD41" s="411">
        <v>23420.880000000045</v>
      </c>
      <c r="DE41" s="411">
        <v>26202.546666666705</v>
      </c>
      <c r="DF41" s="412" t="s">
        <v>653</v>
      </c>
      <c r="DG41" s="412">
        <v>70.7</v>
      </c>
      <c r="DH41" s="412">
        <v>85.94</v>
      </c>
      <c r="DI41" s="412">
        <v>71.08</v>
      </c>
      <c r="DJ41" s="412">
        <v>75.91</v>
      </c>
      <c r="DK41" s="411">
        <v>8.6886823369012411</v>
      </c>
      <c r="DL41" s="412" t="s">
        <v>539</v>
      </c>
      <c r="DM41" s="413">
        <v>2.3367249929986982</v>
      </c>
      <c r="DN41" s="353" t="s">
        <v>703</v>
      </c>
      <c r="DO41" s="411">
        <v>2405196.6944237254</v>
      </c>
      <c r="DP41" s="411">
        <v>2492281.9522145283</v>
      </c>
      <c r="DQ41" s="411">
        <v>2137454.0607814072</v>
      </c>
      <c r="DR41" s="411">
        <v>2344977.5691398871</v>
      </c>
      <c r="DS41" s="412" t="s">
        <v>552</v>
      </c>
      <c r="DT41" s="411">
        <v>2228.9524125888674</v>
      </c>
      <c r="DU41" s="411">
        <v>2289.8407609858632</v>
      </c>
      <c r="DV41" s="411">
        <v>2038.2880450184498</v>
      </c>
      <c r="DW41" s="411">
        <v>2185.6937395310601</v>
      </c>
      <c r="DX41" s="411">
        <v>131.23710155168484</v>
      </c>
      <c r="DY41" s="412" t="s">
        <v>503</v>
      </c>
      <c r="DZ41" s="413">
        <v>1.3197466513939922</v>
      </c>
      <c r="EA41" s="353" t="s">
        <v>711</v>
      </c>
      <c r="EB41" s="411">
        <v>75188.159999999931</v>
      </c>
      <c r="EC41" s="411">
        <v>69218.159999999945</v>
      </c>
      <c r="ED41" s="411">
        <v>72782.159999999931</v>
      </c>
      <c r="EE41" s="411">
        <v>72396.159999999931</v>
      </c>
      <c r="EF41" s="412" t="s">
        <v>517</v>
      </c>
      <c r="EG41" s="412">
        <v>114</v>
      </c>
      <c r="EH41" s="412">
        <v>108.2</v>
      </c>
      <c r="EI41" s="412">
        <v>111.7</v>
      </c>
      <c r="EJ41" s="412">
        <v>111.30000000000001</v>
      </c>
      <c r="EK41" s="411">
        <v>2.9456649397167727</v>
      </c>
      <c r="EL41" s="412" t="s">
        <v>460</v>
      </c>
      <c r="EM41" s="413">
        <v>2.1153114182875532</v>
      </c>
      <c r="EN41" s="353" t="s">
        <v>703</v>
      </c>
      <c r="EO41" s="411">
        <v>49154.119999999937</v>
      </c>
      <c r="EP41" s="411">
        <v>43526.839999999938</v>
      </c>
      <c r="EQ41" s="411">
        <v>51957.119999999923</v>
      </c>
      <c r="ER41" s="411">
        <v>48212.693333333264</v>
      </c>
      <c r="ES41" s="412" t="s">
        <v>429</v>
      </c>
      <c r="ET41" s="412">
        <v>57.24</v>
      </c>
      <c r="EU41" s="412">
        <v>53.39</v>
      </c>
      <c r="EV41" s="412">
        <v>59.08</v>
      </c>
      <c r="EW41" s="412">
        <v>56.57</v>
      </c>
      <c r="EX41" s="411">
        <v>2.9050101209457466</v>
      </c>
      <c r="EY41" s="412" t="s">
        <v>489</v>
      </c>
      <c r="EZ41" s="413">
        <v>2.473959820709009</v>
      </c>
      <c r="FA41" s="353" t="s">
        <v>703</v>
      </c>
      <c r="FB41" s="411">
        <v>67581.359999999841</v>
      </c>
      <c r="FC41" s="411">
        <v>90826.359999999797</v>
      </c>
      <c r="FD41" s="411">
        <v>66912.359999999826</v>
      </c>
      <c r="FE41" s="411">
        <v>75106.69333333314</v>
      </c>
      <c r="FF41" s="412" t="s">
        <v>431</v>
      </c>
      <c r="FG41" s="412">
        <v>87.54</v>
      </c>
      <c r="FH41" s="412">
        <v>106.80000000000001</v>
      </c>
      <c r="FI41" s="412">
        <v>86.960000000000008</v>
      </c>
      <c r="FJ41" s="412">
        <v>93.76</v>
      </c>
      <c r="FK41" s="411">
        <v>11.284652227616819</v>
      </c>
      <c r="FL41" s="412" t="s">
        <v>459</v>
      </c>
      <c r="FM41" s="413">
        <v>2.0928405668464114</v>
      </c>
      <c r="FN41" s="353" t="s">
        <v>703</v>
      </c>
      <c r="FO41" s="411">
        <v>119293.79999999983</v>
      </c>
      <c r="FP41" s="411">
        <v>126157.79999999981</v>
      </c>
      <c r="FQ41" s="411">
        <v>139748.80000000005</v>
      </c>
      <c r="FR41" s="411">
        <v>128400.13333333323</v>
      </c>
      <c r="FS41" s="412" t="s">
        <v>451</v>
      </c>
      <c r="FT41" s="412">
        <v>146.4</v>
      </c>
      <c r="FU41" s="412">
        <v>151.6</v>
      </c>
      <c r="FV41" s="412">
        <v>161.70000000000002</v>
      </c>
      <c r="FW41" s="412">
        <v>153.20000000000002</v>
      </c>
      <c r="FX41" s="411">
        <v>7.8086436463711628</v>
      </c>
      <c r="FY41" s="412" t="s">
        <v>489</v>
      </c>
      <c r="FZ41" s="413">
        <v>2.070050652423701</v>
      </c>
      <c r="GA41" s="353" t="s">
        <v>703</v>
      </c>
      <c r="GB41" s="411">
        <v>37153.929999999993</v>
      </c>
      <c r="GC41" s="411">
        <v>30787.240000000049</v>
      </c>
      <c r="GD41" s="411">
        <v>29999.240000000056</v>
      </c>
      <c r="GE41" s="411">
        <v>32646.803333333362</v>
      </c>
      <c r="GF41" s="412" t="s">
        <v>459</v>
      </c>
      <c r="GG41" s="412">
        <v>82.13</v>
      </c>
      <c r="GH41" s="412">
        <v>72.42</v>
      </c>
      <c r="GI41" s="412">
        <v>71.180000000000007</v>
      </c>
      <c r="GJ41" s="412">
        <v>75.239999999999995</v>
      </c>
      <c r="GK41" s="411">
        <v>5.9966179481652118</v>
      </c>
      <c r="GL41" s="412" t="s">
        <v>506</v>
      </c>
      <c r="GM41" s="413">
        <v>2.1908052198011352</v>
      </c>
      <c r="GN41" s="353" t="s">
        <v>703</v>
      </c>
      <c r="GO41" s="411">
        <v>26312.839999999938</v>
      </c>
      <c r="GP41" s="411">
        <v>16495.839999999953</v>
      </c>
      <c r="GQ41" s="411">
        <v>27293.839999999946</v>
      </c>
      <c r="GR41" s="411">
        <v>23367.506666666613</v>
      </c>
      <c r="GS41" s="414" t="s">
        <v>712</v>
      </c>
      <c r="GT41" s="412">
        <v>69.960000000000008</v>
      </c>
      <c r="GU41" s="412">
        <v>51.370000000000005</v>
      </c>
      <c r="GV41" s="412">
        <v>71.67</v>
      </c>
      <c r="GW41" s="412">
        <v>64.33</v>
      </c>
      <c r="GX41" s="411">
        <v>11.260639320359514</v>
      </c>
      <c r="GY41" s="412" t="s">
        <v>713</v>
      </c>
      <c r="GZ41" s="413">
        <v>2.2717780146536413</v>
      </c>
      <c r="HA41" s="353" t="s">
        <v>703</v>
      </c>
      <c r="HB41" s="411">
        <v>25726.399999999947</v>
      </c>
      <c r="HC41" s="411">
        <v>25881.399999999947</v>
      </c>
      <c r="HD41" s="411">
        <v>22592.299999999959</v>
      </c>
      <c r="HE41" s="411">
        <v>24733.366666666621</v>
      </c>
      <c r="HF41" s="412" t="s">
        <v>458</v>
      </c>
      <c r="HG41" s="412">
        <v>56.15</v>
      </c>
      <c r="HH41" s="412">
        <v>56.39</v>
      </c>
      <c r="HI41" s="412">
        <v>51.2</v>
      </c>
      <c r="HJ41" s="412">
        <v>54.58</v>
      </c>
      <c r="HK41" s="411">
        <v>2.9267364629438832</v>
      </c>
      <c r="HL41" s="412" t="s">
        <v>481</v>
      </c>
      <c r="HM41" s="413">
        <v>2.1673206801904574</v>
      </c>
    </row>
    <row r="42" spans="1:221">
      <c r="A42" s="353" t="s">
        <v>714</v>
      </c>
      <c r="B42" s="411">
        <v>19668.759999999955</v>
      </c>
      <c r="C42" s="411">
        <v>31098.759999999929</v>
      </c>
      <c r="D42" s="411">
        <v>22905.919999999936</v>
      </c>
      <c r="E42" s="411">
        <v>24557.813333333277</v>
      </c>
      <c r="F42" s="414" t="s">
        <v>706</v>
      </c>
      <c r="G42" s="412">
        <v>50.19</v>
      </c>
      <c r="H42" s="412">
        <v>66</v>
      </c>
      <c r="I42" s="412">
        <v>54.980000000000004</v>
      </c>
      <c r="J42" s="412">
        <v>57.06</v>
      </c>
      <c r="K42" s="411">
        <v>8.1045475339658086</v>
      </c>
      <c r="L42" s="412" t="s">
        <v>595</v>
      </c>
      <c r="M42" s="413">
        <v>2.4303972835208092</v>
      </c>
      <c r="N42" s="353" t="s">
        <v>714</v>
      </c>
      <c r="O42" s="411">
        <v>31696</v>
      </c>
      <c r="P42" s="411">
        <v>17722</v>
      </c>
      <c r="Q42" s="411">
        <v>28511</v>
      </c>
      <c r="R42" s="411">
        <v>25976.333333333332</v>
      </c>
      <c r="S42" s="414" t="s">
        <v>715</v>
      </c>
      <c r="T42" s="412">
        <v>95.320000000000007</v>
      </c>
      <c r="U42" s="412">
        <v>70.2</v>
      </c>
      <c r="V42" s="412">
        <v>90.14</v>
      </c>
      <c r="W42" s="412">
        <v>85.22</v>
      </c>
      <c r="X42" s="411">
        <v>13.265310166519132</v>
      </c>
      <c r="Y42" s="412" t="s">
        <v>607</v>
      </c>
      <c r="Z42" s="413">
        <v>2.5643231368840698</v>
      </c>
      <c r="AA42" s="353" t="s">
        <v>714</v>
      </c>
      <c r="AB42" s="411">
        <v>28501.609999999971</v>
      </c>
      <c r="AC42" s="411">
        <v>35213.480000000003</v>
      </c>
      <c r="AD42" s="411">
        <v>26834.609999999971</v>
      </c>
      <c r="AE42" s="411">
        <v>30183.233333333319</v>
      </c>
      <c r="AF42" s="412" t="s">
        <v>694</v>
      </c>
      <c r="AG42" s="412">
        <v>46.93</v>
      </c>
      <c r="AH42" s="412">
        <v>55.04</v>
      </c>
      <c r="AI42" s="412">
        <v>44.84</v>
      </c>
      <c r="AJ42" s="412">
        <v>48.94</v>
      </c>
      <c r="AK42" s="411">
        <v>5.3861538556195558</v>
      </c>
      <c r="AL42" s="412" t="s">
        <v>439</v>
      </c>
      <c r="AM42" s="413">
        <v>2.0878270329631876</v>
      </c>
      <c r="AN42" s="353" t="s">
        <v>714</v>
      </c>
      <c r="AO42" s="411">
        <v>12910.430000000017</v>
      </c>
      <c r="AP42" s="411">
        <v>14539.290000000017</v>
      </c>
      <c r="AQ42" s="411">
        <v>12998.860000000017</v>
      </c>
      <c r="AR42" s="411">
        <v>13482.860000000017</v>
      </c>
      <c r="AS42" s="412" t="s">
        <v>494</v>
      </c>
      <c r="AT42" s="412">
        <v>26.23</v>
      </c>
      <c r="AU42" s="412">
        <v>28.64</v>
      </c>
      <c r="AV42" s="412">
        <v>26.37</v>
      </c>
      <c r="AW42" s="412">
        <v>27.080000000000002</v>
      </c>
      <c r="AX42" s="411">
        <v>1.3535774277069978</v>
      </c>
      <c r="AY42" s="412" t="s">
        <v>445</v>
      </c>
      <c r="AZ42" s="413">
        <v>2.3217425087795225</v>
      </c>
      <c r="BA42" s="353" t="s">
        <v>714</v>
      </c>
      <c r="BB42" s="411">
        <v>42746.239999999947</v>
      </c>
      <c r="BC42" s="411">
        <v>65447.239999999896</v>
      </c>
      <c r="BD42" s="411">
        <v>40938.23999999994</v>
      </c>
      <c r="BE42" s="411">
        <v>49710.573333333254</v>
      </c>
      <c r="BF42" s="414" t="s">
        <v>658</v>
      </c>
      <c r="BG42" s="412">
        <v>69.350000000000009</v>
      </c>
      <c r="BH42" s="412">
        <v>93.63</v>
      </c>
      <c r="BI42" s="412">
        <v>67.27</v>
      </c>
      <c r="BJ42" s="412">
        <v>76.75</v>
      </c>
      <c r="BK42" s="411">
        <v>14.653263135330272</v>
      </c>
      <c r="BL42" s="412" t="s">
        <v>653</v>
      </c>
      <c r="BM42" s="413">
        <v>2.114666269826055</v>
      </c>
      <c r="BN42" s="353" t="s">
        <v>714</v>
      </c>
      <c r="BO42" s="411">
        <v>89324.359999999797</v>
      </c>
      <c r="BP42" s="411">
        <v>96709.359999999768</v>
      </c>
      <c r="BQ42" s="411">
        <v>93029.359999999782</v>
      </c>
      <c r="BR42" s="411">
        <v>93021.026666666454</v>
      </c>
      <c r="BS42" s="412" t="s">
        <v>496</v>
      </c>
      <c r="BT42" s="412">
        <v>86.24</v>
      </c>
      <c r="BU42" s="412">
        <v>91.42</v>
      </c>
      <c r="BV42" s="412">
        <v>88.850000000000009</v>
      </c>
      <c r="BW42" s="412">
        <v>88.84</v>
      </c>
      <c r="BX42" s="411">
        <v>2.587076829114066</v>
      </c>
      <c r="BY42" s="412" t="s">
        <v>513</v>
      </c>
      <c r="BZ42" s="413">
        <v>1.9997715984805238</v>
      </c>
      <c r="CA42" s="353" t="s">
        <v>714</v>
      </c>
      <c r="CB42" s="411">
        <v>15972.270000000026</v>
      </c>
      <c r="CC42" s="411">
        <v>20691.810000000027</v>
      </c>
      <c r="CD42" s="411">
        <v>17529.81000000003</v>
      </c>
      <c r="CE42" s="411">
        <v>18064.63000000003</v>
      </c>
      <c r="CF42" s="412" t="s">
        <v>589</v>
      </c>
      <c r="CG42" s="412">
        <v>33.72</v>
      </c>
      <c r="CH42" s="412">
        <v>40.83</v>
      </c>
      <c r="CI42" s="412">
        <v>36.130000000000003</v>
      </c>
      <c r="CJ42" s="412">
        <v>36.9</v>
      </c>
      <c r="CK42" s="411">
        <v>3.6140058190803632</v>
      </c>
      <c r="CL42" s="412" t="s">
        <v>455</v>
      </c>
      <c r="CM42" s="413">
        <v>2.232119183181891</v>
      </c>
      <c r="CN42" s="353" t="s">
        <v>714</v>
      </c>
      <c r="CO42" s="411">
        <v>36229.119999999952</v>
      </c>
      <c r="CP42" s="411">
        <v>37092.119999999952</v>
      </c>
      <c r="CQ42" s="411">
        <v>31673.119999999948</v>
      </c>
      <c r="CR42" s="411">
        <v>34998.119999999952</v>
      </c>
      <c r="CS42" s="412" t="s">
        <v>528</v>
      </c>
      <c r="CT42" s="412">
        <v>73.19</v>
      </c>
      <c r="CU42" s="412">
        <v>74.260000000000005</v>
      </c>
      <c r="CV42" s="412">
        <v>67.400000000000006</v>
      </c>
      <c r="CW42" s="412">
        <v>71.62</v>
      </c>
      <c r="CX42" s="411">
        <v>3.6902606243950546</v>
      </c>
      <c r="CY42" s="412" t="s">
        <v>475</v>
      </c>
      <c r="CZ42" s="413">
        <v>2.3576895099272108</v>
      </c>
      <c r="DA42" s="353" t="s">
        <v>714</v>
      </c>
      <c r="DB42" s="411">
        <v>287050.62999999966</v>
      </c>
      <c r="DC42" s="411">
        <v>308761.87999999954</v>
      </c>
      <c r="DD42" s="411">
        <v>290087.37999999948</v>
      </c>
      <c r="DE42" s="411">
        <v>295299.96333333291</v>
      </c>
      <c r="DF42" s="412" t="s">
        <v>496</v>
      </c>
      <c r="DG42" s="412">
        <v>354.20000000000005</v>
      </c>
      <c r="DH42" s="412">
        <v>374.40000000000003</v>
      </c>
      <c r="DI42" s="412">
        <v>357</v>
      </c>
      <c r="DJ42" s="412">
        <v>361.90000000000003</v>
      </c>
      <c r="DK42" s="411">
        <v>10.926921113976208</v>
      </c>
      <c r="DL42" s="412" t="s">
        <v>574</v>
      </c>
      <c r="DM42" s="413">
        <v>1.5927771115944411</v>
      </c>
      <c r="DN42" s="353" t="s">
        <v>714</v>
      </c>
      <c r="DO42" s="411">
        <v>26572.100000000046</v>
      </c>
      <c r="DP42" s="411">
        <v>29001.800000000047</v>
      </c>
      <c r="DQ42" s="411">
        <v>27686.100000000042</v>
      </c>
      <c r="DR42" s="411">
        <v>27753.333333333383</v>
      </c>
      <c r="DS42" s="412" t="s">
        <v>529</v>
      </c>
      <c r="DT42" s="412">
        <v>72.39</v>
      </c>
      <c r="DU42" s="412">
        <v>77.460000000000008</v>
      </c>
      <c r="DV42" s="412">
        <v>74.73</v>
      </c>
      <c r="DW42" s="412">
        <v>74.86</v>
      </c>
      <c r="DX42" s="411">
        <v>2.5349648832341578</v>
      </c>
      <c r="DY42" s="412" t="s">
        <v>428</v>
      </c>
      <c r="DZ42" s="413">
        <v>1.9908067693674838</v>
      </c>
      <c r="EA42" s="353" t="s">
        <v>679</v>
      </c>
      <c r="EB42" s="411">
        <v>42067.160000000062</v>
      </c>
      <c r="EC42" s="411">
        <v>38305.160000000062</v>
      </c>
      <c r="ED42" s="411">
        <v>38771.870000000061</v>
      </c>
      <c r="EE42" s="411">
        <v>39714.730000000061</v>
      </c>
      <c r="EF42" s="412" t="s">
        <v>475</v>
      </c>
      <c r="EG42" s="412">
        <v>78.81</v>
      </c>
      <c r="EH42" s="412">
        <v>74.260000000000005</v>
      </c>
      <c r="EI42" s="412">
        <v>74.83</v>
      </c>
      <c r="EJ42" s="412">
        <v>75.97</v>
      </c>
      <c r="EK42" s="411">
        <v>2.4816132420825086</v>
      </c>
      <c r="EL42" s="412" t="s">
        <v>493</v>
      </c>
      <c r="EM42" s="413">
        <v>2.2698960345093409</v>
      </c>
      <c r="EN42" s="353" t="s">
        <v>714</v>
      </c>
      <c r="EO42" s="411">
        <v>34469.119999999952</v>
      </c>
      <c r="EP42" s="411">
        <v>38455.119999999937</v>
      </c>
      <c r="EQ42" s="411">
        <v>37665.119999999937</v>
      </c>
      <c r="ER42" s="411">
        <v>36863.119999999944</v>
      </c>
      <c r="ES42" s="412" t="s">
        <v>532</v>
      </c>
      <c r="ET42" s="412">
        <v>46.72</v>
      </c>
      <c r="EU42" s="412">
        <v>49.74</v>
      </c>
      <c r="EV42" s="412">
        <v>49.15</v>
      </c>
      <c r="EW42" s="412">
        <v>48.54</v>
      </c>
      <c r="EX42" s="411">
        <v>1.5992252791861807</v>
      </c>
      <c r="EY42" s="412" t="s">
        <v>493</v>
      </c>
      <c r="EZ42" s="413">
        <v>2.5672871399874135</v>
      </c>
      <c r="FA42" s="353" t="s">
        <v>714</v>
      </c>
      <c r="FB42" s="411">
        <v>520822.36000000121</v>
      </c>
      <c r="FC42" s="411">
        <v>466957.36000000109</v>
      </c>
      <c r="FD42" s="411">
        <v>524049.36000000127</v>
      </c>
      <c r="FE42" s="411">
        <v>503943.02666666784</v>
      </c>
      <c r="FF42" s="412" t="s">
        <v>463</v>
      </c>
      <c r="FG42" s="412">
        <v>343.6</v>
      </c>
      <c r="FH42" s="412">
        <v>319.40000000000003</v>
      </c>
      <c r="FI42" s="412">
        <v>345</v>
      </c>
      <c r="FJ42" s="412">
        <v>336</v>
      </c>
      <c r="FK42" s="411">
        <v>14.381209352828746</v>
      </c>
      <c r="FL42" s="412" t="s">
        <v>448</v>
      </c>
      <c r="FM42" s="413">
        <v>1.7696362459679669</v>
      </c>
      <c r="FN42" s="353" t="s">
        <v>714</v>
      </c>
      <c r="FO42" s="411">
        <v>53124.799999999908</v>
      </c>
      <c r="FP42" s="411">
        <v>48238.799999999908</v>
      </c>
      <c r="FQ42" s="411">
        <v>53968.799999999901</v>
      </c>
      <c r="FR42" s="411">
        <v>51777.46666666658</v>
      </c>
      <c r="FS42" s="412" t="s">
        <v>503</v>
      </c>
      <c r="FT42" s="412">
        <v>87.72</v>
      </c>
      <c r="FU42" s="412">
        <v>82.5</v>
      </c>
      <c r="FV42" s="412">
        <v>88.600000000000009</v>
      </c>
      <c r="FW42" s="412">
        <v>86.27</v>
      </c>
      <c r="FX42" s="411">
        <v>3.2959778559382937</v>
      </c>
      <c r="FY42" s="412" t="s">
        <v>447</v>
      </c>
      <c r="FZ42" s="413">
        <v>2.2104560755925911</v>
      </c>
      <c r="GA42" s="353" t="s">
        <v>714</v>
      </c>
      <c r="GB42" s="411">
        <v>53040.239999999903</v>
      </c>
      <c r="GC42" s="411">
        <v>58459.239999999896</v>
      </c>
      <c r="GD42" s="411">
        <v>57995.92999999992</v>
      </c>
      <c r="GE42" s="411">
        <v>56498.469999999914</v>
      </c>
      <c r="GF42" s="412" t="s">
        <v>474</v>
      </c>
      <c r="GG42" s="412">
        <v>104.2</v>
      </c>
      <c r="GH42" s="412">
        <v>111.10000000000001</v>
      </c>
      <c r="GI42" s="412">
        <v>110.5</v>
      </c>
      <c r="GJ42" s="412">
        <v>108.60000000000001</v>
      </c>
      <c r="GK42" s="411">
        <v>3.8686215561523629</v>
      </c>
      <c r="GL42" s="412" t="s">
        <v>449</v>
      </c>
      <c r="GM42" s="413">
        <v>2.0766665797147881</v>
      </c>
      <c r="GN42" s="353" t="s">
        <v>714</v>
      </c>
      <c r="GO42" s="411">
        <v>775057.33605965506</v>
      </c>
      <c r="GP42" s="411">
        <v>751687.66439136409</v>
      </c>
      <c r="GQ42" s="411">
        <v>671914.83999999904</v>
      </c>
      <c r="GR42" s="411">
        <v>732886.61348367261</v>
      </c>
      <c r="GS42" s="412" t="s">
        <v>484</v>
      </c>
      <c r="GT42" s="412">
        <v>626.40000000000009</v>
      </c>
      <c r="GU42" s="412">
        <v>614.20000000000005</v>
      </c>
      <c r="GV42" s="412">
        <v>571.30000000000007</v>
      </c>
      <c r="GW42" s="412">
        <v>604</v>
      </c>
      <c r="GX42" s="411">
        <v>28.933343005026483</v>
      </c>
      <c r="GY42" s="412" t="s">
        <v>504</v>
      </c>
      <c r="GZ42" s="413">
        <v>1.7327650574977416</v>
      </c>
      <c r="HA42" s="353" t="s">
        <v>714</v>
      </c>
      <c r="HB42" s="411">
        <v>10521.100000000019</v>
      </c>
      <c r="HC42" s="411">
        <v>13146.200000000021</v>
      </c>
      <c r="HD42" s="411">
        <v>11979.00000000002</v>
      </c>
      <c r="HE42" s="411">
        <v>11882.10000000002</v>
      </c>
      <c r="HF42" s="412" t="s">
        <v>434</v>
      </c>
      <c r="HG42" s="412">
        <v>29.52</v>
      </c>
      <c r="HH42" s="412">
        <v>34.72</v>
      </c>
      <c r="HI42" s="412">
        <v>32.46</v>
      </c>
      <c r="HJ42" s="412">
        <v>32.230000000000004</v>
      </c>
      <c r="HK42" s="411">
        <v>2.6088653350250248</v>
      </c>
      <c r="HL42" s="412" t="s">
        <v>451</v>
      </c>
      <c r="HM42" s="413">
        <v>2.281482980441615</v>
      </c>
    </row>
    <row r="43" spans="1:221">
      <c r="A43" s="353" t="s">
        <v>716</v>
      </c>
      <c r="B43" s="411">
        <v>3772.4800000000041</v>
      </c>
      <c r="C43" s="411">
        <v>4222.4000000000042</v>
      </c>
      <c r="D43" s="411">
        <v>5949.6800000000048</v>
      </c>
      <c r="E43" s="411">
        <v>4648.186666666671</v>
      </c>
      <c r="F43" s="414" t="s">
        <v>717</v>
      </c>
      <c r="G43" s="412">
        <v>18.09</v>
      </c>
      <c r="H43" s="412">
        <v>19.47</v>
      </c>
      <c r="I43" s="412">
        <v>24.23</v>
      </c>
      <c r="J43" s="412">
        <v>20.6</v>
      </c>
      <c r="K43" s="411">
        <v>3.2180057164705009</v>
      </c>
      <c r="L43" s="412" t="s">
        <v>607</v>
      </c>
      <c r="M43" s="413">
        <v>2.5229017232738218</v>
      </c>
      <c r="N43" s="353" t="s">
        <v>716</v>
      </c>
      <c r="O43" s="411">
        <v>3304</v>
      </c>
      <c r="P43" s="411">
        <v>3600</v>
      </c>
      <c r="Q43" s="411">
        <v>4055</v>
      </c>
      <c r="R43" s="411">
        <v>3653</v>
      </c>
      <c r="S43" s="412" t="s">
        <v>440</v>
      </c>
      <c r="T43" s="412">
        <v>28.5</v>
      </c>
      <c r="U43" s="412">
        <v>29.91</v>
      </c>
      <c r="V43" s="412">
        <v>31.95</v>
      </c>
      <c r="W43" s="412">
        <v>30.12</v>
      </c>
      <c r="X43" s="411">
        <v>1.733780925389236</v>
      </c>
      <c r="Y43" s="412" t="s">
        <v>426</v>
      </c>
      <c r="Z43" s="413">
        <v>2.7015810711155694</v>
      </c>
      <c r="AA43" s="353" t="s">
        <v>716</v>
      </c>
      <c r="AB43" s="411">
        <v>5991.1299999999928</v>
      </c>
      <c r="AC43" s="411">
        <v>6273.2599999999929</v>
      </c>
      <c r="AD43" s="411">
        <v>6918.7399999999925</v>
      </c>
      <c r="AE43" s="411">
        <v>6394.3766666666588</v>
      </c>
      <c r="AF43" s="412" t="s">
        <v>484</v>
      </c>
      <c r="AG43" s="412">
        <v>13.94</v>
      </c>
      <c r="AH43" s="412">
        <v>14.47</v>
      </c>
      <c r="AI43" s="412">
        <v>15.67</v>
      </c>
      <c r="AJ43" s="412">
        <v>14.700000000000001</v>
      </c>
      <c r="AK43" s="411">
        <v>0.88634045268188555</v>
      </c>
      <c r="AL43" s="412" t="s">
        <v>503</v>
      </c>
      <c r="AM43" s="413">
        <v>2.1514081982079554</v>
      </c>
      <c r="AN43" s="353" t="s">
        <v>716</v>
      </c>
      <c r="AO43" s="411">
        <v>26965.720000000023</v>
      </c>
      <c r="AP43" s="411">
        <v>27321.720000000019</v>
      </c>
      <c r="AQ43" s="411">
        <v>31906.720000000023</v>
      </c>
      <c r="AR43" s="411">
        <v>28731.386666666687</v>
      </c>
      <c r="AS43" s="412" t="s">
        <v>551</v>
      </c>
      <c r="AT43" s="412">
        <v>44.95</v>
      </c>
      <c r="AU43" s="412">
        <v>45.38</v>
      </c>
      <c r="AV43" s="412">
        <v>50.76</v>
      </c>
      <c r="AW43" s="412">
        <v>47.03</v>
      </c>
      <c r="AX43" s="411">
        <v>3.236636692333553</v>
      </c>
      <c r="AY43" s="412" t="s">
        <v>430</v>
      </c>
      <c r="AZ43" s="413">
        <v>2.2021044696453287</v>
      </c>
      <c r="BA43" s="353" t="s">
        <v>716</v>
      </c>
      <c r="BB43" s="411">
        <v>8018.1800000000194</v>
      </c>
      <c r="BC43" s="411">
        <v>24484.180000000044</v>
      </c>
      <c r="BD43" s="411">
        <v>9409.0600000000031</v>
      </c>
      <c r="BE43" s="411">
        <v>13970.473333333355</v>
      </c>
      <c r="BF43" s="414" t="s">
        <v>718</v>
      </c>
      <c r="BG43" s="412">
        <v>20.68</v>
      </c>
      <c r="BH43" s="412">
        <v>46.7</v>
      </c>
      <c r="BI43" s="412">
        <v>23.31</v>
      </c>
      <c r="BJ43" s="412">
        <v>30.23</v>
      </c>
      <c r="BK43" s="411">
        <v>14.321330153335486</v>
      </c>
      <c r="BL43" s="414" t="s">
        <v>719</v>
      </c>
      <c r="BM43" s="413">
        <v>2.296918550170036</v>
      </c>
      <c r="BN43" s="353" t="s">
        <v>716</v>
      </c>
      <c r="BO43" s="411">
        <v>12270.180000000009</v>
      </c>
      <c r="BP43" s="411">
        <v>12837.27000000001</v>
      </c>
      <c r="BQ43" s="411">
        <v>13201.090000000009</v>
      </c>
      <c r="BR43" s="411">
        <v>12769.513333333343</v>
      </c>
      <c r="BS43" s="412" t="s">
        <v>535</v>
      </c>
      <c r="BT43" s="412">
        <v>19.350000000000001</v>
      </c>
      <c r="BU43" s="412">
        <v>20.05</v>
      </c>
      <c r="BV43" s="412">
        <v>20.5</v>
      </c>
      <c r="BW43" s="412">
        <v>19.97</v>
      </c>
      <c r="BX43" s="411">
        <v>0.57893738142507278</v>
      </c>
      <c r="BY43" s="412" t="s">
        <v>513</v>
      </c>
      <c r="BZ43" s="413">
        <v>2.2688093108964642</v>
      </c>
      <c r="CA43" s="353" t="s">
        <v>716</v>
      </c>
      <c r="CB43" s="411">
        <v>8278.6500000000196</v>
      </c>
      <c r="CC43" s="411">
        <v>8942.00000000002</v>
      </c>
      <c r="CD43" s="411">
        <v>8882.5400000000245</v>
      </c>
      <c r="CE43" s="411">
        <v>8701.0633333333535</v>
      </c>
      <c r="CF43" s="412" t="s">
        <v>427</v>
      </c>
      <c r="CG43" s="412">
        <v>20.54</v>
      </c>
      <c r="CH43" s="412">
        <v>21.79</v>
      </c>
      <c r="CI43" s="412">
        <v>21.68</v>
      </c>
      <c r="CJ43" s="412">
        <v>21.34</v>
      </c>
      <c r="CK43" s="411">
        <v>0.6937462658294975</v>
      </c>
      <c r="CL43" s="412" t="s">
        <v>493</v>
      </c>
      <c r="CM43" s="413">
        <v>2.3024852536663301</v>
      </c>
      <c r="CN43" s="353" t="s">
        <v>716</v>
      </c>
      <c r="CO43" s="411">
        <v>28836.119999999959</v>
      </c>
      <c r="CP43" s="411">
        <v>29988.589999999964</v>
      </c>
      <c r="CQ43" s="411">
        <v>30390.589999999953</v>
      </c>
      <c r="CR43" s="411">
        <v>29738.433333333291</v>
      </c>
      <c r="CS43" s="412" t="s">
        <v>545</v>
      </c>
      <c r="CT43" s="412">
        <v>63.620000000000005</v>
      </c>
      <c r="CU43" s="412">
        <v>65.180000000000007</v>
      </c>
      <c r="CV43" s="412">
        <v>65.710000000000008</v>
      </c>
      <c r="CW43" s="412">
        <v>64.84</v>
      </c>
      <c r="CX43" s="411">
        <v>1.0843375725377662</v>
      </c>
      <c r="CY43" s="412" t="s">
        <v>525</v>
      </c>
      <c r="CZ43" s="413">
        <v>2.3532522177426709</v>
      </c>
      <c r="DA43" s="353" t="s">
        <v>716</v>
      </c>
      <c r="DB43" s="411">
        <v>6176.2100000000046</v>
      </c>
      <c r="DC43" s="411">
        <v>6144.0000000000073</v>
      </c>
      <c r="DD43" s="411">
        <v>7254.9700000000084</v>
      </c>
      <c r="DE43" s="411">
        <v>6525.0600000000077</v>
      </c>
      <c r="DF43" s="412" t="s">
        <v>592</v>
      </c>
      <c r="DG43" s="412">
        <v>30.990000000000002</v>
      </c>
      <c r="DH43" s="412">
        <v>30.88</v>
      </c>
      <c r="DI43" s="412">
        <v>34.369999999999997</v>
      </c>
      <c r="DJ43" s="412">
        <v>32.08</v>
      </c>
      <c r="DK43" s="411">
        <v>1.9831023559119196</v>
      </c>
      <c r="DL43" s="412" t="s">
        <v>557</v>
      </c>
      <c r="DM43" s="413">
        <v>2.4592471049095423</v>
      </c>
      <c r="DN43" s="353" t="s">
        <v>716</v>
      </c>
      <c r="DO43" s="411">
        <v>4795.6999999999916</v>
      </c>
      <c r="DP43" s="411">
        <v>5740.8999999999905</v>
      </c>
      <c r="DQ43" s="411">
        <v>5942.99999999999</v>
      </c>
      <c r="DR43" s="411">
        <v>5493.1999999999907</v>
      </c>
      <c r="DS43" s="412" t="s">
        <v>434</v>
      </c>
      <c r="DT43" s="412">
        <v>18.29</v>
      </c>
      <c r="DU43" s="412">
        <v>21.31</v>
      </c>
      <c r="DV43" s="412">
        <v>21.94</v>
      </c>
      <c r="DW43" s="412">
        <v>20.51</v>
      </c>
      <c r="DX43" s="411">
        <v>1.9513051091870428</v>
      </c>
      <c r="DY43" s="412" t="s">
        <v>508</v>
      </c>
      <c r="DZ43" s="413">
        <v>2.1515626738826921</v>
      </c>
      <c r="EA43" s="353" t="s">
        <v>720</v>
      </c>
      <c r="EB43" s="411">
        <v>88187.159999999843</v>
      </c>
      <c r="EC43" s="411">
        <v>83231.159999999873</v>
      </c>
      <c r="ED43" s="411">
        <v>92610.159999999785</v>
      </c>
      <c r="EE43" s="411">
        <v>88009.493333333172</v>
      </c>
      <c r="EF43" s="412" t="s">
        <v>474</v>
      </c>
      <c r="EG43" s="412">
        <v>126.2</v>
      </c>
      <c r="EH43" s="412">
        <v>121.60000000000001</v>
      </c>
      <c r="EI43" s="412">
        <v>130.20000000000002</v>
      </c>
      <c r="EJ43" s="412">
        <v>126</v>
      </c>
      <c r="EK43" s="411">
        <v>4.3005840633113133</v>
      </c>
      <c r="EL43" s="412" t="s">
        <v>428</v>
      </c>
      <c r="EM43" s="413">
        <v>2.1093261794462026</v>
      </c>
      <c r="EN43" s="353" t="s">
        <v>716</v>
      </c>
      <c r="EO43" s="411">
        <v>34419.119999999952</v>
      </c>
      <c r="EP43" s="411">
        <v>30387.839999999935</v>
      </c>
      <c r="EQ43" s="411">
        <v>34773.839999999938</v>
      </c>
      <c r="ER43" s="411">
        <v>33193.59999999994</v>
      </c>
      <c r="ES43" s="412" t="s">
        <v>593</v>
      </c>
      <c r="ET43" s="412">
        <v>46.68</v>
      </c>
      <c r="EU43" s="412">
        <v>43.47</v>
      </c>
      <c r="EV43" s="412">
        <v>46.96</v>
      </c>
      <c r="EW43" s="412">
        <v>45.7</v>
      </c>
      <c r="EX43" s="411">
        <v>1.9374346833526552</v>
      </c>
      <c r="EY43" s="412" t="s">
        <v>427</v>
      </c>
      <c r="EZ43" s="413">
        <v>2.5668328034694441</v>
      </c>
      <c r="FA43" s="353" t="s">
        <v>716</v>
      </c>
      <c r="FB43" s="411">
        <v>59583.359999999819</v>
      </c>
      <c r="FC43" s="411">
        <v>77273.359999999826</v>
      </c>
      <c r="FD43" s="411">
        <v>56818.359999999841</v>
      </c>
      <c r="FE43" s="411">
        <v>64558.359999999833</v>
      </c>
      <c r="FF43" s="412" t="s">
        <v>721</v>
      </c>
      <c r="FG43" s="412">
        <v>80.42</v>
      </c>
      <c r="FH43" s="412">
        <v>95.8</v>
      </c>
      <c r="FI43" s="412">
        <v>77.89</v>
      </c>
      <c r="FJ43" s="412">
        <v>84.7</v>
      </c>
      <c r="FK43" s="411">
        <v>9.6945569623293828</v>
      </c>
      <c r="FL43" s="412" t="s">
        <v>539</v>
      </c>
      <c r="FM43" s="413">
        <v>2.121061725626205</v>
      </c>
      <c r="FN43" s="353" t="s">
        <v>716</v>
      </c>
      <c r="FO43" s="411">
        <v>283331.55000000051</v>
      </c>
      <c r="FP43" s="411">
        <v>284948.55000000063</v>
      </c>
      <c r="FQ43" s="411">
        <v>301735.30000000051</v>
      </c>
      <c r="FR43" s="411">
        <v>290005.13333333388</v>
      </c>
      <c r="FS43" s="412" t="s">
        <v>483</v>
      </c>
      <c r="FT43" s="412">
        <v>252.4</v>
      </c>
      <c r="FU43" s="412">
        <v>253.3</v>
      </c>
      <c r="FV43" s="412">
        <v>262.60000000000002</v>
      </c>
      <c r="FW43" s="412">
        <v>256.10000000000002</v>
      </c>
      <c r="FX43" s="411">
        <v>5.642460483562437</v>
      </c>
      <c r="FY43" s="412" t="s">
        <v>534</v>
      </c>
      <c r="FZ43" s="413">
        <v>1.9529637355464853</v>
      </c>
      <c r="GA43" s="353" t="s">
        <v>716</v>
      </c>
      <c r="GB43" s="411">
        <v>29109.620000000046</v>
      </c>
      <c r="GC43" s="411">
        <v>28972.620000000054</v>
      </c>
      <c r="GD43" s="411">
        <v>31313.930000000058</v>
      </c>
      <c r="GE43" s="411">
        <v>29798.723333333386</v>
      </c>
      <c r="GF43" s="412" t="s">
        <v>529</v>
      </c>
      <c r="GG43" s="412">
        <v>69.760000000000005</v>
      </c>
      <c r="GH43" s="412">
        <v>69.540000000000006</v>
      </c>
      <c r="GI43" s="412">
        <v>73.25</v>
      </c>
      <c r="GJ43" s="412">
        <v>70.850000000000009</v>
      </c>
      <c r="GK43" s="411">
        <v>2.0849342422569781</v>
      </c>
      <c r="GL43" s="412" t="s">
        <v>513</v>
      </c>
      <c r="GM43" s="413">
        <v>2.2196626868185172</v>
      </c>
      <c r="GN43" s="353" t="s">
        <v>716</v>
      </c>
      <c r="GO43" s="411">
        <v>38644.839999999938</v>
      </c>
      <c r="GP43" s="411">
        <v>33527.419999999947</v>
      </c>
      <c r="GQ43" s="411">
        <v>34188.839999999946</v>
      </c>
      <c r="GR43" s="411">
        <v>35453.699999999946</v>
      </c>
      <c r="GS43" s="412" t="s">
        <v>552</v>
      </c>
      <c r="GT43" s="412">
        <v>90.01</v>
      </c>
      <c r="GU43" s="412">
        <v>82.02</v>
      </c>
      <c r="GV43" s="412">
        <v>83.08</v>
      </c>
      <c r="GW43" s="412">
        <v>85.03</v>
      </c>
      <c r="GX43" s="411">
        <v>4.3378153761868861</v>
      </c>
      <c r="GY43" s="412" t="s">
        <v>489</v>
      </c>
      <c r="GZ43" s="413">
        <v>2.1649051120326601</v>
      </c>
      <c r="HA43" s="353" t="s">
        <v>716</v>
      </c>
      <c r="HB43" s="411">
        <v>44523.399999999921</v>
      </c>
      <c r="HC43" s="411">
        <v>41342.399999999929</v>
      </c>
      <c r="HD43" s="411">
        <v>41803.399999999921</v>
      </c>
      <c r="HE43" s="411">
        <v>42556.399999999921</v>
      </c>
      <c r="HF43" s="412" t="s">
        <v>496</v>
      </c>
      <c r="HG43" s="412">
        <v>82.65</v>
      </c>
      <c r="HH43" s="412">
        <v>78.460000000000008</v>
      </c>
      <c r="HI43" s="412">
        <v>79.070000000000007</v>
      </c>
      <c r="HJ43" s="412">
        <v>80.06</v>
      </c>
      <c r="HK43" s="411">
        <v>2.2635812358067566</v>
      </c>
      <c r="HL43" s="412" t="s">
        <v>462</v>
      </c>
      <c r="HM43" s="413">
        <v>2.0604980288673325</v>
      </c>
    </row>
    <row r="44" spans="1:221">
      <c r="A44" s="353" t="s">
        <v>663</v>
      </c>
      <c r="B44" s="411">
        <v>22624.679999999935</v>
      </c>
      <c r="C44" s="411">
        <v>25266.679999999924</v>
      </c>
      <c r="D44" s="411">
        <v>25854.759999999933</v>
      </c>
      <c r="E44" s="411">
        <v>24582.039999999932</v>
      </c>
      <c r="F44" s="412" t="s">
        <v>425</v>
      </c>
      <c r="G44" s="412">
        <v>54.58</v>
      </c>
      <c r="H44" s="412">
        <v>58.300000000000004</v>
      </c>
      <c r="I44" s="412">
        <v>59.11</v>
      </c>
      <c r="J44" s="412">
        <v>57.33</v>
      </c>
      <c r="K44" s="411">
        <v>2.4163559530091314</v>
      </c>
      <c r="L44" s="412" t="s">
        <v>427</v>
      </c>
      <c r="M44" s="413">
        <v>2.4011353879427269</v>
      </c>
      <c r="N44" s="353" t="s">
        <v>663</v>
      </c>
      <c r="O44" s="411">
        <v>461270</v>
      </c>
      <c r="P44" s="411">
        <v>359746</v>
      </c>
      <c r="Q44" s="411">
        <v>497887</v>
      </c>
      <c r="R44" s="411">
        <v>439634.33333333331</v>
      </c>
      <c r="S44" s="412" t="s">
        <v>662</v>
      </c>
      <c r="T44" s="412">
        <v>564.5</v>
      </c>
      <c r="U44" s="412">
        <v>419.5</v>
      </c>
      <c r="V44" s="411">
        <v>661.62428970716007</v>
      </c>
      <c r="W44" s="412">
        <v>548.5</v>
      </c>
      <c r="X44" s="411">
        <v>121.84081983920123</v>
      </c>
      <c r="Y44" s="414" t="s">
        <v>597</v>
      </c>
      <c r="Z44" s="413">
        <v>0.88811156942698644</v>
      </c>
      <c r="AA44" s="353" t="s">
        <v>663</v>
      </c>
      <c r="AB44" s="411">
        <v>325136.47999999969</v>
      </c>
      <c r="AC44" s="411">
        <v>322240.47999999969</v>
      </c>
      <c r="AD44" s="411">
        <v>351719.47999999969</v>
      </c>
      <c r="AE44" s="411">
        <v>333032.14666666632</v>
      </c>
      <c r="AF44" s="412" t="s">
        <v>478</v>
      </c>
      <c r="AG44" s="412">
        <v>288.10000000000002</v>
      </c>
      <c r="AH44" s="412">
        <v>286.2</v>
      </c>
      <c r="AI44" s="412">
        <v>305.40000000000003</v>
      </c>
      <c r="AJ44" s="412">
        <v>293.2</v>
      </c>
      <c r="AK44" s="411">
        <v>10.568485623440509</v>
      </c>
      <c r="AL44" s="412" t="s">
        <v>449</v>
      </c>
      <c r="AM44" s="413">
        <v>1.6226323847333723</v>
      </c>
      <c r="AN44" s="353" t="s">
        <v>663</v>
      </c>
      <c r="AO44" s="411">
        <v>83727.719999999827</v>
      </c>
      <c r="AP44" s="411">
        <v>123421.71999999964</v>
      </c>
      <c r="AQ44" s="411">
        <v>82790.719999999754</v>
      </c>
      <c r="AR44" s="411">
        <v>96646.719999999739</v>
      </c>
      <c r="AS44" s="414" t="s">
        <v>706</v>
      </c>
      <c r="AT44" s="412">
        <v>101.30000000000001</v>
      </c>
      <c r="AU44" s="412">
        <v>133.6</v>
      </c>
      <c r="AV44" s="412">
        <v>100.5</v>
      </c>
      <c r="AW44" s="412">
        <v>111.80000000000001</v>
      </c>
      <c r="AX44" s="411">
        <v>18.854204462891357</v>
      </c>
      <c r="AY44" s="412" t="s">
        <v>700</v>
      </c>
      <c r="AZ44" s="413">
        <v>2.0096860062210289</v>
      </c>
      <c r="BA44" s="353" t="s">
        <v>663</v>
      </c>
      <c r="BB44" s="411">
        <v>30869.24000000006</v>
      </c>
      <c r="BC44" s="411">
        <v>76457.239999999889</v>
      </c>
      <c r="BD44" s="411">
        <v>52997.239999999925</v>
      </c>
      <c r="BE44" s="411">
        <v>53441.239999999962</v>
      </c>
      <c r="BF44" s="414" t="s">
        <v>722</v>
      </c>
      <c r="BG44" s="412">
        <v>55.07</v>
      </c>
      <c r="BH44" s="412">
        <v>104.4</v>
      </c>
      <c r="BI44" s="412">
        <v>80.710000000000008</v>
      </c>
      <c r="BJ44" s="412">
        <v>80.070000000000007</v>
      </c>
      <c r="BK44" s="411">
        <v>24.684863861711776</v>
      </c>
      <c r="BL44" s="414" t="s">
        <v>723</v>
      </c>
      <c r="BM44" s="413">
        <v>2.0840045258681488</v>
      </c>
      <c r="BN44" s="353" t="s">
        <v>663</v>
      </c>
      <c r="BO44" s="411">
        <v>67958.359999999826</v>
      </c>
      <c r="BP44" s="411">
        <v>81684.359999999826</v>
      </c>
      <c r="BQ44" s="411">
        <v>68836.359999999826</v>
      </c>
      <c r="BR44" s="411">
        <v>72826.359999999826</v>
      </c>
      <c r="BS44" s="412" t="s">
        <v>511</v>
      </c>
      <c r="BT44" s="412">
        <v>70.540000000000006</v>
      </c>
      <c r="BU44" s="412">
        <v>80.760000000000005</v>
      </c>
      <c r="BV44" s="412">
        <v>71.210000000000008</v>
      </c>
      <c r="BW44" s="412">
        <v>74.17</v>
      </c>
      <c r="BX44" s="411">
        <v>5.7173365029953844</v>
      </c>
      <c r="BY44" s="412" t="s">
        <v>486</v>
      </c>
      <c r="BZ44" s="413">
        <v>2.056090904522224</v>
      </c>
      <c r="CA44" s="353" t="s">
        <v>663</v>
      </c>
      <c r="CB44" s="411">
        <v>18547.270000000026</v>
      </c>
      <c r="CC44" s="411">
        <v>34005.079999999994</v>
      </c>
      <c r="CD44" s="411">
        <v>17747.080000000031</v>
      </c>
      <c r="CE44" s="411">
        <v>23433.143333333352</v>
      </c>
      <c r="CF44" s="414" t="s">
        <v>724</v>
      </c>
      <c r="CG44" s="412">
        <v>37.67</v>
      </c>
      <c r="CH44" s="412">
        <v>58.72</v>
      </c>
      <c r="CI44" s="412">
        <v>36.46</v>
      </c>
      <c r="CJ44" s="412">
        <v>44.28</v>
      </c>
      <c r="CK44" s="411">
        <v>12.515562436924418</v>
      </c>
      <c r="CL44" s="414" t="s">
        <v>725</v>
      </c>
      <c r="CM44" s="413">
        <v>2.1787431068893199</v>
      </c>
      <c r="CN44" s="353" t="s">
        <v>663</v>
      </c>
      <c r="CO44" s="411">
        <v>49392.119999999937</v>
      </c>
      <c r="CP44" s="411">
        <v>63831.119999999923</v>
      </c>
      <c r="CQ44" s="411">
        <v>49151.589999999938</v>
      </c>
      <c r="CR44" s="411">
        <v>54124.943333333264</v>
      </c>
      <c r="CS44" s="412" t="s">
        <v>624</v>
      </c>
      <c r="CT44" s="412">
        <v>88.49</v>
      </c>
      <c r="CU44" s="412">
        <v>103.5</v>
      </c>
      <c r="CV44" s="412">
        <v>88.22</v>
      </c>
      <c r="CW44" s="412">
        <v>93.41</v>
      </c>
      <c r="CX44" s="411">
        <v>8.7541010238188335</v>
      </c>
      <c r="CY44" s="412" t="s">
        <v>617</v>
      </c>
      <c r="CZ44" s="413">
        <v>2.2709729748271865</v>
      </c>
      <c r="DA44" s="353" t="s">
        <v>663</v>
      </c>
      <c r="DB44" s="411">
        <v>13986.969999999974</v>
      </c>
      <c r="DC44" s="411">
        <v>12018.029999999979</v>
      </c>
      <c r="DD44" s="411">
        <v>8726.0599999999977</v>
      </c>
      <c r="DE44" s="411">
        <v>11577.019999999984</v>
      </c>
      <c r="DF44" s="414" t="s">
        <v>726</v>
      </c>
      <c r="DG44" s="412">
        <v>51.84</v>
      </c>
      <c r="DH44" s="412">
        <v>47.19</v>
      </c>
      <c r="DI44" s="412">
        <v>38.64</v>
      </c>
      <c r="DJ44" s="412">
        <v>45.89</v>
      </c>
      <c r="DK44" s="411">
        <v>6.6939312208442798</v>
      </c>
      <c r="DL44" s="412" t="s">
        <v>695</v>
      </c>
      <c r="DM44" s="413">
        <v>2.4252480123990474</v>
      </c>
      <c r="DN44" s="353" t="s">
        <v>663</v>
      </c>
      <c r="DO44" s="411">
        <v>16622.400000000031</v>
      </c>
      <c r="DP44" s="411">
        <v>21565.800000000039</v>
      </c>
      <c r="DQ44" s="411">
        <v>16070.400000000032</v>
      </c>
      <c r="DR44" s="411">
        <v>18086.200000000033</v>
      </c>
      <c r="DS44" s="412" t="s">
        <v>727</v>
      </c>
      <c r="DT44" s="412">
        <v>50.25</v>
      </c>
      <c r="DU44" s="412">
        <v>61.57</v>
      </c>
      <c r="DV44" s="412">
        <v>48.93</v>
      </c>
      <c r="DW44" s="412">
        <v>53.58</v>
      </c>
      <c r="DX44" s="411">
        <v>6.9485404615983546</v>
      </c>
      <c r="DY44" s="412" t="s">
        <v>612</v>
      </c>
      <c r="DZ44" s="413">
        <v>2.0664173358842977</v>
      </c>
      <c r="EA44" s="353" t="s">
        <v>684</v>
      </c>
      <c r="EB44" s="411">
        <v>26292.160000000062</v>
      </c>
      <c r="EC44" s="411">
        <v>25650.870000000054</v>
      </c>
      <c r="ED44" s="411">
        <v>23958.870000000054</v>
      </c>
      <c r="EE44" s="411">
        <v>25300.63333333339</v>
      </c>
      <c r="EF44" s="412" t="s">
        <v>504</v>
      </c>
      <c r="EG44" s="412">
        <v>58.410000000000004</v>
      </c>
      <c r="EH44" s="412">
        <v>57.49</v>
      </c>
      <c r="EI44" s="412">
        <v>55.03</v>
      </c>
      <c r="EJ44" s="412">
        <v>56.980000000000004</v>
      </c>
      <c r="EK44" s="411">
        <v>1.747329188867613</v>
      </c>
      <c r="EL44" s="412" t="s">
        <v>537</v>
      </c>
      <c r="EM44" s="413">
        <v>2.2872030044697667</v>
      </c>
      <c r="EN44" s="353" t="s">
        <v>663</v>
      </c>
      <c r="EO44" s="411">
        <v>28470.119999999959</v>
      </c>
      <c r="EP44" s="411">
        <v>27852.119999999963</v>
      </c>
      <c r="EQ44" s="411">
        <v>30521.119999999952</v>
      </c>
      <c r="ER44" s="411">
        <v>28947.786666666623</v>
      </c>
      <c r="ES44" s="412" t="s">
        <v>504</v>
      </c>
      <c r="ET44" s="412">
        <v>41.88</v>
      </c>
      <c r="EU44" s="412">
        <v>41.36</v>
      </c>
      <c r="EV44" s="412">
        <v>43.58</v>
      </c>
      <c r="EW44" s="412">
        <v>42.27</v>
      </c>
      <c r="EX44" s="411">
        <v>1.1627146521173235</v>
      </c>
      <c r="EY44" s="412" t="s">
        <v>462</v>
      </c>
      <c r="EZ44" s="413">
        <v>2.5652928993416393</v>
      </c>
      <c r="FA44" s="353" t="s">
        <v>663</v>
      </c>
      <c r="FB44" s="411">
        <v>55268.35999999987</v>
      </c>
      <c r="FC44" s="411">
        <v>68998.359999999841</v>
      </c>
      <c r="FD44" s="411">
        <v>54445.359999999862</v>
      </c>
      <c r="FE44" s="411">
        <v>59570.693333333191</v>
      </c>
      <c r="FF44" s="412" t="s">
        <v>437</v>
      </c>
      <c r="FG44" s="412">
        <v>76.45</v>
      </c>
      <c r="FH44" s="412">
        <v>88.77</v>
      </c>
      <c r="FI44" s="412">
        <v>75.680000000000007</v>
      </c>
      <c r="FJ44" s="412">
        <v>80.3</v>
      </c>
      <c r="FK44" s="411">
        <v>7.3490552017667401</v>
      </c>
      <c r="FL44" s="412" t="s">
        <v>587</v>
      </c>
      <c r="FM44" s="413">
        <v>2.1199100555557115</v>
      </c>
      <c r="FN44" s="353" t="s">
        <v>663</v>
      </c>
      <c r="FO44" s="411">
        <v>172686.80000000025</v>
      </c>
      <c r="FP44" s="411">
        <v>188661.80000000034</v>
      </c>
      <c r="FQ44" s="411">
        <v>175938.80000000025</v>
      </c>
      <c r="FR44" s="411">
        <v>179095.80000000028</v>
      </c>
      <c r="FS44" s="412" t="s">
        <v>495</v>
      </c>
      <c r="FT44" s="412">
        <v>184.8</v>
      </c>
      <c r="FU44" s="412">
        <v>195.4</v>
      </c>
      <c r="FV44" s="412">
        <v>187</v>
      </c>
      <c r="FW44" s="412">
        <v>189.10000000000002</v>
      </c>
      <c r="FX44" s="411">
        <v>5.5925151007965992</v>
      </c>
      <c r="FY44" s="412" t="s">
        <v>574</v>
      </c>
      <c r="FZ44" s="413">
        <v>2.0418721481556203</v>
      </c>
      <c r="GA44" s="353" t="s">
        <v>663</v>
      </c>
      <c r="GB44" s="411">
        <v>52548.239999999932</v>
      </c>
      <c r="GC44" s="411">
        <v>45709.239999999954</v>
      </c>
      <c r="GD44" s="411">
        <v>51377.239999999932</v>
      </c>
      <c r="GE44" s="411">
        <v>49878.23999999994</v>
      </c>
      <c r="GF44" s="412" t="s">
        <v>593</v>
      </c>
      <c r="GG44" s="412">
        <v>103.5</v>
      </c>
      <c r="GH44" s="412">
        <v>94.320000000000007</v>
      </c>
      <c r="GI44" s="412">
        <v>102</v>
      </c>
      <c r="GJ44" s="412">
        <v>99.94</v>
      </c>
      <c r="GK44" s="411">
        <v>4.9220148854861021</v>
      </c>
      <c r="GL44" s="412" t="s">
        <v>478</v>
      </c>
      <c r="GM44" s="413">
        <v>2.1359907997883485</v>
      </c>
      <c r="GN44" s="353" t="s">
        <v>663</v>
      </c>
      <c r="GO44" s="411">
        <v>469733.84000000072</v>
      </c>
      <c r="GP44" s="411">
        <v>465865.84000000078</v>
      </c>
      <c r="GQ44" s="411">
        <v>474116.84000000096</v>
      </c>
      <c r="GR44" s="411">
        <v>469905.50666666753</v>
      </c>
      <c r="GS44" s="412" t="s">
        <v>576</v>
      </c>
      <c r="GT44" s="412">
        <v>453.5</v>
      </c>
      <c r="GU44" s="412">
        <v>451.1</v>
      </c>
      <c r="GV44" s="412">
        <v>456.3</v>
      </c>
      <c r="GW44" s="412">
        <v>453.6</v>
      </c>
      <c r="GX44" s="411">
        <v>2.5700528292077354</v>
      </c>
      <c r="GY44" s="412" t="s">
        <v>464</v>
      </c>
      <c r="GZ44" s="413">
        <v>1.7323625469987729</v>
      </c>
      <c r="HA44" s="353" t="s">
        <v>663</v>
      </c>
      <c r="HB44" s="411">
        <v>23771.399999999965</v>
      </c>
      <c r="HC44" s="411">
        <v>23944.399999999958</v>
      </c>
      <c r="HD44" s="411">
        <v>26670.399999999954</v>
      </c>
      <c r="HE44" s="411">
        <v>24795.399999999961</v>
      </c>
      <c r="HF44" s="412" t="s">
        <v>550</v>
      </c>
      <c r="HG44" s="412">
        <v>53.09</v>
      </c>
      <c r="HH44" s="412">
        <v>53.36</v>
      </c>
      <c r="HI44" s="412">
        <v>57.6</v>
      </c>
      <c r="HJ44" s="412">
        <v>54.68</v>
      </c>
      <c r="HK44" s="411">
        <v>2.529908129661107</v>
      </c>
      <c r="HL44" s="412" t="s">
        <v>488</v>
      </c>
      <c r="HM44" s="413">
        <v>2.1371429870489025</v>
      </c>
    </row>
    <row r="45" spans="1:221">
      <c r="A45" s="353" t="s">
        <v>675</v>
      </c>
      <c r="B45" s="411">
        <v>20230.679999999946</v>
      </c>
      <c r="C45" s="411">
        <v>28379.759999999918</v>
      </c>
      <c r="D45" s="411">
        <v>21039.679999999949</v>
      </c>
      <c r="E45" s="411">
        <v>23216.706666666607</v>
      </c>
      <c r="F45" s="412" t="s">
        <v>655</v>
      </c>
      <c r="G45" s="412">
        <v>51.050000000000004</v>
      </c>
      <c r="H45" s="412">
        <v>62.49</v>
      </c>
      <c r="I45" s="412">
        <v>52.26</v>
      </c>
      <c r="J45" s="412">
        <v>55.27</v>
      </c>
      <c r="K45" s="411">
        <v>6.2862594965895697</v>
      </c>
      <c r="L45" s="412" t="s">
        <v>539</v>
      </c>
      <c r="M45" s="413">
        <v>2.4604609720303832</v>
      </c>
      <c r="N45" s="353" t="s">
        <v>675</v>
      </c>
      <c r="O45" s="411">
        <v>8981</v>
      </c>
      <c r="P45" s="411">
        <v>9080</v>
      </c>
      <c r="Q45" s="411">
        <v>9775</v>
      </c>
      <c r="R45" s="411">
        <v>9278.6666666666661</v>
      </c>
      <c r="S45" s="412" t="s">
        <v>495</v>
      </c>
      <c r="T45" s="412">
        <v>49.07</v>
      </c>
      <c r="U45" s="412">
        <v>49.35</v>
      </c>
      <c r="V45" s="412">
        <v>51.32</v>
      </c>
      <c r="W45" s="412">
        <v>49.910000000000004</v>
      </c>
      <c r="X45" s="411">
        <v>1.2259009984132541</v>
      </c>
      <c r="Y45" s="412" t="s">
        <v>491</v>
      </c>
      <c r="Z45" s="413">
        <v>2.7055525686286757</v>
      </c>
      <c r="AA45" s="353" t="s">
        <v>675</v>
      </c>
      <c r="AB45" s="411">
        <v>821650.56308744394</v>
      </c>
      <c r="AC45" s="411">
        <v>1020742.8946718975</v>
      </c>
      <c r="AD45" s="411">
        <v>791129.77366493188</v>
      </c>
      <c r="AE45" s="411">
        <v>877841.07714142452</v>
      </c>
      <c r="AF45" s="412" t="s">
        <v>595</v>
      </c>
      <c r="AG45" s="412">
        <v>572.5</v>
      </c>
      <c r="AH45" s="411">
        <v>672.31077351508111</v>
      </c>
      <c r="AI45" s="412">
        <v>556.70000000000005</v>
      </c>
      <c r="AJ45" s="412">
        <v>600.5</v>
      </c>
      <c r="AK45" s="411">
        <v>62.676953094353522</v>
      </c>
      <c r="AL45" s="412" t="s">
        <v>440</v>
      </c>
      <c r="AM45" s="413">
        <v>1.4415531734393872</v>
      </c>
      <c r="AN45" s="353" t="s">
        <v>675</v>
      </c>
      <c r="AO45" s="411">
        <v>34228.290000000015</v>
      </c>
      <c r="AP45" s="411">
        <v>23461.720000000023</v>
      </c>
      <c r="AQ45" s="411">
        <v>32446.290000000023</v>
      </c>
      <c r="AR45" s="411">
        <v>30045.433333333352</v>
      </c>
      <c r="AS45" s="412" t="s">
        <v>728</v>
      </c>
      <c r="AT45" s="412">
        <v>53.39</v>
      </c>
      <c r="AU45" s="412">
        <v>40.64</v>
      </c>
      <c r="AV45" s="412">
        <v>51.38</v>
      </c>
      <c r="AW45" s="412">
        <v>48.47</v>
      </c>
      <c r="AX45" s="411">
        <v>6.8568317035879156</v>
      </c>
      <c r="AY45" s="412" t="s">
        <v>697</v>
      </c>
      <c r="AZ45" s="413">
        <v>2.1724420174967065</v>
      </c>
      <c r="BA45" s="353" t="s">
        <v>675</v>
      </c>
      <c r="BB45" s="411">
        <v>54157.239999999911</v>
      </c>
      <c r="BC45" s="411">
        <v>76716.239999999889</v>
      </c>
      <c r="BD45" s="411">
        <v>93857.239999999874</v>
      </c>
      <c r="BE45" s="411">
        <v>74910.239999999889</v>
      </c>
      <c r="BF45" s="414" t="s">
        <v>729</v>
      </c>
      <c r="BG45" s="412">
        <v>81.95</v>
      </c>
      <c r="BH45" s="412">
        <v>104.7</v>
      </c>
      <c r="BI45" s="412">
        <v>120.60000000000001</v>
      </c>
      <c r="BJ45" s="412">
        <v>102.4</v>
      </c>
      <c r="BK45" s="411">
        <v>19.418270167133077</v>
      </c>
      <c r="BL45" s="412" t="s">
        <v>730</v>
      </c>
      <c r="BM45" s="413">
        <v>2.029792116004363</v>
      </c>
      <c r="BN45" s="353" t="s">
        <v>675</v>
      </c>
      <c r="BO45" s="411">
        <v>6499852.7289396301</v>
      </c>
      <c r="BP45" s="411">
        <v>5979949.2456468111</v>
      </c>
      <c r="BQ45" s="411">
        <v>6514611.7799242511</v>
      </c>
      <c r="BR45" s="411">
        <v>6331471.2515035644</v>
      </c>
      <c r="BS45" s="412" t="s">
        <v>504</v>
      </c>
      <c r="BT45" s="411">
        <v>1951.0740309727389</v>
      </c>
      <c r="BU45" s="411">
        <v>1836.4602592788442</v>
      </c>
      <c r="BV45" s="411">
        <v>1954.2903088658015</v>
      </c>
      <c r="BW45" s="411">
        <v>1913.9415330391282</v>
      </c>
      <c r="BX45" s="411">
        <v>67.120018984714292</v>
      </c>
      <c r="BY45" s="412" t="s">
        <v>483</v>
      </c>
      <c r="BZ45" s="413">
        <v>1.377047279459811</v>
      </c>
      <c r="CA45" s="353" t="s">
        <v>675</v>
      </c>
      <c r="CB45" s="411">
        <v>32129.080000000034</v>
      </c>
      <c r="CC45" s="411">
        <v>27838.080000000034</v>
      </c>
      <c r="CD45" s="411">
        <v>37635.079999999951</v>
      </c>
      <c r="CE45" s="411">
        <v>32534.080000000005</v>
      </c>
      <c r="CF45" s="412" t="s">
        <v>452</v>
      </c>
      <c r="CG45" s="412">
        <v>56.34</v>
      </c>
      <c r="CH45" s="412">
        <v>50.75</v>
      </c>
      <c r="CI45" s="412">
        <v>63.21</v>
      </c>
      <c r="CJ45" s="412">
        <v>56.77</v>
      </c>
      <c r="CK45" s="411">
        <v>6.2453723192802784</v>
      </c>
      <c r="CL45" s="412" t="s">
        <v>439</v>
      </c>
      <c r="CM45" s="413">
        <v>2.1298129861001951</v>
      </c>
      <c r="CN45" s="353" t="s">
        <v>675</v>
      </c>
      <c r="CO45" s="411">
        <v>31483.119999999952</v>
      </c>
      <c r="CP45" s="411">
        <v>27941.119999999963</v>
      </c>
      <c r="CQ45" s="411">
        <v>35114.119999999944</v>
      </c>
      <c r="CR45" s="411">
        <v>31512.786666666623</v>
      </c>
      <c r="CS45" s="412" t="s">
        <v>539</v>
      </c>
      <c r="CT45" s="412">
        <v>67.150000000000006</v>
      </c>
      <c r="CU45" s="412">
        <v>62.4</v>
      </c>
      <c r="CV45" s="412">
        <v>71.81</v>
      </c>
      <c r="CW45" s="412">
        <v>67.12</v>
      </c>
      <c r="CX45" s="411">
        <v>4.7023448290788741</v>
      </c>
      <c r="CY45" s="412" t="s">
        <v>425</v>
      </c>
      <c r="CZ45" s="413">
        <v>2.3547023857604907</v>
      </c>
      <c r="DA45" s="353" t="s">
        <v>675</v>
      </c>
      <c r="DB45" s="411">
        <v>100947.88000000008</v>
      </c>
      <c r="DC45" s="411">
        <v>61448.88000000007</v>
      </c>
      <c r="DD45" s="411">
        <v>63037.880000000077</v>
      </c>
      <c r="DE45" s="411">
        <v>75144.880000000077</v>
      </c>
      <c r="DF45" s="414" t="s">
        <v>731</v>
      </c>
      <c r="DG45" s="412">
        <v>174.70000000000002</v>
      </c>
      <c r="DH45" s="412">
        <v>128.20000000000002</v>
      </c>
      <c r="DI45" s="412">
        <v>130.20000000000002</v>
      </c>
      <c r="DJ45" s="412">
        <v>144.4</v>
      </c>
      <c r="DK45" s="411">
        <v>26.308474844416136</v>
      </c>
      <c r="DL45" s="412" t="s">
        <v>732</v>
      </c>
      <c r="DM45" s="413">
        <v>2.1216946814098105</v>
      </c>
      <c r="DN45" s="353" t="s">
        <v>675</v>
      </c>
      <c r="DO45" s="411">
        <v>43823.799999999937</v>
      </c>
      <c r="DP45" s="411">
        <v>30301.800000000047</v>
      </c>
      <c r="DQ45" s="411">
        <v>31208.100000000042</v>
      </c>
      <c r="DR45" s="411">
        <v>35111.233333333337</v>
      </c>
      <c r="DS45" s="414" t="s">
        <v>686</v>
      </c>
      <c r="DT45" s="412">
        <v>106.4</v>
      </c>
      <c r="DU45" s="412">
        <v>80.12</v>
      </c>
      <c r="DV45" s="412">
        <v>81.97</v>
      </c>
      <c r="DW45" s="412">
        <v>89.5</v>
      </c>
      <c r="DX45" s="411">
        <v>14.676180297998323</v>
      </c>
      <c r="DY45" s="412" t="s">
        <v>733</v>
      </c>
      <c r="DZ45" s="413">
        <v>1.9050439109636288</v>
      </c>
      <c r="EA45" s="353" t="s">
        <v>734</v>
      </c>
      <c r="EB45" s="411">
        <v>994862.22544160986</v>
      </c>
      <c r="EC45" s="411">
        <v>947308.12493840361</v>
      </c>
      <c r="ED45" s="411">
        <v>998004.84360603022</v>
      </c>
      <c r="EE45" s="411">
        <v>980058.39799534797</v>
      </c>
      <c r="EF45" s="412" t="s">
        <v>513</v>
      </c>
      <c r="EG45" s="411">
        <v>707.48724391858923</v>
      </c>
      <c r="EH45" s="411">
        <v>677.67875024401974</v>
      </c>
      <c r="EI45" s="411">
        <v>709.46847112074499</v>
      </c>
      <c r="EJ45" s="411">
        <v>698.21148842778473</v>
      </c>
      <c r="EK45" s="411">
        <v>17.809444637576963</v>
      </c>
      <c r="EL45" s="412" t="s">
        <v>460</v>
      </c>
      <c r="EM45" s="413">
        <v>1.3161017674876825</v>
      </c>
      <c r="EN45" s="353" t="s">
        <v>675</v>
      </c>
      <c r="EO45" s="411">
        <v>30691.839999999949</v>
      </c>
      <c r="EP45" s="411">
        <v>29743.119999999952</v>
      </c>
      <c r="EQ45" s="411">
        <v>34403.119999999952</v>
      </c>
      <c r="ER45" s="411">
        <v>31612.693333333285</v>
      </c>
      <c r="ES45" s="412" t="s">
        <v>442</v>
      </c>
      <c r="ET45" s="412">
        <v>43.72</v>
      </c>
      <c r="EU45" s="412">
        <v>42.94</v>
      </c>
      <c r="EV45" s="412">
        <v>46.67</v>
      </c>
      <c r="EW45" s="412">
        <v>44.44</v>
      </c>
      <c r="EX45" s="411">
        <v>1.9664436997574231</v>
      </c>
      <c r="EY45" s="412" t="s">
        <v>529</v>
      </c>
      <c r="EZ45" s="413">
        <v>2.5663884858927442</v>
      </c>
      <c r="FA45" s="353" t="s">
        <v>675</v>
      </c>
      <c r="FB45" s="411">
        <v>92075.359999999797</v>
      </c>
      <c r="FC45" s="411">
        <v>73901.359999999826</v>
      </c>
      <c r="FD45" s="411">
        <v>100159.35999999978</v>
      </c>
      <c r="FE45" s="411">
        <v>88712.026666666454</v>
      </c>
      <c r="FF45" s="412" t="s">
        <v>614</v>
      </c>
      <c r="FG45" s="412">
        <v>107.80000000000001</v>
      </c>
      <c r="FH45" s="412">
        <v>92.97</v>
      </c>
      <c r="FI45" s="412">
        <v>114</v>
      </c>
      <c r="FJ45" s="412">
        <v>104.9</v>
      </c>
      <c r="FK45" s="411">
        <v>10.817923777619299</v>
      </c>
      <c r="FL45" s="412" t="s">
        <v>542</v>
      </c>
      <c r="FM45" s="413">
        <v>2.0645490662098602</v>
      </c>
      <c r="FN45" s="353" t="s">
        <v>675</v>
      </c>
      <c r="FO45" s="411">
        <v>37919.099999999977</v>
      </c>
      <c r="FP45" s="411">
        <v>36428.799999999974</v>
      </c>
      <c r="FQ45" s="411">
        <v>36486.099999999984</v>
      </c>
      <c r="FR45" s="411">
        <v>36944.66666666665</v>
      </c>
      <c r="FS45" s="412" t="s">
        <v>471</v>
      </c>
      <c r="FT45" s="412">
        <v>70.78</v>
      </c>
      <c r="FU45" s="412">
        <v>68.989999999999995</v>
      </c>
      <c r="FV45" s="412">
        <v>69.06</v>
      </c>
      <c r="FW45" s="412">
        <v>69.61</v>
      </c>
      <c r="FX45" s="411">
        <v>1.0130148151322536</v>
      </c>
      <c r="FY45" s="412" t="s">
        <v>466</v>
      </c>
      <c r="FZ45" s="413">
        <v>2.2939139807609688</v>
      </c>
      <c r="GA45" s="353" t="s">
        <v>675</v>
      </c>
      <c r="GB45" s="411">
        <v>37076.239999999998</v>
      </c>
      <c r="GC45" s="411">
        <v>27627.930000000055</v>
      </c>
      <c r="GD45" s="411">
        <v>33885.930000000008</v>
      </c>
      <c r="GE45" s="411">
        <v>32863.36666666669</v>
      </c>
      <c r="GF45" s="412" t="s">
        <v>695</v>
      </c>
      <c r="GG45" s="412">
        <v>82.02</v>
      </c>
      <c r="GH45" s="412">
        <v>67.36</v>
      </c>
      <c r="GI45" s="412">
        <v>77.23</v>
      </c>
      <c r="GJ45" s="412">
        <v>75.53</v>
      </c>
      <c r="GK45" s="411">
        <v>7.4760257491046662</v>
      </c>
      <c r="GL45" s="412" t="s">
        <v>626</v>
      </c>
      <c r="GM45" s="413">
        <v>2.1605115269456974</v>
      </c>
      <c r="GN45" s="353" t="s">
        <v>675</v>
      </c>
      <c r="GO45" s="411">
        <v>2555716.1339815496</v>
      </c>
      <c r="GP45" s="411">
        <v>2597781.0789736151</v>
      </c>
      <c r="GQ45" s="411">
        <v>2526794.5674193739</v>
      </c>
      <c r="GR45" s="411">
        <v>2560097.2601248459</v>
      </c>
      <c r="GS45" s="412" t="s">
        <v>526</v>
      </c>
      <c r="GT45" s="411">
        <v>1352.0683611317183</v>
      </c>
      <c r="GU45" s="411">
        <v>1366.383581164114</v>
      </c>
      <c r="GV45" s="411">
        <v>1342.1776408335425</v>
      </c>
      <c r="GW45" s="411">
        <v>1353.5431943764581</v>
      </c>
      <c r="GX45" s="411">
        <v>12.170178168237337</v>
      </c>
      <c r="GY45" s="412" t="s">
        <v>576</v>
      </c>
      <c r="GZ45" s="413">
        <v>1.550069942740613</v>
      </c>
      <c r="HA45" s="353" t="s">
        <v>675</v>
      </c>
      <c r="HB45" s="411">
        <v>33786.399999999936</v>
      </c>
      <c r="HC45" s="411">
        <v>34142.399999999921</v>
      </c>
      <c r="HD45" s="411">
        <v>40493.399999999921</v>
      </c>
      <c r="HE45" s="411">
        <v>36140.733333333257</v>
      </c>
      <c r="HF45" s="412" t="s">
        <v>440</v>
      </c>
      <c r="HG45" s="412">
        <v>68.070000000000007</v>
      </c>
      <c r="HH45" s="412">
        <v>68.570000000000007</v>
      </c>
      <c r="HI45" s="412">
        <v>77.320000000000007</v>
      </c>
      <c r="HJ45" s="412">
        <v>71.320000000000007</v>
      </c>
      <c r="HK45" s="411">
        <v>5.2010490345238507</v>
      </c>
      <c r="HL45" s="412" t="s">
        <v>593</v>
      </c>
      <c r="HM45" s="413">
        <v>2.1174485541037629</v>
      </c>
    </row>
    <row r="46" spans="1:221">
      <c r="A46" s="353" t="s">
        <v>682</v>
      </c>
      <c r="B46" s="411">
        <v>113344.67999999986</v>
      </c>
      <c r="C46" s="411">
        <v>98231.679999999862</v>
      </c>
      <c r="D46" s="411">
        <v>116761.67999999986</v>
      </c>
      <c r="E46" s="411">
        <v>109446.01333333319</v>
      </c>
      <c r="F46" s="412" t="s">
        <v>573</v>
      </c>
      <c r="G46" s="412">
        <v>144.1</v>
      </c>
      <c r="H46" s="412">
        <v>131.9</v>
      </c>
      <c r="I46" s="412">
        <v>146.70000000000002</v>
      </c>
      <c r="J46" s="412">
        <v>140.9</v>
      </c>
      <c r="K46" s="411">
        <v>7.8915995509471344</v>
      </c>
      <c r="L46" s="412" t="s">
        <v>487</v>
      </c>
      <c r="M46" s="413">
        <v>2.1681339280534169</v>
      </c>
      <c r="N46" s="353" t="s">
        <v>682</v>
      </c>
      <c r="O46" s="411">
        <v>136171</v>
      </c>
      <c r="P46" s="411">
        <v>140771</v>
      </c>
      <c r="Q46" s="411">
        <v>137120</v>
      </c>
      <c r="R46" s="411">
        <v>138020.66666666666</v>
      </c>
      <c r="S46" s="412" t="s">
        <v>568</v>
      </c>
      <c r="T46" s="412">
        <v>212.4</v>
      </c>
      <c r="U46" s="412">
        <v>216.60000000000002</v>
      </c>
      <c r="V46" s="412">
        <v>213.3</v>
      </c>
      <c r="W46" s="412">
        <v>214.10000000000002</v>
      </c>
      <c r="X46" s="411">
        <v>2.232480497128829</v>
      </c>
      <c r="Y46" s="412" t="s">
        <v>500</v>
      </c>
      <c r="Z46" s="413">
        <v>2.049644680518786</v>
      </c>
      <c r="AA46" s="353" t="s">
        <v>682</v>
      </c>
      <c r="AB46" s="411">
        <v>2396768.676274287</v>
      </c>
      <c r="AC46" s="411">
        <v>2375199.4057683819</v>
      </c>
      <c r="AD46" s="411">
        <v>2285143.7291312083</v>
      </c>
      <c r="AE46" s="411">
        <v>2352370.6037246254</v>
      </c>
      <c r="AF46" s="412" t="s">
        <v>491</v>
      </c>
      <c r="AG46" s="411">
        <v>1264.8714921662609</v>
      </c>
      <c r="AH46" s="411">
        <v>1256.4326798996212</v>
      </c>
      <c r="AI46" s="411">
        <v>1220.9817244712656</v>
      </c>
      <c r="AJ46" s="411">
        <v>1247.4286321790494</v>
      </c>
      <c r="AK46" s="411">
        <v>23.289108690456924</v>
      </c>
      <c r="AL46" s="412" t="s">
        <v>472</v>
      </c>
      <c r="AM46" s="413">
        <v>1.3500710991799074</v>
      </c>
      <c r="AN46" s="353" t="s">
        <v>682</v>
      </c>
      <c r="AO46" s="411">
        <v>11755.430000000015</v>
      </c>
      <c r="AP46" s="411">
        <v>13247.720000000016</v>
      </c>
      <c r="AQ46" s="411">
        <v>11842.290000000015</v>
      </c>
      <c r="AR46" s="411">
        <v>12281.813333333348</v>
      </c>
      <c r="AS46" s="412" t="s">
        <v>494</v>
      </c>
      <c r="AT46" s="412">
        <v>24.47</v>
      </c>
      <c r="AU46" s="412">
        <v>26.740000000000002</v>
      </c>
      <c r="AV46" s="412">
        <v>24.6</v>
      </c>
      <c r="AW46" s="412">
        <v>25.27</v>
      </c>
      <c r="AX46" s="411">
        <v>1.2735803360593245</v>
      </c>
      <c r="AY46" s="412" t="s">
        <v>445</v>
      </c>
      <c r="AZ46" s="413">
        <v>2.3158590783830189</v>
      </c>
      <c r="BA46" s="353" t="s">
        <v>682</v>
      </c>
      <c r="BB46" s="411">
        <v>297981.23999999982</v>
      </c>
      <c r="BC46" s="411">
        <v>364844.23999999982</v>
      </c>
      <c r="BD46" s="411">
        <v>378281.48999999982</v>
      </c>
      <c r="BE46" s="411">
        <v>347035.6566666665</v>
      </c>
      <c r="BF46" s="412" t="s">
        <v>625</v>
      </c>
      <c r="BG46" s="412">
        <v>270.40000000000003</v>
      </c>
      <c r="BH46" s="412">
        <v>311.40000000000003</v>
      </c>
      <c r="BI46" s="412">
        <v>319.40000000000003</v>
      </c>
      <c r="BJ46" s="412">
        <v>300.40000000000003</v>
      </c>
      <c r="BK46" s="411">
        <v>26.286585792889571</v>
      </c>
      <c r="BL46" s="412" t="s">
        <v>531</v>
      </c>
      <c r="BM46" s="413">
        <v>1.736356258609973</v>
      </c>
      <c r="BN46" s="353" t="s">
        <v>682</v>
      </c>
      <c r="BO46" s="411">
        <v>91469.359999999797</v>
      </c>
      <c r="BP46" s="411">
        <v>87163.359999999782</v>
      </c>
      <c r="BQ46" s="411">
        <v>110229.3599999998</v>
      </c>
      <c r="BR46" s="411">
        <v>96287.359999999797</v>
      </c>
      <c r="BS46" s="412" t="s">
        <v>627</v>
      </c>
      <c r="BT46" s="412">
        <v>87.76</v>
      </c>
      <c r="BU46" s="412">
        <v>84.710000000000008</v>
      </c>
      <c r="BV46" s="412">
        <v>100.60000000000001</v>
      </c>
      <c r="BW46" s="412">
        <v>91.03</v>
      </c>
      <c r="BX46" s="411">
        <v>8.442965655779334</v>
      </c>
      <c r="BY46" s="412" t="s">
        <v>560</v>
      </c>
      <c r="BZ46" s="413">
        <v>2.0001475303511209</v>
      </c>
      <c r="CA46" s="353" t="s">
        <v>682</v>
      </c>
      <c r="CB46" s="411">
        <v>48672.0799999999</v>
      </c>
      <c r="CC46" s="411">
        <v>48308.079999999893</v>
      </c>
      <c r="CD46" s="411">
        <v>51916.079999999878</v>
      </c>
      <c r="CE46" s="411">
        <v>49632.079999999893</v>
      </c>
      <c r="CF46" s="412" t="s">
        <v>496</v>
      </c>
      <c r="CG46" s="412">
        <v>76.2</v>
      </c>
      <c r="CH46" s="412">
        <v>75.78</v>
      </c>
      <c r="CI46" s="412">
        <v>79.850000000000009</v>
      </c>
      <c r="CJ46" s="412">
        <v>77.28</v>
      </c>
      <c r="CK46" s="411">
        <v>2.237506594154445</v>
      </c>
      <c r="CL46" s="412" t="s">
        <v>513</v>
      </c>
      <c r="CM46" s="413">
        <v>2.0145514189627112</v>
      </c>
      <c r="CN46" s="353" t="s">
        <v>682</v>
      </c>
      <c r="CO46" s="411">
        <v>533844.87000000151</v>
      </c>
      <c r="CP46" s="411">
        <v>498318.37000000151</v>
      </c>
      <c r="CQ46" s="411">
        <v>495849.37000000133</v>
      </c>
      <c r="CR46" s="411">
        <v>509337.53666666808</v>
      </c>
      <c r="CS46" s="412" t="s">
        <v>427</v>
      </c>
      <c r="CT46" s="412">
        <v>405.40000000000003</v>
      </c>
      <c r="CU46" s="412">
        <v>385.8</v>
      </c>
      <c r="CV46" s="412">
        <v>384.5</v>
      </c>
      <c r="CW46" s="412">
        <v>391.90000000000003</v>
      </c>
      <c r="CX46" s="411">
        <v>11.732045848616758</v>
      </c>
      <c r="CY46" s="412" t="s">
        <v>574</v>
      </c>
      <c r="CZ46" s="413">
        <v>1.6838896767919735</v>
      </c>
      <c r="DA46" s="353" t="s">
        <v>682</v>
      </c>
      <c r="DB46" s="411">
        <v>85842.880000000077</v>
      </c>
      <c r="DC46" s="411">
        <v>58837.88000000007</v>
      </c>
      <c r="DD46" s="411">
        <v>67967.880000000077</v>
      </c>
      <c r="DE46" s="411">
        <v>70882.880000000077</v>
      </c>
      <c r="DF46" s="412" t="s">
        <v>735</v>
      </c>
      <c r="DG46" s="412">
        <v>157.80000000000001</v>
      </c>
      <c r="DH46" s="412">
        <v>124.80000000000001</v>
      </c>
      <c r="DI46" s="412">
        <v>136.4</v>
      </c>
      <c r="DJ46" s="412">
        <v>139.70000000000002</v>
      </c>
      <c r="DK46" s="411">
        <v>16.728125833816904</v>
      </c>
      <c r="DL46" s="412" t="s">
        <v>459</v>
      </c>
      <c r="DM46" s="413">
        <v>2.1264868032001374</v>
      </c>
      <c r="DN46" s="353" t="s">
        <v>682</v>
      </c>
      <c r="DO46" s="411">
        <v>34828.799999999988</v>
      </c>
      <c r="DP46" s="411">
        <v>26552.800000000039</v>
      </c>
      <c r="DQ46" s="411">
        <v>27158.800000000039</v>
      </c>
      <c r="DR46" s="411">
        <v>29513.466666666689</v>
      </c>
      <c r="DS46" s="412" t="s">
        <v>607</v>
      </c>
      <c r="DT46" s="412">
        <v>89.2</v>
      </c>
      <c r="DU46" s="412">
        <v>72.350000000000009</v>
      </c>
      <c r="DV46" s="412">
        <v>73.63</v>
      </c>
      <c r="DW46" s="412">
        <v>78.39</v>
      </c>
      <c r="DX46" s="411">
        <v>9.3800732570717944</v>
      </c>
      <c r="DY46" s="412" t="s">
        <v>459</v>
      </c>
      <c r="DZ46" s="413">
        <v>1.9920801054268875</v>
      </c>
      <c r="EA46" s="353" t="s">
        <v>692</v>
      </c>
      <c r="EB46" s="411">
        <v>19487.870000000043</v>
      </c>
      <c r="EC46" s="411">
        <v>10601.580000000024</v>
      </c>
      <c r="ED46" s="411">
        <v>13054.000000000035</v>
      </c>
      <c r="EE46" s="411">
        <v>14381.150000000032</v>
      </c>
      <c r="EF46" s="414" t="s">
        <v>736</v>
      </c>
      <c r="EG46" s="412">
        <v>48.17</v>
      </c>
      <c r="EH46" s="412">
        <v>32.26</v>
      </c>
      <c r="EI46" s="412">
        <v>37.07</v>
      </c>
      <c r="EJ46" s="412">
        <v>39.17</v>
      </c>
      <c r="EK46" s="411">
        <v>8.1606029281755141</v>
      </c>
      <c r="EL46" s="414" t="s">
        <v>609</v>
      </c>
      <c r="EM46" s="413">
        <v>2.3923408167042304</v>
      </c>
      <c r="EN46" s="353" t="s">
        <v>682</v>
      </c>
      <c r="EO46" s="411">
        <v>25888.11999999997</v>
      </c>
      <c r="EP46" s="411">
        <v>21243.559999999983</v>
      </c>
      <c r="EQ46" s="411">
        <v>45831.119999999937</v>
      </c>
      <c r="ER46" s="411">
        <v>30987.599999999962</v>
      </c>
      <c r="ES46" s="414" t="s">
        <v>737</v>
      </c>
      <c r="ET46" s="412">
        <v>39.660000000000004</v>
      </c>
      <c r="EU46" s="412">
        <v>35.410000000000004</v>
      </c>
      <c r="EV46" s="412">
        <v>54.99</v>
      </c>
      <c r="EW46" s="412">
        <v>43.35</v>
      </c>
      <c r="EX46" s="411">
        <v>10.299626969556558</v>
      </c>
      <c r="EY46" s="414" t="s">
        <v>738</v>
      </c>
      <c r="EZ46" s="413">
        <v>2.5619488440345477</v>
      </c>
      <c r="FA46" s="353" t="s">
        <v>682</v>
      </c>
      <c r="FB46" s="411">
        <v>72386.359999999826</v>
      </c>
      <c r="FC46" s="411">
        <v>59066.359999999826</v>
      </c>
      <c r="FD46" s="411">
        <v>64792.359999999819</v>
      </c>
      <c r="FE46" s="411">
        <v>65415.02666666649</v>
      </c>
      <c r="FF46" s="412" t="s">
        <v>450</v>
      </c>
      <c r="FG46" s="412">
        <v>91.68</v>
      </c>
      <c r="FH46" s="412">
        <v>79.95</v>
      </c>
      <c r="FI46" s="412">
        <v>85.09</v>
      </c>
      <c r="FJ46" s="412">
        <v>85.58</v>
      </c>
      <c r="FK46" s="411">
        <v>5.8811609131015095</v>
      </c>
      <c r="FL46" s="412" t="s">
        <v>430</v>
      </c>
      <c r="FM46" s="413">
        <v>2.1214268976077184</v>
      </c>
      <c r="FN46" s="353" t="s">
        <v>682</v>
      </c>
      <c r="FO46" s="411">
        <v>1043596.357143448</v>
      </c>
      <c r="FP46" s="411">
        <v>1032621.044424818</v>
      </c>
      <c r="FQ46" s="411">
        <v>1032913.5184064369</v>
      </c>
      <c r="FR46" s="411">
        <v>1036376.973324901</v>
      </c>
      <c r="FS46" s="412" t="s">
        <v>464</v>
      </c>
      <c r="FT46" s="412">
        <v>572.9</v>
      </c>
      <c r="FU46" s="412">
        <v>569.1</v>
      </c>
      <c r="FV46" s="412">
        <v>569.20000000000005</v>
      </c>
      <c r="FW46" s="412">
        <v>570.4</v>
      </c>
      <c r="FX46" s="411">
        <v>2.1616485911136794</v>
      </c>
      <c r="FY46" s="412" t="s">
        <v>546</v>
      </c>
      <c r="FZ46" s="413">
        <v>1.7730836901591462</v>
      </c>
      <c r="GA46" s="353" t="s">
        <v>682</v>
      </c>
      <c r="GB46" s="411">
        <v>119961.23999999987</v>
      </c>
      <c r="GC46" s="411">
        <v>112888.23999999987</v>
      </c>
      <c r="GD46" s="411">
        <v>113702.23999999986</v>
      </c>
      <c r="GE46" s="411">
        <v>115517.23999999987</v>
      </c>
      <c r="GF46" s="412" t="s">
        <v>428</v>
      </c>
      <c r="GG46" s="412">
        <v>179.20000000000002</v>
      </c>
      <c r="GH46" s="412">
        <v>172.20000000000002</v>
      </c>
      <c r="GI46" s="412">
        <v>173</v>
      </c>
      <c r="GJ46" s="412">
        <v>174.8</v>
      </c>
      <c r="GK46" s="411">
        <v>3.8774584540724866</v>
      </c>
      <c r="GL46" s="412" t="s">
        <v>534</v>
      </c>
      <c r="GM46" s="413">
        <v>1.9603035744894795</v>
      </c>
      <c r="GN46" s="353" t="s">
        <v>682</v>
      </c>
      <c r="GO46" s="411">
        <v>34710.839999999946</v>
      </c>
      <c r="GP46" s="411">
        <v>35719.839999999938</v>
      </c>
      <c r="GQ46" s="411">
        <v>33670.839999999946</v>
      </c>
      <c r="GR46" s="411">
        <v>34700.506666666603</v>
      </c>
      <c r="GS46" s="412" t="s">
        <v>574</v>
      </c>
      <c r="GT46" s="412">
        <v>83.9</v>
      </c>
      <c r="GU46" s="412">
        <v>85.49</v>
      </c>
      <c r="GV46" s="412">
        <v>82.25</v>
      </c>
      <c r="GW46" s="412">
        <v>83.88</v>
      </c>
      <c r="GX46" s="411">
        <v>1.6210897166522935</v>
      </c>
      <c r="GY46" s="412" t="s">
        <v>472</v>
      </c>
      <c r="GZ46" s="413">
        <v>2.1644631181522942</v>
      </c>
      <c r="HA46" s="353" t="s">
        <v>682</v>
      </c>
      <c r="HB46" s="411">
        <v>30935.399999999936</v>
      </c>
      <c r="HC46" s="411">
        <v>32580.399999999929</v>
      </c>
      <c r="HD46" s="411">
        <v>29466.399999999936</v>
      </c>
      <c r="HE46" s="411">
        <v>30994.066666666604</v>
      </c>
      <c r="HF46" s="412" t="s">
        <v>445</v>
      </c>
      <c r="HG46" s="412">
        <v>63.97</v>
      </c>
      <c r="HH46" s="412">
        <v>66.349999999999994</v>
      </c>
      <c r="HI46" s="412">
        <v>61.81</v>
      </c>
      <c r="HJ46" s="412">
        <v>64.040000000000006</v>
      </c>
      <c r="HK46" s="411">
        <v>2.2717596621702545</v>
      </c>
      <c r="HL46" s="412" t="s">
        <v>483</v>
      </c>
      <c r="HM46" s="413">
        <v>2.1439935082373527</v>
      </c>
    </row>
    <row r="47" spans="1:221">
      <c r="A47" s="353" t="s">
        <v>696</v>
      </c>
      <c r="B47" s="411">
        <v>177890.6800000004</v>
      </c>
      <c r="C47" s="411">
        <v>164351.68000000031</v>
      </c>
      <c r="D47" s="411">
        <v>181282.68000000031</v>
      </c>
      <c r="E47" s="411">
        <v>174508.346666667</v>
      </c>
      <c r="F47" s="412" t="s">
        <v>489</v>
      </c>
      <c r="G47" s="412">
        <v>191.20000000000002</v>
      </c>
      <c r="H47" s="412">
        <v>181.8</v>
      </c>
      <c r="I47" s="412">
        <v>193.5</v>
      </c>
      <c r="J47" s="412">
        <v>188.8</v>
      </c>
      <c r="K47" s="411">
        <v>6.2169513279707216</v>
      </c>
      <c r="L47" s="412" t="s">
        <v>493</v>
      </c>
      <c r="M47" s="413">
        <v>2.0191566752434524</v>
      </c>
      <c r="N47" s="353" t="s">
        <v>696</v>
      </c>
      <c r="O47" s="411">
        <v>27115</v>
      </c>
      <c r="P47" s="411">
        <v>23233</v>
      </c>
      <c r="Q47" s="411">
        <v>24917</v>
      </c>
      <c r="R47" s="411">
        <v>25088.333333333332</v>
      </c>
      <c r="S47" s="412" t="s">
        <v>442</v>
      </c>
      <c r="T47" s="412">
        <v>87.79</v>
      </c>
      <c r="U47" s="412">
        <v>80.930000000000007</v>
      </c>
      <c r="V47" s="412">
        <v>83.97</v>
      </c>
      <c r="W47" s="412">
        <v>84.23</v>
      </c>
      <c r="X47" s="411">
        <v>3.4357076496908694</v>
      </c>
      <c r="Y47" s="412" t="s">
        <v>517</v>
      </c>
      <c r="Z47" s="413">
        <v>2.5363930641193808</v>
      </c>
      <c r="AA47" s="353" t="s">
        <v>696</v>
      </c>
      <c r="AB47" s="411">
        <v>103150.47999999986</v>
      </c>
      <c r="AC47" s="411">
        <v>88894.479999999923</v>
      </c>
      <c r="AD47" s="411">
        <v>115065.47999999981</v>
      </c>
      <c r="AE47" s="411">
        <v>102370.14666666654</v>
      </c>
      <c r="AF47" s="412" t="s">
        <v>480</v>
      </c>
      <c r="AG47" s="412">
        <v>122.9</v>
      </c>
      <c r="AH47" s="412">
        <v>110</v>
      </c>
      <c r="AI47" s="412">
        <v>133.30000000000001</v>
      </c>
      <c r="AJ47" s="412">
        <v>122.10000000000001</v>
      </c>
      <c r="AK47" s="411">
        <v>11.663866166509033</v>
      </c>
      <c r="AL47" s="412" t="s">
        <v>551</v>
      </c>
      <c r="AM47" s="413">
        <v>1.860947957352604</v>
      </c>
      <c r="AN47" s="353" t="s">
        <v>696</v>
      </c>
      <c r="AO47" s="411">
        <v>112723.71999999967</v>
      </c>
      <c r="AP47" s="411">
        <v>82111.719999999797</v>
      </c>
      <c r="AQ47" s="411">
        <v>111725.71999999971</v>
      </c>
      <c r="AR47" s="411">
        <v>102187.05333333307</v>
      </c>
      <c r="AS47" s="412" t="s">
        <v>739</v>
      </c>
      <c r="AT47" s="412">
        <v>125.2</v>
      </c>
      <c r="AU47" s="412">
        <v>99.91</v>
      </c>
      <c r="AV47" s="412">
        <v>124.4</v>
      </c>
      <c r="AW47" s="412">
        <v>116.5</v>
      </c>
      <c r="AX47" s="411">
        <v>14.383399467002201</v>
      </c>
      <c r="AY47" s="412" t="s">
        <v>656</v>
      </c>
      <c r="AZ47" s="413">
        <v>1.9799565106515387</v>
      </c>
      <c r="BA47" s="353" t="s">
        <v>696</v>
      </c>
      <c r="BB47" s="411">
        <v>83044.239999999889</v>
      </c>
      <c r="BC47" s="411">
        <v>134524.23999999987</v>
      </c>
      <c r="BD47" s="411">
        <v>158518.23999999985</v>
      </c>
      <c r="BE47" s="411">
        <v>125362.23999999987</v>
      </c>
      <c r="BF47" s="414" t="s">
        <v>723</v>
      </c>
      <c r="BG47" s="412">
        <v>110.7</v>
      </c>
      <c r="BH47" s="412">
        <v>155.20000000000002</v>
      </c>
      <c r="BI47" s="412">
        <v>174</v>
      </c>
      <c r="BJ47" s="412">
        <v>146.6</v>
      </c>
      <c r="BK47" s="411">
        <v>32.529360913111177</v>
      </c>
      <c r="BL47" s="414" t="s">
        <v>597</v>
      </c>
      <c r="BM47" s="413">
        <v>1.913292300218101</v>
      </c>
      <c r="BN47" s="353" t="s">
        <v>696</v>
      </c>
      <c r="BO47" s="411">
        <v>452751.36000000109</v>
      </c>
      <c r="BP47" s="411">
        <v>433792.3600000008</v>
      </c>
      <c r="BQ47" s="411">
        <v>448329.36000000098</v>
      </c>
      <c r="BR47" s="411">
        <v>444957.69333333429</v>
      </c>
      <c r="BS47" s="412" t="s">
        <v>534</v>
      </c>
      <c r="BT47" s="412">
        <v>281.8</v>
      </c>
      <c r="BU47" s="412">
        <v>273.2</v>
      </c>
      <c r="BV47" s="412">
        <v>279.8</v>
      </c>
      <c r="BW47" s="412">
        <v>278.3</v>
      </c>
      <c r="BX47" s="411">
        <v>4.5173903876137702</v>
      </c>
      <c r="BY47" s="412" t="s">
        <v>468</v>
      </c>
      <c r="BZ47" s="413">
        <v>1.7388886516421138</v>
      </c>
      <c r="CA47" s="353" t="s">
        <v>696</v>
      </c>
      <c r="CB47" s="411">
        <v>1011305.713227588</v>
      </c>
      <c r="CC47" s="411">
        <v>957447.66103168111</v>
      </c>
      <c r="CD47" s="411">
        <v>1026500.2790973961</v>
      </c>
      <c r="CE47" s="411">
        <v>998417.8844522218</v>
      </c>
      <c r="CF47" s="412" t="s">
        <v>449</v>
      </c>
      <c r="CG47" s="411">
        <v>756.93317597993189</v>
      </c>
      <c r="CH47" s="411">
        <v>721.83489653735455</v>
      </c>
      <c r="CI47" s="411">
        <v>766.87844092647799</v>
      </c>
      <c r="CJ47" s="411">
        <v>748.54883781458818</v>
      </c>
      <c r="CK47" s="411">
        <v>23.663327484461334</v>
      </c>
      <c r="CL47" s="412" t="s">
        <v>571</v>
      </c>
      <c r="CM47" s="413">
        <v>1.2393676817055774</v>
      </c>
      <c r="CN47" s="353" t="s">
        <v>696</v>
      </c>
      <c r="CO47" s="411">
        <v>129362.11999999992</v>
      </c>
      <c r="CP47" s="411">
        <v>99284.119999999923</v>
      </c>
      <c r="CQ47" s="411">
        <v>100645.11999999992</v>
      </c>
      <c r="CR47" s="411">
        <v>109763.78666666658</v>
      </c>
      <c r="CS47" s="412" t="s">
        <v>624</v>
      </c>
      <c r="CT47" s="412">
        <v>159.9</v>
      </c>
      <c r="CU47" s="412">
        <v>135.70000000000002</v>
      </c>
      <c r="CV47" s="412">
        <v>136.9</v>
      </c>
      <c r="CW47" s="412">
        <v>144.20000000000002</v>
      </c>
      <c r="CX47" s="411">
        <v>13.61662899450651</v>
      </c>
      <c r="CY47" s="412" t="s">
        <v>617</v>
      </c>
      <c r="CZ47" s="413">
        <v>2.1329878255749004</v>
      </c>
      <c r="DA47" s="353" t="s">
        <v>696</v>
      </c>
      <c r="DB47" s="411">
        <v>26167.970000000034</v>
      </c>
      <c r="DC47" s="411">
        <v>18117.030000000002</v>
      </c>
      <c r="DD47" s="411">
        <v>22237.88000000003</v>
      </c>
      <c r="DE47" s="411">
        <v>22174.293333333353</v>
      </c>
      <c r="DF47" s="412" t="s">
        <v>732</v>
      </c>
      <c r="DG47" s="412">
        <v>76.06</v>
      </c>
      <c r="DH47" s="412">
        <v>60.76</v>
      </c>
      <c r="DI47" s="412">
        <v>68.87</v>
      </c>
      <c r="DJ47" s="412">
        <v>68.56</v>
      </c>
      <c r="DK47" s="411">
        <v>7.6519935383814746</v>
      </c>
      <c r="DL47" s="412" t="s">
        <v>562</v>
      </c>
      <c r="DM47" s="413">
        <v>2.3344223714275705</v>
      </c>
      <c r="DN47" s="353" t="s">
        <v>696</v>
      </c>
      <c r="DO47" s="411">
        <v>424743.80000000075</v>
      </c>
      <c r="DP47" s="411">
        <v>377729.80000000063</v>
      </c>
      <c r="DQ47" s="411">
        <v>354101.80000000057</v>
      </c>
      <c r="DR47" s="411">
        <v>385525.133333334</v>
      </c>
      <c r="DS47" s="412" t="s">
        <v>560</v>
      </c>
      <c r="DT47" s="412">
        <v>599.20000000000005</v>
      </c>
      <c r="DU47" s="412">
        <v>548.20000000000005</v>
      </c>
      <c r="DV47" s="412">
        <v>522</v>
      </c>
      <c r="DW47" s="412">
        <v>556.4</v>
      </c>
      <c r="DX47" s="411">
        <v>39.24851192659974</v>
      </c>
      <c r="DY47" s="412" t="s">
        <v>505</v>
      </c>
      <c r="DZ47" s="413">
        <v>1.5008598880234845</v>
      </c>
      <c r="EA47" s="353" t="s">
        <v>740</v>
      </c>
      <c r="EB47" s="411">
        <v>46559.160000000062</v>
      </c>
      <c r="EC47" s="411">
        <v>71922.159999999945</v>
      </c>
      <c r="ED47" s="411">
        <v>49970.160000000062</v>
      </c>
      <c r="EE47" s="411">
        <v>56150.493333333354</v>
      </c>
      <c r="EF47" s="414" t="s">
        <v>600</v>
      </c>
      <c r="EG47" s="412">
        <v>84.06</v>
      </c>
      <c r="EH47" s="412">
        <v>110.80000000000001</v>
      </c>
      <c r="EI47" s="412">
        <v>87.92</v>
      </c>
      <c r="EJ47" s="412">
        <v>94.27</v>
      </c>
      <c r="EK47" s="411">
        <v>14.467510102189225</v>
      </c>
      <c r="EL47" s="412" t="s">
        <v>510</v>
      </c>
      <c r="EM47" s="413">
        <v>2.1790118316901155</v>
      </c>
      <c r="EN47" s="353" t="s">
        <v>696</v>
      </c>
      <c r="EO47" s="411">
        <v>29431.119999999952</v>
      </c>
      <c r="EP47" s="411">
        <v>40515.119999999952</v>
      </c>
      <c r="EQ47" s="411">
        <v>32426.119999999944</v>
      </c>
      <c r="ER47" s="411">
        <v>34124.119999999944</v>
      </c>
      <c r="ES47" s="412" t="s">
        <v>611</v>
      </c>
      <c r="ET47" s="412">
        <v>42.68</v>
      </c>
      <c r="EU47" s="412">
        <v>51.24</v>
      </c>
      <c r="EV47" s="412">
        <v>45.12</v>
      </c>
      <c r="EW47" s="412">
        <v>46.35</v>
      </c>
      <c r="EX47" s="411">
        <v>4.410788934729065</v>
      </c>
      <c r="EY47" s="412" t="s">
        <v>508</v>
      </c>
      <c r="EZ47" s="413">
        <v>2.5664974384468477</v>
      </c>
      <c r="FA47" s="353" t="s">
        <v>696</v>
      </c>
      <c r="FB47" s="411">
        <v>107864.3599999998</v>
      </c>
      <c r="FC47" s="411">
        <v>73358.359999999797</v>
      </c>
      <c r="FD47" s="411">
        <v>132892.35999999978</v>
      </c>
      <c r="FE47" s="411">
        <v>104705.02666666645</v>
      </c>
      <c r="FF47" s="414" t="s">
        <v>741</v>
      </c>
      <c r="FG47" s="412">
        <v>119.9</v>
      </c>
      <c r="FH47" s="412">
        <v>92.51</v>
      </c>
      <c r="FI47" s="412">
        <v>137.80000000000001</v>
      </c>
      <c r="FJ47" s="412">
        <v>116.7</v>
      </c>
      <c r="FK47" s="411">
        <v>22.827305810765061</v>
      </c>
      <c r="FL47" s="412" t="s">
        <v>742</v>
      </c>
      <c r="FM47" s="413">
        <v>2.0657768938738119</v>
      </c>
      <c r="FN47" s="353" t="s">
        <v>696</v>
      </c>
      <c r="FO47" s="411">
        <v>33630.800000000003</v>
      </c>
      <c r="FP47" s="411">
        <v>38996.799999999952</v>
      </c>
      <c r="FQ47" s="411">
        <v>39042.799999999952</v>
      </c>
      <c r="FR47" s="411">
        <v>37223.466666666638</v>
      </c>
      <c r="FS47" s="412" t="s">
        <v>543</v>
      </c>
      <c r="FT47" s="412">
        <v>65.55</v>
      </c>
      <c r="FU47" s="412">
        <v>72.05</v>
      </c>
      <c r="FV47" s="412">
        <v>72.11</v>
      </c>
      <c r="FW47" s="412">
        <v>69.900000000000006</v>
      </c>
      <c r="FX47" s="411">
        <v>3.7678286951782818</v>
      </c>
      <c r="FY47" s="412" t="s">
        <v>481</v>
      </c>
      <c r="FZ47" s="413">
        <v>2.2939910772881253</v>
      </c>
      <c r="GA47" s="353" t="s">
        <v>696</v>
      </c>
      <c r="GB47" s="411">
        <v>22983.31000000003</v>
      </c>
      <c r="GC47" s="411">
        <v>23398.31000000003</v>
      </c>
      <c r="GD47" s="411">
        <v>25573.240000000049</v>
      </c>
      <c r="GE47" s="411">
        <v>23984.953333333367</v>
      </c>
      <c r="GF47" s="412" t="s">
        <v>426</v>
      </c>
      <c r="GG47" s="412">
        <v>59.52</v>
      </c>
      <c r="GH47" s="412">
        <v>60.24</v>
      </c>
      <c r="GI47" s="412">
        <v>63.95</v>
      </c>
      <c r="GJ47" s="412">
        <v>61.24</v>
      </c>
      <c r="GK47" s="411">
        <v>2.3757275189401237</v>
      </c>
      <c r="GL47" s="412" t="s">
        <v>490</v>
      </c>
      <c r="GM47" s="413">
        <v>2.2152654383136086</v>
      </c>
      <c r="GN47" s="353" t="s">
        <v>696</v>
      </c>
      <c r="GO47" s="411">
        <v>516.90999999999963</v>
      </c>
      <c r="GP47" s="411">
        <v>562.90999999999963</v>
      </c>
      <c r="GQ47" s="411">
        <v>575.48999999999978</v>
      </c>
      <c r="GR47" s="411">
        <v>551.76999999999964</v>
      </c>
      <c r="GS47" s="412" t="s">
        <v>487</v>
      </c>
      <c r="GT47" s="415" t="s">
        <v>743</v>
      </c>
      <c r="GU47" s="411">
        <v>0.49601111799667902</v>
      </c>
      <c r="GV47" s="412">
        <v>0.79059999999999997</v>
      </c>
      <c r="GW47" s="412">
        <v>0.64329999999999998</v>
      </c>
      <c r="GX47" s="411">
        <v>0.20828182703964665</v>
      </c>
      <c r="GY47" s="414" t="s">
        <v>744</v>
      </c>
      <c r="GZ47" s="413">
        <v>0.14018985157709679</v>
      </c>
      <c r="HA47" s="353" t="s">
        <v>696</v>
      </c>
      <c r="HB47" s="411">
        <v>39538.399999999936</v>
      </c>
      <c r="HC47" s="411">
        <v>43664.399999999921</v>
      </c>
      <c r="HD47" s="411">
        <v>43685.399999999921</v>
      </c>
      <c r="HE47" s="411">
        <v>42296.066666666593</v>
      </c>
      <c r="HF47" s="412" t="s">
        <v>487</v>
      </c>
      <c r="HG47" s="412">
        <v>76.03</v>
      </c>
      <c r="HH47" s="412">
        <v>81.52</v>
      </c>
      <c r="HI47" s="412">
        <v>81.55</v>
      </c>
      <c r="HJ47" s="412">
        <v>79.7</v>
      </c>
      <c r="HK47" s="411">
        <v>3.1778522478226425</v>
      </c>
      <c r="HL47" s="412" t="s">
        <v>496</v>
      </c>
      <c r="HM47" s="413">
        <v>2.0603533766778646</v>
      </c>
    </row>
    <row r="48" spans="1:221">
      <c r="A48" s="353" t="s">
        <v>711</v>
      </c>
      <c r="B48" s="411">
        <v>25335.679999999931</v>
      </c>
      <c r="C48" s="411">
        <v>25019.759999999929</v>
      </c>
      <c r="D48" s="411">
        <v>27010.759999999929</v>
      </c>
      <c r="E48" s="411">
        <v>25788.733333333261</v>
      </c>
      <c r="F48" s="412" t="s">
        <v>517</v>
      </c>
      <c r="G48" s="412">
        <v>58.4</v>
      </c>
      <c r="H48" s="412">
        <v>57.96</v>
      </c>
      <c r="I48" s="412">
        <v>60.67</v>
      </c>
      <c r="J48" s="412">
        <v>59.01</v>
      </c>
      <c r="K48" s="411">
        <v>1.4563373432271385</v>
      </c>
      <c r="L48" s="412" t="s">
        <v>491</v>
      </c>
      <c r="M48" s="413">
        <v>2.4016062661553481</v>
      </c>
      <c r="N48" s="353" t="s">
        <v>711</v>
      </c>
      <c r="O48" s="411">
        <v>19636</v>
      </c>
      <c r="P48" s="411">
        <v>17566</v>
      </c>
      <c r="Q48" s="411">
        <v>18809</v>
      </c>
      <c r="R48" s="411">
        <v>18670.333333333332</v>
      </c>
      <c r="S48" s="412" t="s">
        <v>487</v>
      </c>
      <c r="T48" s="412">
        <v>74.08</v>
      </c>
      <c r="U48" s="412">
        <v>69.87</v>
      </c>
      <c r="V48" s="412">
        <v>72.430000000000007</v>
      </c>
      <c r="W48" s="412">
        <v>72.13</v>
      </c>
      <c r="X48" s="411">
        <v>2.1212730163150986</v>
      </c>
      <c r="Y48" s="412" t="s">
        <v>513</v>
      </c>
      <c r="Z48" s="413">
        <v>2.6309804821191416</v>
      </c>
      <c r="AA48" s="353" t="s">
        <v>711</v>
      </c>
      <c r="AB48" s="411">
        <v>1551663.5866260377</v>
      </c>
      <c r="AC48" s="411">
        <v>1457697.7129320938</v>
      </c>
      <c r="AD48" s="411">
        <v>1557022.1064224096</v>
      </c>
      <c r="AE48" s="411">
        <v>1522127.8019935137</v>
      </c>
      <c r="AF48" s="412" t="s">
        <v>535</v>
      </c>
      <c r="AG48" s="411">
        <v>916.71151437939704</v>
      </c>
      <c r="AH48" s="411">
        <v>875.27791491536186</v>
      </c>
      <c r="AI48" s="411">
        <v>919.05436473159318</v>
      </c>
      <c r="AJ48" s="411">
        <v>903.68126467545062</v>
      </c>
      <c r="AK48" s="411">
        <v>24.625899884849897</v>
      </c>
      <c r="AL48" s="412" t="s">
        <v>545</v>
      </c>
      <c r="AM48" s="413">
        <v>1.3808039202353957</v>
      </c>
      <c r="AN48" s="353" t="s">
        <v>711</v>
      </c>
      <c r="AO48" s="411">
        <v>34864.720000000023</v>
      </c>
      <c r="AP48" s="411">
        <v>34426.720000000023</v>
      </c>
      <c r="AQ48" s="411">
        <v>35902.720000000023</v>
      </c>
      <c r="AR48" s="411">
        <v>35064.720000000023</v>
      </c>
      <c r="AS48" s="412" t="s">
        <v>534</v>
      </c>
      <c r="AT48" s="412">
        <v>54.11</v>
      </c>
      <c r="AU48" s="412">
        <v>53.620000000000005</v>
      </c>
      <c r="AV48" s="412">
        <v>55.26</v>
      </c>
      <c r="AW48" s="412">
        <v>54.33</v>
      </c>
      <c r="AX48" s="411">
        <v>0.84453401499605696</v>
      </c>
      <c r="AY48" s="412" t="s">
        <v>468</v>
      </c>
      <c r="AZ48" s="413">
        <v>2.1164492181790524</v>
      </c>
      <c r="BA48" s="353" t="s">
        <v>711</v>
      </c>
      <c r="BB48" s="411">
        <v>33801.240000000027</v>
      </c>
      <c r="BC48" s="411">
        <v>49487.23999999994</v>
      </c>
      <c r="BD48" s="411">
        <v>67664.239999999889</v>
      </c>
      <c r="BE48" s="411">
        <v>50317.573333333283</v>
      </c>
      <c r="BF48" s="414" t="s">
        <v>745</v>
      </c>
      <c r="BG48" s="412">
        <v>58.74</v>
      </c>
      <c r="BH48" s="412">
        <v>76.900000000000006</v>
      </c>
      <c r="BI48" s="412">
        <v>95.84</v>
      </c>
      <c r="BJ48" s="412">
        <v>77.16</v>
      </c>
      <c r="BK48" s="411">
        <v>18.555032005862234</v>
      </c>
      <c r="BL48" s="414" t="s">
        <v>706</v>
      </c>
      <c r="BM48" s="413">
        <v>2.0839392435655739</v>
      </c>
      <c r="BN48" s="353" t="s">
        <v>711</v>
      </c>
      <c r="BO48" s="411">
        <v>107462.3599999998</v>
      </c>
      <c r="BP48" s="411">
        <v>87069.359999999797</v>
      </c>
      <c r="BQ48" s="411">
        <v>123184.35999999975</v>
      </c>
      <c r="BR48" s="411">
        <v>105905.3599999998</v>
      </c>
      <c r="BS48" s="412" t="s">
        <v>746</v>
      </c>
      <c r="BT48" s="412">
        <v>98.76</v>
      </c>
      <c r="BU48" s="412">
        <v>84.64</v>
      </c>
      <c r="BV48" s="412">
        <v>109.10000000000001</v>
      </c>
      <c r="BW48" s="412">
        <v>97.51</v>
      </c>
      <c r="BX48" s="411">
        <v>12.297200751342256</v>
      </c>
      <c r="BY48" s="412" t="s">
        <v>541</v>
      </c>
      <c r="BZ48" s="413">
        <v>1.9710407043999674</v>
      </c>
      <c r="CA48" s="353" t="s">
        <v>711</v>
      </c>
      <c r="CB48" s="411">
        <v>1850426.2720926583</v>
      </c>
      <c r="CC48" s="411">
        <v>1649856.0326243225</v>
      </c>
      <c r="CD48" s="411">
        <v>1703803.9304931941</v>
      </c>
      <c r="CE48" s="411">
        <v>1734695.4117367249</v>
      </c>
      <c r="CF48" s="412" t="s">
        <v>503</v>
      </c>
      <c r="CG48" s="411">
        <v>1371.9084112052001</v>
      </c>
      <c r="CH48" s="411">
        <v>1207.1717851178566</v>
      </c>
      <c r="CI48" s="411">
        <v>1249.9142435377273</v>
      </c>
      <c r="CJ48" s="411">
        <v>1276.3314799535947</v>
      </c>
      <c r="CK48" s="411">
        <v>85.486500563241975</v>
      </c>
      <c r="CL48" s="412" t="s">
        <v>469</v>
      </c>
      <c r="CM48" s="413">
        <v>0.90227760832407566</v>
      </c>
      <c r="CN48" s="353" t="s">
        <v>711</v>
      </c>
      <c r="CO48" s="411">
        <v>19262.119999999992</v>
      </c>
      <c r="CP48" s="411">
        <v>31408.119999999952</v>
      </c>
      <c r="CQ48" s="411">
        <v>16993.590000000011</v>
      </c>
      <c r="CR48" s="411">
        <v>22554.609999999986</v>
      </c>
      <c r="CS48" s="414" t="s">
        <v>747</v>
      </c>
      <c r="CT48" s="412">
        <v>49.57</v>
      </c>
      <c r="CU48" s="412">
        <v>67.05</v>
      </c>
      <c r="CV48" s="412">
        <v>45.84</v>
      </c>
      <c r="CW48" s="412">
        <v>54.15</v>
      </c>
      <c r="CX48" s="411">
        <v>11.326311556956057</v>
      </c>
      <c r="CY48" s="414" t="s">
        <v>748</v>
      </c>
      <c r="CZ48" s="413">
        <v>2.3969791766750461</v>
      </c>
      <c r="DA48" s="353" t="s">
        <v>711</v>
      </c>
      <c r="DB48" s="411">
        <v>77840.880000000077</v>
      </c>
      <c r="DC48" s="411">
        <v>57951.88000000007</v>
      </c>
      <c r="DD48" s="411">
        <v>60724.88000000007</v>
      </c>
      <c r="DE48" s="411">
        <v>65505.88000000007</v>
      </c>
      <c r="DF48" s="412" t="s">
        <v>733</v>
      </c>
      <c r="DG48" s="412">
        <v>148.4</v>
      </c>
      <c r="DH48" s="412">
        <v>123.60000000000001</v>
      </c>
      <c r="DI48" s="412">
        <v>127.30000000000001</v>
      </c>
      <c r="DJ48" s="412">
        <v>133.1</v>
      </c>
      <c r="DK48" s="411">
        <v>13.388872152885821</v>
      </c>
      <c r="DL48" s="412" t="s">
        <v>520</v>
      </c>
      <c r="DM48" s="413">
        <v>2.1621786751759493</v>
      </c>
      <c r="DN48" s="353" t="s">
        <v>711</v>
      </c>
      <c r="DO48" s="411">
        <v>23776.800000000039</v>
      </c>
      <c r="DP48" s="411">
        <v>19984.100000000039</v>
      </c>
      <c r="DQ48" s="411">
        <v>17379.70000000003</v>
      </c>
      <c r="DR48" s="411">
        <v>20380.200000000037</v>
      </c>
      <c r="DS48" s="412" t="s">
        <v>521</v>
      </c>
      <c r="DT48" s="412">
        <v>66.42</v>
      </c>
      <c r="DU48" s="412">
        <v>58.03</v>
      </c>
      <c r="DV48" s="412">
        <v>52.03</v>
      </c>
      <c r="DW48" s="412">
        <v>58.83</v>
      </c>
      <c r="DX48" s="411">
        <v>7.2273649727799265</v>
      </c>
      <c r="DY48" s="412" t="s">
        <v>656</v>
      </c>
      <c r="DZ48" s="413">
        <v>2.0409479230015353</v>
      </c>
      <c r="EA48" s="353" t="s">
        <v>698</v>
      </c>
      <c r="EB48" s="411">
        <v>16439.580000000038</v>
      </c>
      <c r="EC48" s="411">
        <v>13998.290000000034</v>
      </c>
      <c r="ED48" s="411">
        <v>15078.580000000034</v>
      </c>
      <c r="EE48" s="411">
        <v>15172.150000000036</v>
      </c>
      <c r="EF48" s="412" t="s">
        <v>451</v>
      </c>
      <c r="EG48" s="412">
        <v>43.13</v>
      </c>
      <c r="EH48" s="412">
        <v>38.82</v>
      </c>
      <c r="EI48" s="412">
        <v>40.76</v>
      </c>
      <c r="EJ48" s="412">
        <v>40.910000000000004</v>
      </c>
      <c r="EK48" s="411">
        <v>2.1605265045965991</v>
      </c>
      <c r="EL48" s="412" t="s">
        <v>474</v>
      </c>
      <c r="EM48" s="413">
        <v>2.3434364724424301</v>
      </c>
      <c r="EN48" s="353" t="s">
        <v>711</v>
      </c>
      <c r="EO48" s="411">
        <v>32396.119999999948</v>
      </c>
      <c r="EP48" s="411">
        <v>25222.119999999966</v>
      </c>
      <c r="EQ48" s="411">
        <v>19984.119999999981</v>
      </c>
      <c r="ER48" s="411">
        <v>25867.453333333298</v>
      </c>
      <c r="ES48" s="414" t="s">
        <v>749</v>
      </c>
      <c r="ET48" s="412">
        <v>45.09</v>
      </c>
      <c r="EU48" s="412">
        <v>39.07</v>
      </c>
      <c r="EV48" s="412">
        <v>34.18</v>
      </c>
      <c r="EW48" s="412">
        <v>39.450000000000003</v>
      </c>
      <c r="EX48" s="411">
        <v>5.465490582021987</v>
      </c>
      <c r="EY48" s="412" t="s">
        <v>750</v>
      </c>
      <c r="EZ48" s="413">
        <v>2.5915175307920362</v>
      </c>
      <c r="FA48" s="353" t="s">
        <v>711</v>
      </c>
      <c r="FB48" s="411">
        <v>97361.359999999811</v>
      </c>
      <c r="FC48" s="411">
        <v>89896.359999999797</v>
      </c>
      <c r="FD48" s="411">
        <v>93492.359999999797</v>
      </c>
      <c r="FE48" s="411">
        <v>93583.359999999811</v>
      </c>
      <c r="FF48" s="412" t="s">
        <v>496</v>
      </c>
      <c r="FG48" s="412">
        <v>111.9</v>
      </c>
      <c r="FH48" s="412">
        <v>106.10000000000001</v>
      </c>
      <c r="FI48" s="412">
        <v>108.9</v>
      </c>
      <c r="FJ48" s="412">
        <v>108.9</v>
      </c>
      <c r="FK48" s="411">
        <v>2.9177684502300574</v>
      </c>
      <c r="FL48" s="412" t="s">
        <v>545</v>
      </c>
      <c r="FM48" s="413">
        <v>2.0652701004025409</v>
      </c>
      <c r="FN48" s="353" t="s">
        <v>711</v>
      </c>
      <c r="FO48" s="411">
        <v>52189.799999999908</v>
      </c>
      <c r="FP48" s="411">
        <v>46486.799999999923</v>
      </c>
      <c r="FQ48" s="411">
        <v>52161.799999999908</v>
      </c>
      <c r="FR48" s="411">
        <v>50279.46666666658</v>
      </c>
      <c r="FS48" s="412" t="s">
        <v>443</v>
      </c>
      <c r="FT48" s="412">
        <v>86.73</v>
      </c>
      <c r="FU48" s="412">
        <v>80.58</v>
      </c>
      <c r="FV48" s="412">
        <v>86.7</v>
      </c>
      <c r="FW48" s="412">
        <v>84.67</v>
      </c>
      <c r="FX48" s="411">
        <v>3.542734299612865</v>
      </c>
      <c r="FY48" s="412" t="s">
        <v>427</v>
      </c>
      <c r="FZ48" s="413">
        <v>2.209889626191305</v>
      </c>
      <c r="GA48" s="353" t="s">
        <v>711</v>
      </c>
      <c r="GB48" s="411">
        <v>59183.239999999925</v>
      </c>
      <c r="GC48" s="411">
        <v>53000.239999999932</v>
      </c>
      <c r="GD48" s="411">
        <v>49560.239999999932</v>
      </c>
      <c r="GE48" s="411">
        <v>53914.573333333268</v>
      </c>
      <c r="GF48" s="412" t="s">
        <v>573</v>
      </c>
      <c r="GG48" s="412">
        <v>112</v>
      </c>
      <c r="GH48" s="412">
        <v>104.10000000000001</v>
      </c>
      <c r="GI48" s="412">
        <v>99.55</v>
      </c>
      <c r="GJ48" s="412">
        <v>105.2</v>
      </c>
      <c r="GK48" s="411">
        <v>6.3247159845510961</v>
      </c>
      <c r="GL48" s="412" t="s">
        <v>503</v>
      </c>
      <c r="GM48" s="413">
        <v>2.1064797602647669</v>
      </c>
      <c r="GN48" s="353" t="s">
        <v>711</v>
      </c>
      <c r="GO48" s="411">
        <v>493.85999999999967</v>
      </c>
      <c r="GP48" s="411">
        <v>495.48999999999944</v>
      </c>
      <c r="GQ48" s="411">
        <v>558.4899999999999</v>
      </c>
      <c r="GR48" s="411">
        <v>515.94666666666637</v>
      </c>
      <c r="GS48" s="412" t="s">
        <v>505</v>
      </c>
      <c r="GT48" s="415" t="s">
        <v>743</v>
      </c>
      <c r="GU48" s="415" t="s">
        <v>743</v>
      </c>
      <c r="GV48" s="411">
        <v>0.36712916755087271</v>
      </c>
      <c r="GW48" s="415" t="s">
        <v>743</v>
      </c>
      <c r="GX48" s="411">
        <v>0</v>
      </c>
      <c r="GY48" s="412" t="s">
        <v>751</v>
      </c>
      <c r="GZ48" s="413" t="s">
        <v>752</v>
      </c>
      <c r="HA48" s="353" t="s">
        <v>711</v>
      </c>
      <c r="HB48" s="411">
        <v>571.60000000000082</v>
      </c>
      <c r="HC48" s="411">
        <v>507.40000000000049</v>
      </c>
      <c r="HD48" s="411">
        <v>547.30000000000075</v>
      </c>
      <c r="HE48" s="411">
        <v>542.1000000000007</v>
      </c>
      <c r="HF48" s="412" t="s">
        <v>503</v>
      </c>
      <c r="HG48" s="415" t="s">
        <v>743</v>
      </c>
      <c r="HH48" s="415" t="s">
        <v>743</v>
      </c>
      <c r="HI48" s="415" t="s">
        <v>743</v>
      </c>
      <c r="HJ48" s="415" t="s">
        <v>743</v>
      </c>
      <c r="HK48" s="411">
        <v>0</v>
      </c>
      <c r="HL48" s="412" t="s">
        <v>751</v>
      </c>
      <c r="HM48" s="413" t="s">
        <v>752</v>
      </c>
    </row>
    <row r="49" spans="1:221">
      <c r="A49" s="353" t="s">
        <v>720</v>
      </c>
      <c r="B49" s="411">
        <v>44468.679999999898</v>
      </c>
      <c r="C49" s="411">
        <v>43158.679999999906</v>
      </c>
      <c r="D49" s="411">
        <v>43344.679999999898</v>
      </c>
      <c r="E49" s="411">
        <v>43657.34666666657</v>
      </c>
      <c r="F49" s="412" t="s">
        <v>468</v>
      </c>
      <c r="G49" s="412">
        <v>81.73</v>
      </c>
      <c r="H49" s="412">
        <v>80.28</v>
      </c>
      <c r="I49" s="412">
        <v>80.48</v>
      </c>
      <c r="J49" s="412">
        <v>80.83</v>
      </c>
      <c r="K49" s="411">
        <v>0.78406438227269681</v>
      </c>
      <c r="L49" s="412" t="s">
        <v>500</v>
      </c>
      <c r="M49" s="413">
        <v>2.3072505452823235</v>
      </c>
      <c r="N49" s="353" t="s">
        <v>720</v>
      </c>
      <c r="O49" s="411">
        <v>12284</v>
      </c>
      <c r="P49" s="411">
        <v>11598</v>
      </c>
      <c r="Q49" s="411">
        <v>13831</v>
      </c>
      <c r="R49" s="411">
        <v>12571</v>
      </c>
      <c r="S49" s="412" t="s">
        <v>457</v>
      </c>
      <c r="T49" s="412">
        <v>57.89</v>
      </c>
      <c r="U49" s="412">
        <v>56.17</v>
      </c>
      <c r="V49" s="412">
        <v>61.620000000000005</v>
      </c>
      <c r="W49" s="412">
        <v>58.56</v>
      </c>
      <c r="X49" s="411">
        <v>2.788942900811513</v>
      </c>
      <c r="Y49" s="412" t="s">
        <v>504</v>
      </c>
      <c r="Z49" s="413">
        <v>2.6260063841212191</v>
      </c>
      <c r="AA49" s="353" t="s">
        <v>720</v>
      </c>
      <c r="AB49" s="411">
        <v>38976.48000000004</v>
      </c>
      <c r="AC49" s="411">
        <v>41814.480000000076</v>
      </c>
      <c r="AD49" s="411">
        <v>38239.480000000047</v>
      </c>
      <c r="AE49" s="411">
        <v>39676.813333333383</v>
      </c>
      <c r="AF49" s="412" t="s">
        <v>504</v>
      </c>
      <c r="AG49" s="412">
        <v>59.4</v>
      </c>
      <c r="AH49" s="412">
        <v>62.620000000000005</v>
      </c>
      <c r="AI49" s="412">
        <v>58.56</v>
      </c>
      <c r="AJ49" s="412">
        <v>60.19</v>
      </c>
      <c r="AK49" s="411">
        <v>2.1438591450482778</v>
      </c>
      <c r="AL49" s="412" t="s">
        <v>449</v>
      </c>
      <c r="AM49" s="413">
        <v>2.0631107151937687</v>
      </c>
      <c r="AN49" s="353" t="s">
        <v>720</v>
      </c>
      <c r="AO49" s="411">
        <v>28115.720000000019</v>
      </c>
      <c r="AP49" s="411">
        <v>29742.720000000023</v>
      </c>
      <c r="AQ49" s="411">
        <v>35387.720000000016</v>
      </c>
      <c r="AR49" s="411">
        <v>31082.053333333355</v>
      </c>
      <c r="AS49" s="412" t="s">
        <v>656</v>
      </c>
      <c r="AT49" s="412">
        <v>46.33</v>
      </c>
      <c r="AU49" s="412">
        <v>48.25</v>
      </c>
      <c r="AV49" s="412">
        <v>54.69</v>
      </c>
      <c r="AW49" s="412">
        <v>49.76</v>
      </c>
      <c r="AX49" s="411">
        <v>4.3791203591072403</v>
      </c>
      <c r="AY49" s="412" t="s">
        <v>435</v>
      </c>
      <c r="AZ49" s="413">
        <v>2.1738492018601563</v>
      </c>
      <c r="BA49" s="353" t="s">
        <v>720</v>
      </c>
      <c r="BB49" s="411">
        <v>41993.239999999962</v>
      </c>
      <c r="BC49" s="411">
        <v>70708.239999999874</v>
      </c>
      <c r="BD49" s="411">
        <v>87138.239999999874</v>
      </c>
      <c r="BE49" s="411">
        <v>66613.239999999903</v>
      </c>
      <c r="BF49" s="414" t="s">
        <v>753</v>
      </c>
      <c r="BG49" s="412">
        <v>68.489999999999995</v>
      </c>
      <c r="BH49" s="412">
        <v>98.850000000000009</v>
      </c>
      <c r="BI49" s="412">
        <v>114.5</v>
      </c>
      <c r="BJ49" s="412">
        <v>93.94</v>
      </c>
      <c r="BK49" s="411">
        <v>23.379944028744017</v>
      </c>
      <c r="BL49" s="414" t="s">
        <v>651</v>
      </c>
      <c r="BM49" s="413">
        <v>2.0579982519303712</v>
      </c>
      <c r="BN49" s="353" t="s">
        <v>720</v>
      </c>
      <c r="BO49" s="411">
        <v>65330.359999999826</v>
      </c>
      <c r="BP49" s="411">
        <v>53111.359999999833</v>
      </c>
      <c r="BQ49" s="411">
        <v>79015.359999999811</v>
      </c>
      <c r="BR49" s="411">
        <v>65819.026666666483</v>
      </c>
      <c r="BS49" s="412" t="s">
        <v>618</v>
      </c>
      <c r="BT49" s="412">
        <v>68.52</v>
      </c>
      <c r="BU49" s="412">
        <v>58.81</v>
      </c>
      <c r="BV49" s="412">
        <v>78.820000000000007</v>
      </c>
      <c r="BW49" s="412">
        <v>68.72</v>
      </c>
      <c r="BX49" s="411">
        <v>10.004466764048585</v>
      </c>
      <c r="BY49" s="412" t="s">
        <v>695</v>
      </c>
      <c r="BZ49" s="413">
        <v>2.0536172828598613</v>
      </c>
      <c r="CA49" s="353" t="s">
        <v>720</v>
      </c>
      <c r="CB49" s="411">
        <v>42949.079999999893</v>
      </c>
      <c r="CC49" s="411">
        <v>40623.079999999922</v>
      </c>
      <c r="CD49" s="411">
        <v>47634.0799999999</v>
      </c>
      <c r="CE49" s="411">
        <v>43735.413333333236</v>
      </c>
      <c r="CF49" s="412" t="s">
        <v>512</v>
      </c>
      <c r="CG49" s="412">
        <v>69.58</v>
      </c>
      <c r="CH49" s="412">
        <v>66.820000000000007</v>
      </c>
      <c r="CI49" s="412">
        <v>75.010000000000005</v>
      </c>
      <c r="CJ49" s="412">
        <v>70.47</v>
      </c>
      <c r="CK49" s="411">
        <v>4.1669672818977315</v>
      </c>
      <c r="CL49" s="412" t="s">
        <v>444</v>
      </c>
      <c r="CM49" s="413">
        <v>2.0740140111223453</v>
      </c>
      <c r="CN49" s="353" t="s">
        <v>720</v>
      </c>
      <c r="CO49" s="411">
        <v>2164274.9564226824</v>
      </c>
      <c r="CP49" s="411">
        <v>2448191.607978099</v>
      </c>
      <c r="CQ49" s="411">
        <v>2218343.7474318682</v>
      </c>
      <c r="CR49" s="411">
        <v>2276936.7706108834</v>
      </c>
      <c r="CS49" s="412" t="s">
        <v>550</v>
      </c>
      <c r="CT49" s="416" t="s">
        <v>754</v>
      </c>
      <c r="CU49" s="416" t="s">
        <v>754</v>
      </c>
      <c r="CV49" s="416" t="s">
        <v>754</v>
      </c>
      <c r="CW49" s="416" t="s">
        <v>754</v>
      </c>
      <c r="CX49" s="411">
        <v>0</v>
      </c>
      <c r="CY49" s="412" t="s">
        <v>755</v>
      </c>
      <c r="CZ49" s="413" t="s">
        <v>752</v>
      </c>
      <c r="DA49" s="353" t="s">
        <v>720</v>
      </c>
      <c r="DB49" s="411">
        <v>35091.880000000056</v>
      </c>
      <c r="DC49" s="411">
        <v>20045.880000000016</v>
      </c>
      <c r="DD49" s="411">
        <v>41913.910000000062</v>
      </c>
      <c r="DE49" s="411">
        <v>32350.556666666711</v>
      </c>
      <c r="DF49" s="414" t="s">
        <v>756</v>
      </c>
      <c r="DG49" s="412">
        <v>90.95</v>
      </c>
      <c r="DH49" s="412">
        <v>64.64</v>
      </c>
      <c r="DI49" s="412">
        <v>101.4</v>
      </c>
      <c r="DJ49" s="412">
        <v>85.66</v>
      </c>
      <c r="DK49" s="411">
        <v>18.928564199515211</v>
      </c>
      <c r="DL49" s="414" t="s">
        <v>620</v>
      </c>
      <c r="DM49" s="413">
        <v>2.3041252079030285</v>
      </c>
      <c r="DN49" s="353" t="s">
        <v>720</v>
      </c>
      <c r="DO49" s="411">
        <v>23502.100000000042</v>
      </c>
      <c r="DP49" s="411">
        <v>16634.800000000032</v>
      </c>
      <c r="DQ49" s="411">
        <v>19557.100000000039</v>
      </c>
      <c r="DR49" s="411">
        <v>19898.00000000004</v>
      </c>
      <c r="DS49" s="412" t="s">
        <v>584</v>
      </c>
      <c r="DT49" s="412">
        <v>65.820000000000007</v>
      </c>
      <c r="DU49" s="412">
        <v>50.28</v>
      </c>
      <c r="DV49" s="412">
        <v>57.06</v>
      </c>
      <c r="DW49" s="412">
        <v>57.72</v>
      </c>
      <c r="DX49" s="411">
        <v>7.7947952420809372</v>
      </c>
      <c r="DY49" s="412" t="s">
        <v>563</v>
      </c>
      <c r="DZ49" s="413">
        <v>2.0398960577969354</v>
      </c>
      <c r="EA49" s="353" t="s">
        <v>757</v>
      </c>
      <c r="EB49" s="411">
        <v>34727.160000000054</v>
      </c>
      <c r="EC49" s="411">
        <v>42252.160000000069</v>
      </c>
      <c r="ED49" s="411">
        <v>37090.160000000062</v>
      </c>
      <c r="EE49" s="411">
        <v>38023.160000000062</v>
      </c>
      <c r="EF49" s="412" t="s">
        <v>520</v>
      </c>
      <c r="EG49" s="412">
        <v>69.760000000000005</v>
      </c>
      <c r="EH49" s="412">
        <v>79.03</v>
      </c>
      <c r="EI49" s="412">
        <v>72.75</v>
      </c>
      <c r="EJ49" s="412">
        <v>73.850000000000009</v>
      </c>
      <c r="EK49" s="411">
        <v>4.7309812727012028</v>
      </c>
      <c r="EL49" s="412" t="s">
        <v>463</v>
      </c>
      <c r="EM49" s="413">
        <v>2.2690404875327279</v>
      </c>
      <c r="EN49" s="353" t="s">
        <v>720</v>
      </c>
      <c r="EO49" s="411">
        <v>39174.119999999937</v>
      </c>
      <c r="EP49" s="411">
        <v>38624.119999999952</v>
      </c>
      <c r="EQ49" s="411">
        <v>29069.119999999952</v>
      </c>
      <c r="ER49" s="411">
        <v>35622.45333333328</v>
      </c>
      <c r="ES49" s="412" t="s">
        <v>588</v>
      </c>
      <c r="ET49" s="412">
        <v>50.27</v>
      </c>
      <c r="EU49" s="412">
        <v>49.86</v>
      </c>
      <c r="EV49" s="412">
        <v>42.38</v>
      </c>
      <c r="EW49" s="412">
        <v>47.5</v>
      </c>
      <c r="EX49" s="411">
        <v>4.4398784735302357</v>
      </c>
      <c r="EY49" s="412" t="s">
        <v>560</v>
      </c>
      <c r="EZ49" s="413">
        <v>2.566660137926366</v>
      </c>
      <c r="FA49" s="353" t="s">
        <v>720</v>
      </c>
      <c r="FB49" s="411">
        <v>46953.35999999987</v>
      </c>
      <c r="FC49" s="411">
        <v>37905.359999999913</v>
      </c>
      <c r="FD49" s="411">
        <v>53004.359999999862</v>
      </c>
      <c r="FE49" s="411">
        <v>45954.359999999877</v>
      </c>
      <c r="FF49" s="412" t="s">
        <v>565</v>
      </c>
      <c r="FG49" s="412">
        <v>68.48</v>
      </c>
      <c r="FH49" s="412">
        <v>59.24</v>
      </c>
      <c r="FI49" s="412">
        <v>74.320000000000007</v>
      </c>
      <c r="FJ49" s="412">
        <v>67.349999999999994</v>
      </c>
      <c r="FK49" s="411">
        <v>7.6038587690363189</v>
      </c>
      <c r="FL49" s="412" t="s">
        <v>556</v>
      </c>
      <c r="FM49" s="413">
        <v>2.205853047290796</v>
      </c>
      <c r="FN49" s="353" t="s">
        <v>720</v>
      </c>
      <c r="FO49" s="411">
        <v>50987.799999999916</v>
      </c>
      <c r="FP49" s="411">
        <v>58112.799999999872</v>
      </c>
      <c r="FQ49" s="411">
        <v>66660.799999999872</v>
      </c>
      <c r="FR49" s="411">
        <v>58587.133333333222</v>
      </c>
      <c r="FS49" s="412" t="s">
        <v>569</v>
      </c>
      <c r="FT49" s="412">
        <v>85.460000000000008</v>
      </c>
      <c r="FU49" s="412">
        <v>92.86</v>
      </c>
      <c r="FV49" s="412">
        <v>101.30000000000001</v>
      </c>
      <c r="FW49" s="412">
        <v>93.210000000000008</v>
      </c>
      <c r="FX49" s="411">
        <v>7.926325933389319</v>
      </c>
      <c r="FY49" s="412" t="s">
        <v>523</v>
      </c>
      <c r="FZ49" s="413">
        <v>2.2124698472108566</v>
      </c>
      <c r="GA49" s="353" t="s">
        <v>720</v>
      </c>
      <c r="GB49" s="411">
        <v>19350.620000000014</v>
      </c>
      <c r="GC49" s="411">
        <v>21855.240000000031</v>
      </c>
      <c r="GD49" s="411">
        <v>21909.240000000038</v>
      </c>
      <c r="GE49" s="411">
        <v>21038.366666666694</v>
      </c>
      <c r="GF49" s="412" t="s">
        <v>430</v>
      </c>
      <c r="GG49" s="412">
        <v>53.01</v>
      </c>
      <c r="GH49" s="412">
        <v>57.54</v>
      </c>
      <c r="GI49" s="412">
        <v>57.64</v>
      </c>
      <c r="GJ49" s="412">
        <v>56.06</v>
      </c>
      <c r="GK49" s="411">
        <v>2.6436289848506753</v>
      </c>
      <c r="GL49" s="412" t="s">
        <v>495</v>
      </c>
      <c r="GM49" s="413">
        <v>2.2423928453011968</v>
      </c>
      <c r="GN49" s="353" t="s">
        <v>720</v>
      </c>
      <c r="GO49" s="411">
        <v>474.4899999999995</v>
      </c>
      <c r="GP49" s="411">
        <v>562.69999999999982</v>
      </c>
      <c r="GQ49" s="411">
        <v>567.0699999999996</v>
      </c>
      <c r="GR49" s="411">
        <v>534.75333333333299</v>
      </c>
      <c r="GS49" s="412" t="s">
        <v>455</v>
      </c>
      <c r="GT49" s="415" t="s">
        <v>743</v>
      </c>
      <c r="GU49" s="411">
        <v>0.49032838637123216</v>
      </c>
      <c r="GV49" s="412">
        <v>0.60209999999999997</v>
      </c>
      <c r="GW49" s="415" t="s">
        <v>743</v>
      </c>
      <c r="GX49" s="411">
        <v>7.9060031967479016E-2</v>
      </c>
      <c r="GY49" s="412" t="s">
        <v>582</v>
      </c>
      <c r="GZ49" s="413">
        <v>8.341264012745403E-2</v>
      </c>
      <c r="HA49" s="353" t="s">
        <v>720</v>
      </c>
      <c r="HB49" s="411">
        <v>568.6000000000007</v>
      </c>
      <c r="HC49" s="411">
        <v>531.1000000000007</v>
      </c>
      <c r="HD49" s="411">
        <v>586.00000000000068</v>
      </c>
      <c r="HE49" s="411">
        <v>561.90000000000066</v>
      </c>
      <c r="HF49" s="412" t="s">
        <v>445</v>
      </c>
      <c r="HG49" s="415" t="s">
        <v>743</v>
      </c>
      <c r="HH49" s="415" t="s">
        <v>743</v>
      </c>
      <c r="HI49" s="411">
        <v>6.9699474696063954E-2</v>
      </c>
      <c r="HJ49" s="415" t="s">
        <v>743</v>
      </c>
      <c r="HK49" s="411">
        <v>0</v>
      </c>
      <c r="HL49" s="412" t="s">
        <v>751</v>
      </c>
      <c r="HM49" s="413" t="s">
        <v>752</v>
      </c>
    </row>
    <row r="50" spans="1:221">
      <c r="A50" s="353" t="s">
        <v>734</v>
      </c>
      <c r="B50" s="411">
        <v>20902.679999999953</v>
      </c>
      <c r="C50" s="411">
        <v>12178.760000000006</v>
      </c>
      <c r="D50" s="411">
        <v>15113.760000000006</v>
      </c>
      <c r="E50" s="411">
        <v>16065.066666666657</v>
      </c>
      <c r="F50" s="414" t="s">
        <v>670</v>
      </c>
      <c r="G50" s="412">
        <v>52.06</v>
      </c>
      <c r="H50" s="412">
        <v>37.630000000000003</v>
      </c>
      <c r="I50" s="412">
        <v>42.86</v>
      </c>
      <c r="J50" s="412">
        <v>44.18</v>
      </c>
      <c r="K50" s="411">
        <v>7.3052868325942448</v>
      </c>
      <c r="L50" s="412" t="s">
        <v>565</v>
      </c>
      <c r="M50" s="413">
        <v>2.480813757505437</v>
      </c>
      <c r="N50" s="353" t="s">
        <v>734</v>
      </c>
      <c r="O50" s="411">
        <v>35261</v>
      </c>
      <c r="P50" s="411">
        <v>16851</v>
      </c>
      <c r="Q50" s="411">
        <v>13616</v>
      </c>
      <c r="R50" s="411">
        <v>21909.333333333332</v>
      </c>
      <c r="S50" s="414" t="s">
        <v>758</v>
      </c>
      <c r="T50" s="412">
        <v>100.9</v>
      </c>
      <c r="U50" s="412">
        <v>68.36</v>
      </c>
      <c r="V50" s="412">
        <v>61.120000000000005</v>
      </c>
      <c r="W50" s="412">
        <v>76.78</v>
      </c>
      <c r="X50" s="411">
        <v>21.161276144161317</v>
      </c>
      <c r="Y50" s="414" t="s">
        <v>670</v>
      </c>
      <c r="Z50" s="413">
        <v>2.5943657128714324</v>
      </c>
      <c r="AA50" s="353" t="s">
        <v>734</v>
      </c>
      <c r="AB50" s="411">
        <v>8971.1300000000083</v>
      </c>
      <c r="AC50" s="411">
        <v>18771.610000000004</v>
      </c>
      <c r="AD50" s="411">
        <v>9725.8700000000154</v>
      </c>
      <c r="AE50" s="411">
        <v>12489.536666666676</v>
      </c>
      <c r="AF50" s="414" t="s">
        <v>759</v>
      </c>
      <c r="AG50" s="412">
        <v>19.28</v>
      </c>
      <c r="AH50" s="412">
        <v>34.18</v>
      </c>
      <c r="AI50" s="412">
        <v>20.55</v>
      </c>
      <c r="AJ50" s="412">
        <v>24.67</v>
      </c>
      <c r="AK50" s="411">
        <v>8.2593559957098499</v>
      </c>
      <c r="AL50" s="414" t="s">
        <v>760</v>
      </c>
      <c r="AM50" s="413">
        <v>2.2307848755990665</v>
      </c>
      <c r="AN50" s="353" t="s">
        <v>734</v>
      </c>
      <c r="AO50" s="411">
        <v>10765.000000000013</v>
      </c>
      <c r="AP50" s="411">
        <v>23066.290000000019</v>
      </c>
      <c r="AQ50" s="411">
        <v>13021.290000000015</v>
      </c>
      <c r="AR50" s="411">
        <v>15617.526666666681</v>
      </c>
      <c r="AS50" s="414" t="s">
        <v>761</v>
      </c>
      <c r="AT50" s="412">
        <v>22.91</v>
      </c>
      <c r="AU50" s="412">
        <v>40.14</v>
      </c>
      <c r="AV50" s="412">
        <v>26.400000000000002</v>
      </c>
      <c r="AW50" s="412">
        <v>29.82</v>
      </c>
      <c r="AX50" s="411">
        <v>9.1070323101123893</v>
      </c>
      <c r="AY50" s="414" t="s">
        <v>762</v>
      </c>
      <c r="AZ50" s="413">
        <v>2.2941755157131318</v>
      </c>
      <c r="BA50" s="353" t="s">
        <v>734</v>
      </c>
      <c r="BB50" s="411">
        <v>8059544.0401594341</v>
      </c>
      <c r="BC50" s="411">
        <v>8699001.3403951954</v>
      </c>
      <c r="BD50" s="411">
        <v>8717308.4504835401</v>
      </c>
      <c r="BE50" s="411">
        <v>8491951.2770127226</v>
      </c>
      <c r="BF50" s="412" t="s">
        <v>529</v>
      </c>
      <c r="BG50" s="411">
        <v>2693.0031440714092</v>
      </c>
      <c r="BH50" s="411">
        <v>2840.2097428824136</v>
      </c>
      <c r="BI50" s="411">
        <v>2844.3749993700317</v>
      </c>
      <c r="BJ50" s="411">
        <v>2792.5292954412848</v>
      </c>
      <c r="BK50" s="411">
        <v>86.217332626777861</v>
      </c>
      <c r="BL50" s="412" t="s">
        <v>537</v>
      </c>
      <c r="BM50" s="413">
        <v>1.4345944939372037</v>
      </c>
      <c r="BN50" s="353" t="s">
        <v>734</v>
      </c>
      <c r="BO50" s="411">
        <v>40182.359999999913</v>
      </c>
      <c r="BP50" s="411">
        <v>59737.359999999826</v>
      </c>
      <c r="BQ50" s="411">
        <v>47685.359999999855</v>
      </c>
      <c r="BR50" s="411">
        <v>49201.693333333205</v>
      </c>
      <c r="BS50" s="414" t="s">
        <v>548</v>
      </c>
      <c r="BT50" s="412">
        <v>47.82</v>
      </c>
      <c r="BU50" s="412">
        <v>64.150000000000006</v>
      </c>
      <c r="BV50" s="412">
        <v>54.300000000000004</v>
      </c>
      <c r="BW50" s="412">
        <v>55.42</v>
      </c>
      <c r="BX50" s="411">
        <v>8.2223290397843343</v>
      </c>
      <c r="BY50" s="412" t="s">
        <v>479</v>
      </c>
      <c r="BZ50" s="413">
        <v>2.1068545630993274</v>
      </c>
      <c r="CA50" s="353" t="s">
        <v>734</v>
      </c>
      <c r="CB50" s="411">
        <v>29210.080000000031</v>
      </c>
      <c r="CC50" s="411">
        <v>54873.079999999871</v>
      </c>
      <c r="CD50" s="411">
        <v>30267.080000000031</v>
      </c>
      <c r="CE50" s="411">
        <v>38116.746666666644</v>
      </c>
      <c r="CF50" s="414" t="s">
        <v>763</v>
      </c>
      <c r="CG50" s="412">
        <v>52.56</v>
      </c>
      <c r="CH50" s="412">
        <v>83.12</v>
      </c>
      <c r="CI50" s="412">
        <v>53.94</v>
      </c>
      <c r="CJ50" s="412">
        <v>63.21</v>
      </c>
      <c r="CK50" s="411">
        <v>17.260577928298449</v>
      </c>
      <c r="CL50" s="414" t="s">
        <v>764</v>
      </c>
      <c r="CM50" s="413">
        <v>2.1006465268783323</v>
      </c>
      <c r="CN50" s="353" t="s">
        <v>734</v>
      </c>
      <c r="CO50" s="411">
        <v>142197.11999999991</v>
      </c>
      <c r="CP50" s="411">
        <v>182751.11999999991</v>
      </c>
      <c r="CQ50" s="411">
        <v>141824.11999999991</v>
      </c>
      <c r="CR50" s="411">
        <v>155590.78666666659</v>
      </c>
      <c r="CS50" s="412" t="s">
        <v>452</v>
      </c>
      <c r="CT50" s="412">
        <v>169.60000000000002</v>
      </c>
      <c r="CU50" s="412">
        <v>198.5</v>
      </c>
      <c r="CV50" s="412">
        <v>169.3</v>
      </c>
      <c r="CW50" s="412">
        <v>179.10000000000002</v>
      </c>
      <c r="CX50" s="411">
        <v>16.762215951881799</v>
      </c>
      <c r="CY50" s="412" t="s">
        <v>617</v>
      </c>
      <c r="CZ50" s="413">
        <v>2.0510290459665002</v>
      </c>
      <c r="DA50" s="353" t="s">
        <v>734</v>
      </c>
      <c r="DB50" s="411">
        <v>39865.880000000063</v>
      </c>
      <c r="DC50" s="411">
        <v>52702.880000000063</v>
      </c>
      <c r="DD50" s="411">
        <v>34877.880000000048</v>
      </c>
      <c r="DE50" s="411">
        <v>42482.213333333391</v>
      </c>
      <c r="DF50" s="414" t="s">
        <v>765</v>
      </c>
      <c r="DG50" s="412">
        <v>98.320000000000007</v>
      </c>
      <c r="DH50" s="412">
        <v>116.60000000000001</v>
      </c>
      <c r="DI50" s="412">
        <v>90.61</v>
      </c>
      <c r="DJ50" s="412">
        <v>101.9</v>
      </c>
      <c r="DK50" s="411">
        <v>13.367505008263</v>
      </c>
      <c r="DL50" s="412" t="s">
        <v>566</v>
      </c>
      <c r="DM50" s="413">
        <v>2.24137210554911</v>
      </c>
      <c r="DN50" s="353" t="s">
        <v>734</v>
      </c>
      <c r="DO50" s="411">
        <v>3571326.0233741361</v>
      </c>
      <c r="DP50" s="411">
        <v>3052526.3978063394</v>
      </c>
      <c r="DQ50" s="411">
        <v>3877983.7894050432</v>
      </c>
      <c r="DR50" s="411">
        <v>3500612.0701951734</v>
      </c>
      <c r="DS50" s="412" t="s">
        <v>554</v>
      </c>
      <c r="DT50" s="411">
        <v>3007.5143211741097</v>
      </c>
      <c r="DU50" s="411">
        <v>2670.1735497158779</v>
      </c>
      <c r="DV50" s="411">
        <v>3201.3076812419226</v>
      </c>
      <c r="DW50" s="411">
        <v>2959.6651840439699</v>
      </c>
      <c r="DX50" s="411">
        <v>268.78061939257378</v>
      </c>
      <c r="DY50" s="412" t="s">
        <v>457</v>
      </c>
      <c r="DZ50" s="413">
        <v>1.3192934589037597</v>
      </c>
      <c r="EA50" s="353" t="s">
        <v>703</v>
      </c>
      <c r="EB50" s="411">
        <v>50060.160000000062</v>
      </c>
      <c r="EC50" s="411">
        <v>40983.870000000061</v>
      </c>
      <c r="ED50" s="411">
        <v>40298.160000000062</v>
      </c>
      <c r="EE50" s="411">
        <v>43780.730000000061</v>
      </c>
      <c r="EF50" s="412" t="s">
        <v>625</v>
      </c>
      <c r="EG50" s="412">
        <v>88.02</v>
      </c>
      <c r="EH50" s="412">
        <v>77.52</v>
      </c>
      <c r="EI50" s="412">
        <v>76.69</v>
      </c>
      <c r="EJ50" s="412">
        <v>80.739999999999995</v>
      </c>
      <c r="EK50" s="411">
        <v>6.3169982518315848</v>
      </c>
      <c r="EL50" s="412" t="s">
        <v>442</v>
      </c>
      <c r="EM50" s="413">
        <v>2.2100407324788929</v>
      </c>
      <c r="EN50" s="353" t="s">
        <v>734</v>
      </c>
      <c r="EO50" s="411">
        <v>42985.119999999937</v>
      </c>
      <c r="EP50" s="411">
        <v>47462.119999999937</v>
      </c>
      <c r="EQ50" s="411">
        <v>37968.119999999952</v>
      </c>
      <c r="ER50" s="411">
        <v>42805.119999999944</v>
      </c>
      <c r="ES50" s="412" t="s">
        <v>434</v>
      </c>
      <c r="ET50" s="412">
        <v>53.01</v>
      </c>
      <c r="EU50" s="412">
        <v>56.1</v>
      </c>
      <c r="EV50" s="412">
        <v>49.38</v>
      </c>
      <c r="EW50" s="412">
        <v>52.83</v>
      </c>
      <c r="EX50" s="411">
        <v>3.3650591992462902</v>
      </c>
      <c r="EY50" s="412" t="s">
        <v>463</v>
      </c>
      <c r="EZ50" s="413">
        <v>2.5361088135998751</v>
      </c>
      <c r="FA50" s="353" t="s">
        <v>734</v>
      </c>
      <c r="FB50" s="411">
        <v>215292.35999999975</v>
      </c>
      <c r="FC50" s="411">
        <v>215302.35999999972</v>
      </c>
      <c r="FD50" s="411">
        <v>214404.35999999972</v>
      </c>
      <c r="FE50" s="411">
        <v>214999.6933333331</v>
      </c>
      <c r="FF50" s="412" t="s">
        <v>485</v>
      </c>
      <c r="FG50" s="412">
        <v>190.4</v>
      </c>
      <c r="FH50" s="412">
        <v>190.4</v>
      </c>
      <c r="FI50" s="412">
        <v>189.9</v>
      </c>
      <c r="FJ50" s="412">
        <v>190.20000000000002</v>
      </c>
      <c r="FK50" s="411">
        <v>0.30519502555400246</v>
      </c>
      <c r="FL50" s="412" t="s">
        <v>485</v>
      </c>
      <c r="FM50" s="413">
        <v>1.9495832998924121</v>
      </c>
      <c r="FN50" s="353" t="s">
        <v>734</v>
      </c>
      <c r="FO50" s="411">
        <v>35653.100000000013</v>
      </c>
      <c r="FP50" s="411">
        <v>39356.799999999981</v>
      </c>
      <c r="FQ50" s="411">
        <v>37563.799999999981</v>
      </c>
      <c r="FR50" s="411">
        <v>37524.566666666658</v>
      </c>
      <c r="FS50" s="412" t="s">
        <v>478</v>
      </c>
      <c r="FT50" s="412">
        <v>68.05</v>
      </c>
      <c r="FU50" s="412">
        <v>72.48</v>
      </c>
      <c r="FV50" s="412">
        <v>70.350000000000009</v>
      </c>
      <c r="FW50" s="412">
        <v>70.290000000000006</v>
      </c>
      <c r="FX50" s="411">
        <v>2.2155991596914273</v>
      </c>
      <c r="FY50" s="412" t="s">
        <v>571</v>
      </c>
      <c r="FZ50" s="413">
        <v>2.2942850544194751</v>
      </c>
      <c r="GA50" s="353" t="s">
        <v>734</v>
      </c>
      <c r="GB50" s="411">
        <v>16531.929999999989</v>
      </c>
      <c r="GC50" s="411">
        <v>14297.92999999998</v>
      </c>
      <c r="GD50" s="411">
        <v>14099.929999999984</v>
      </c>
      <c r="GE50" s="411">
        <v>14976.596666666652</v>
      </c>
      <c r="GF50" s="412" t="s">
        <v>573</v>
      </c>
      <c r="GG50" s="412">
        <v>47.660000000000004</v>
      </c>
      <c r="GH50" s="412">
        <v>43.2</v>
      </c>
      <c r="GI50" s="412">
        <v>42.79</v>
      </c>
      <c r="GJ50" s="412">
        <v>44.550000000000004</v>
      </c>
      <c r="GK50" s="411">
        <v>2.7039769065231449</v>
      </c>
      <c r="GL50" s="412" t="s">
        <v>477</v>
      </c>
      <c r="GM50" s="413">
        <v>2.2925565802141805</v>
      </c>
      <c r="GN50" s="353" t="s">
        <v>734</v>
      </c>
      <c r="GO50" s="411">
        <v>578.90999999999974</v>
      </c>
      <c r="GP50" s="411">
        <v>522.43999999999949</v>
      </c>
      <c r="GQ50" s="411">
        <v>632.12000000000023</v>
      </c>
      <c r="GR50" s="411">
        <v>577.82333333333315</v>
      </c>
      <c r="GS50" s="412" t="s">
        <v>508</v>
      </c>
      <c r="GT50" s="412">
        <v>0.86019999999999996</v>
      </c>
      <c r="GU50" s="415" t="s">
        <v>743</v>
      </c>
      <c r="GV50" s="412">
        <v>1.712</v>
      </c>
      <c r="GW50" s="412">
        <v>1.286</v>
      </c>
      <c r="GX50" s="411">
        <v>0.60217256785149509</v>
      </c>
      <c r="GY50" s="414" t="s">
        <v>766</v>
      </c>
      <c r="GZ50" s="413">
        <v>0.40961913265572003</v>
      </c>
      <c r="HA50" s="353" t="s">
        <v>734</v>
      </c>
      <c r="HB50" s="411">
        <v>517.60000000000048</v>
      </c>
      <c r="HC50" s="411">
        <v>502.40000000000066</v>
      </c>
      <c r="HD50" s="411">
        <v>543.60000000000036</v>
      </c>
      <c r="HE50" s="411">
        <v>521.2000000000005</v>
      </c>
      <c r="HF50" s="412" t="s">
        <v>496</v>
      </c>
      <c r="HG50" s="415" t="s">
        <v>743</v>
      </c>
      <c r="HH50" s="415" t="s">
        <v>743</v>
      </c>
      <c r="HI50" s="415" t="s">
        <v>743</v>
      </c>
      <c r="HJ50" s="415" t="s">
        <v>743</v>
      </c>
      <c r="HK50" s="411">
        <v>0</v>
      </c>
      <c r="HL50" s="412" t="s">
        <v>751</v>
      </c>
      <c r="HM50" s="413" t="s">
        <v>752</v>
      </c>
    </row>
    <row r="51" spans="1:221">
      <c r="A51" s="353" t="s">
        <v>740</v>
      </c>
      <c r="B51" s="411">
        <v>44114.679999999877</v>
      </c>
      <c r="C51" s="411">
        <v>32373.679999999917</v>
      </c>
      <c r="D51" s="411">
        <v>32535.759999999915</v>
      </c>
      <c r="E51" s="411">
        <v>36341.373333333235</v>
      </c>
      <c r="F51" s="412" t="s">
        <v>673</v>
      </c>
      <c r="G51" s="412">
        <v>81.34</v>
      </c>
      <c r="H51" s="412">
        <v>67.599999999999994</v>
      </c>
      <c r="I51" s="412">
        <v>67.8</v>
      </c>
      <c r="J51" s="412">
        <v>72.25</v>
      </c>
      <c r="K51" s="411">
        <v>7.8719154082639431</v>
      </c>
      <c r="L51" s="412" t="s">
        <v>433</v>
      </c>
      <c r="M51" s="413">
        <v>2.3702819353669908</v>
      </c>
      <c r="N51" s="353" t="s">
        <v>740</v>
      </c>
      <c r="O51" s="411">
        <v>17184</v>
      </c>
      <c r="P51" s="411">
        <v>26783</v>
      </c>
      <c r="Q51" s="411">
        <v>21603</v>
      </c>
      <c r="R51" s="411">
        <v>21856.666666666668</v>
      </c>
      <c r="S51" s="414" t="s">
        <v>608</v>
      </c>
      <c r="T51" s="412">
        <v>69.070000000000007</v>
      </c>
      <c r="U51" s="412">
        <v>87.22</v>
      </c>
      <c r="V51" s="412">
        <v>77.89</v>
      </c>
      <c r="W51" s="412">
        <v>78.06</v>
      </c>
      <c r="X51" s="411">
        <v>9.0754971516400929</v>
      </c>
      <c r="Y51" s="412" t="s">
        <v>629</v>
      </c>
      <c r="Z51" s="413">
        <v>2.5683056302222544</v>
      </c>
      <c r="AA51" s="353" t="s">
        <v>740</v>
      </c>
      <c r="AB51" s="411">
        <v>75993.479999999981</v>
      </c>
      <c r="AC51" s="411">
        <v>65776.480000000098</v>
      </c>
      <c r="AD51" s="411">
        <v>79755.479999999952</v>
      </c>
      <c r="AE51" s="411">
        <v>73841.813333333339</v>
      </c>
      <c r="AF51" s="412" t="s">
        <v>455</v>
      </c>
      <c r="AG51" s="412">
        <v>97.87</v>
      </c>
      <c r="AH51" s="412">
        <v>87.88</v>
      </c>
      <c r="AI51" s="412">
        <v>101.5</v>
      </c>
      <c r="AJ51" s="412">
        <v>95.740000000000009</v>
      </c>
      <c r="AK51" s="411">
        <v>7.0378047814705367</v>
      </c>
      <c r="AL51" s="412" t="s">
        <v>484</v>
      </c>
      <c r="AM51" s="413">
        <v>1.9191738535618874</v>
      </c>
      <c r="AN51" s="353" t="s">
        <v>740</v>
      </c>
      <c r="AO51" s="411">
        <v>52473.720000000023</v>
      </c>
      <c r="AP51" s="411">
        <v>31873.720000000023</v>
      </c>
      <c r="AQ51" s="411">
        <v>45084.720000000023</v>
      </c>
      <c r="AR51" s="411">
        <v>43144.053333333351</v>
      </c>
      <c r="AS51" s="414" t="s">
        <v>690</v>
      </c>
      <c r="AT51" s="412">
        <v>72.56</v>
      </c>
      <c r="AU51" s="412">
        <v>50.72</v>
      </c>
      <c r="AV51" s="412">
        <v>65.08</v>
      </c>
      <c r="AW51" s="412">
        <v>62.79</v>
      </c>
      <c r="AX51" s="411">
        <v>11.098910580788987</v>
      </c>
      <c r="AY51" s="412" t="s">
        <v>613</v>
      </c>
      <c r="AZ51" s="413">
        <v>2.1502591490276068</v>
      </c>
      <c r="BA51" s="353" t="s">
        <v>740</v>
      </c>
      <c r="BB51" s="411">
        <v>23165.240000000038</v>
      </c>
      <c r="BC51" s="411">
        <v>31478.240000000056</v>
      </c>
      <c r="BD51" s="411">
        <v>39081.239999999969</v>
      </c>
      <c r="BE51" s="411">
        <v>31241.573333333352</v>
      </c>
      <c r="BF51" s="414" t="s">
        <v>685</v>
      </c>
      <c r="BG51" s="412">
        <v>44.88</v>
      </c>
      <c r="BH51" s="412">
        <v>55.84</v>
      </c>
      <c r="BI51" s="412">
        <v>65.09</v>
      </c>
      <c r="BJ51" s="412">
        <v>55.27</v>
      </c>
      <c r="BK51" s="411">
        <v>10.11725185175772</v>
      </c>
      <c r="BL51" s="412" t="s">
        <v>509</v>
      </c>
      <c r="BM51" s="413">
        <v>2.1644862252191608</v>
      </c>
      <c r="BN51" s="353" t="s">
        <v>740</v>
      </c>
      <c r="BO51" s="411">
        <v>183625.35999999975</v>
      </c>
      <c r="BP51" s="411">
        <v>157598.35999999972</v>
      </c>
      <c r="BQ51" s="411">
        <v>187810.35999999972</v>
      </c>
      <c r="BR51" s="411">
        <v>176344.6933333331</v>
      </c>
      <c r="BS51" s="412" t="s">
        <v>560</v>
      </c>
      <c r="BT51" s="412">
        <v>146.1</v>
      </c>
      <c r="BU51" s="412">
        <v>130.70000000000002</v>
      </c>
      <c r="BV51" s="412">
        <v>148.5</v>
      </c>
      <c r="BW51" s="412">
        <v>141.80000000000001</v>
      </c>
      <c r="BX51" s="411">
        <v>9.677917347804069</v>
      </c>
      <c r="BY51" s="412" t="s">
        <v>494</v>
      </c>
      <c r="BZ51" s="413">
        <v>1.9159213116109768</v>
      </c>
      <c r="CA51" s="353" t="s">
        <v>740</v>
      </c>
      <c r="CB51" s="411">
        <v>147104.07999999993</v>
      </c>
      <c r="CC51" s="411">
        <v>117654.08000000012</v>
      </c>
      <c r="CD51" s="411">
        <v>137617.08000000002</v>
      </c>
      <c r="CE51" s="411">
        <v>134125.08000000002</v>
      </c>
      <c r="CF51" s="412" t="s">
        <v>562</v>
      </c>
      <c r="CG51" s="412">
        <v>170.20000000000002</v>
      </c>
      <c r="CH51" s="412">
        <v>144.6</v>
      </c>
      <c r="CI51" s="412">
        <v>162.10000000000002</v>
      </c>
      <c r="CJ51" s="412">
        <v>159</v>
      </c>
      <c r="CK51" s="411">
        <v>13.089762239511346</v>
      </c>
      <c r="CL51" s="412" t="s">
        <v>512</v>
      </c>
      <c r="CM51" s="413">
        <v>1.8546352741945693</v>
      </c>
      <c r="CN51" s="353" t="s">
        <v>740</v>
      </c>
      <c r="CO51" s="411">
        <v>20503.589999999986</v>
      </c>
      <c r="CP51" s="411">
        <v>16999.120000000014</v>
      </c>
      <c r="CQ51" s="411">
        <v>23619.119999999974</v>
      </c>
      <c r="CR51" s="411">
        <v>20373.943333333325</v>
      </c>
      <c r="CS51" s="412" t="s">
        <v>662</v>
      </c>
      <c r="CT51" s="412">
        <v>51.53</v>
      </c>
      <c r="CU51" s="412">
        <v>45.85</v>
      </c>
      <c r="CV51" s="412">
        <v>56.26</v>
      </c>
      <c r="CW51" s="412">
        <v>51.21</v>
      </c>
      <c r="CX51" s="411">
        <v>5.2106182071661857</v>
      </c>
      <c r="CY51" s="412" t="s">
        <v>450</v>
      </c>
      <c r="CZ51" s="413">
        <v>2.3945398933273094</v>
      </c>
      <c r="DA51" s="353" t="s">
        <v>740</v>
      </c>
      <c r="DB51" s="411">
        <v>42977.880000000063</v>
      </c>
      <c r="DC51" s="411">
        <v>40312.880000000063</v>
      </c>
      <c r="DD51" s="411">
        <v>46360.910000000062</v>
      </c>
      <c r="DE51" s="411">
        <v>43217.223333333393</v>
      </c>
      <c r="DF51" s="412" t="s">
        <v>425</v>
      </c>
      <c r="DG51" s="412">
        <v>102.9</v>
      </c>
      <c r="DH51" s="412">
        <v>98.990000000000009</v>
      </c>
      <c r="DI51" s="412">
        <v>107.80000000000001</v>
      </c>
      <c r="DJ51" s="412">
        <v>103.2</v>
      </c>
      <c r="DK51" s="411">
        <v>4.4245072277019597</v>
      </c>
      <c r="DL51" s="412" t="s">
        <v>448</v>
      </c>
      <c r="DM51" s="413">
        <v>2.2415443212493731</v>
      </c>
      <c r="DN51" s="353" t="s">
        <v>740</v>
      </c>
      <c r="DO51" s="411">
        <v>37819.799999999952</v>
      </c>
      <c r="DP51" s="411">
        <v>26663.800000000043</v>
      </c>
      <c r="DQ51" s="411">
        <v>29791.800000000043</v>
      </c>
      <c r="DR51" s="411">
        <v>31425.133333333346</v>
      </c>
      <c r="DS51" s="412" t="s">
        <v>509</v>
      </c>
      <c r="DT51" s="412">
        <v>95.03</v>
      </c>
      <c r="DU51" s="412">
        <v>72.59</v>
      </c>
      <c r="DV51" s="412">
        <v>79.08</v>
      </c>
      <c r="DW51" s="412">
        <v>82.23</v>
      </c>
      <c r="DX51" s="411">
        <v>11.550692228617272</v>
      </c>
      <c r="DY51" s="412" t="s">
        <v>438</v>
      </c>
      <c r="DZ51" s="413">
        <v>1.9632125355910157</v>
      </c>
      <c r="EA51" s="353" t="s">
        <v>767</v>
      </c>
      <c r="EB51" s="411">
        <v>176611.16000000015</v>
      </c>
      <c r="EC51" s="411">
        <v>167054.16000000006</v>
      </c>
      <c r="ED51" s="411">
        <v>162840.16000000006</v>
      </c>
      <c r="EE51" s="411">
        <v>168835.16000000006</v>
      </c>
      <c r="EF51" s="412" t="s">
        <v>427</v>
      </c>
      <c r="EG51" s="412">
        <v>197.9</v>
      </c>
      <c r="EH51" s="412">
        <v>190.8</v>
      </c>
      <c r="EI51" s="412">
        <v>187.60000000000002</v>
      </c>
      <c r="EJ51" s="412">
        <v>192.10000000000002</v>
      </c>
      <c r="EK51" s="411">
        <v>5.2614219398302593</v>
      </c>
      <c r="EL51" s="412" t="s">
        <v>545</v>
      </c>
      <c r="EM51" s="413">
        <v>1.9775348838434417</v>
      </c>
      <c r="EN51" s="353" t="s">
        <v>740</v>
      </c>
      <c r="EO51" s="411">
        <v>454.79999999999927</v>
      </c>
      <c r="EP51" s="411">
        <v>645.27999999999872</v>
      </c>
      <c r="EQ51" s="411">
        <v>568.59999999999889</v>
      </c>
      <c r="ER51" s="411">
        <v>556.22666666666566</v>
      </c>
      <c r="ES51" s="412" t="s">
        <v>721</v>
      </c>
      <c r="ET51" s="415" t="s">
        <v>743</v>
      </c>
      <c r="EU51" s="415" t="s">
        <v>743</v>
      </c>
      <c r="EV51" s="415" t="s">
        <v>743</v>
      </c>
      <c r="EW51" s="415" t="s">
        <v>743</v>
      </c>
      <c r="EX51" s="411">
        <v>0</v>
      </c>
      <c r="EY51" s="412" t="s">
        <v>751</v>
      </c>
      <c r="EZ51" s="413" t="s">
        <v>752</v>
      </c>
      <c r="FA51" s="353" t="s">
        <v>740</v>
      </c>
      <c r="FB51" s="411">
        <v>45149.359999999877</v>
      </c>
      <c r="FC51" s="411">
        <v>38732.359999999935</v>
      </c>
      <c r="FD51" s="411">
        <v>48913.359999999841</v>
      </c>
      <c r="FE51" s="411">
        <v>44265.026666666556</v>
      </c>
      <c r="FF51" s="412" t="s">
        <v>629</v>
      </c>
      <c r="FG51" s="412">
        <v>66.69</v>
      </c>
      <c r="FH51" s="412">
        <v>60.11</v>
      </c>
      <c r="FI51" s="412">
        <v>70.400000000000006</v>
      </c>
      <c r="FJ51" s="412">
        <v>65.73</v>
      </c>
      <c r="FK51" s="411">
        <v>5.20813442296686</v>
      </c>
      <c r="FL51" s="412" t="s">
        <v>552</v>
      </c>
      <c r="FM51" s="413">
        <v>2.2052589752994618</v>
      </c>
      <c r="FN51" s="353" t="s">
        <v>740</v>
      </c>
      <c r="FO51" s="411">
        <v>58059.799999999872</v>
      </c>
      <c r="FP51" s="411">
        <v>66478.799999999872</v>
      </c>
      <c r="FQ51" s="411">
        <v>58657.799999999894</v>
      </c>
      <c r="FR51" s="411">
        <v>61065.466666666551</v>
      </c>
      <c r="FS51" s="412" t="s">
        <v>486</v>
      </c>
      <c r="FT51" s="412">
        <v>92.81</v>
      </c>
      <c r="FU51" s="412">
        <v>101.10000000000001</v>
      </c>
      <c r="FV51" s="412">
        <v>93.41</v>
      </c>
      <c r="FW51" s="412">
        <v>95.78</v>
      </c>
      <c r="FX51" s="411">
        <v>4.6384968041367616</v>
      </c>
      <c r="FY51" s="412" t="s">
        <v>504</v>
      </c>
      <c r="FZ51" s="413">
        <v>2.2132765478095098</v>
      </c>
      <c r="GA51" s="353" t="s">
        <v>740</v>
      </c>
      <c r="GB51" s="411">
        <v>13135.929999999988</v>
      </c>
      <c r="GC51" s="411">
        <v>17928.930000000008</v>
      </c>
      <c r="GD51" s="411">
        <v>14568.929999999982</v>
      </c>
      <c r="GE51" s="411">
        <v>15211.263333333327</v>
      </c>
      <c r="GF51" s="412" t="s">
        <v>436</v>
      </c>
      <c r="GG51" s="412">
        <v>40.78</v>
      </c>
      <c r="GH51" s="412">
        <v>50.35</v>
      </c>
      <c r="GI51" s="412">
        <v>43.75</v>
      </c>
      <c r="GJ51" s="412">
        <v>44.96</v>
      </c>
      <c r="GK51" s="411">
        <v>4.8991584745662218</v>
      </c>
      <c r="GL51" s="412" t="s">
        <v>433</v>
      </c>
      <c r="GM51" s="413">
        <v>2.292701554254585</v>
      </c>
      <c r="GN51" s="353" t="s">
        <v>740</v>
      </c>
      <c r="GO51" s="411">
        <v>445.43999999999971</v>
      </c>
      <c r="GP51" s="411">
        <v>411.64999999999975</v>
      </c>
      <c r="GQ51" s="411">
        <v>520.74999999999966</v>
      </c>
      <c r="GR51" s="411">
        <v>459.27999999999975</v>
      </c>
      <c r="GS51" s="412" t="s">
        <v>498</v>
      </c>
      <c r="GT51" s="415" t="s">
        <v>743</v>
      </c>
      <c r="GU51" s="415" t="s">
        <v>743</v>
      </c>
      <c r="GV51" s="415" t="s">
        <v>743</v>
      </c>
      <c r="GW51" s="415" t="s">
        <v>743</v>
      </c>
      <c r="GX51" s="411">
        <v>0</v>
      </c>
      <c r="GY51" s="412" t="s">
        <v>751</v>
      </c>
      <c r="GZ51" s="413" t="s">
        <v>752</v>
      </c>
      <c r="HA51" s="353" t="s">
        <v>740</v>
      </c>
      <c r="HB51" s="411">
        <v>615.60000000000093</v>
      </c>
      <c r="HC51" s="411">
        <v>524.20000000000061</v>
      </c>
      <c r="HD51" s="411">
        <v>627.70000000000084</v>
      </c>
      <c r="HE51" s="411">
        <v>589.16666666666742</v>
      </c>
      <c r="HF51" s="412" t="s">
        <v>551</v>
      </c>
      <c r="HG51" s="411">
        <v>0.54537947675408371</v>
      </c>
      <c r="HH51" s="415" t="s">
        <v>743</v>
      </c>
      <c r="HI51" s="412">
        <v>0.68430000000000002</v>
      </c>
      <c r="HJ51" s="412">
        <v>0.6149</v>
      </c>
      <c r="HK51" s="411">
        <v>9.8255588658209728E-2</v>
      </c>
      <c r="HL51" s="412" t="s">
        <v>588</v>
      </c>
      <c r="HM51" s="413">
        <v>0.17730629548505383</v>
      </c>
    </row>
    <row r="52" spans="1:221">
      <c r="A52" s="353" t="s">
        <v>757</v>
      </c>
      <c r="B52" s="411">
        <v>25603.679999999913</v>
      </c>
      <c r="C52" s="411">
        <v>19676.759999999951</v>
      </c>
      <c r="D52" s="411">
        <v>24624.679999999924</v>
      </c>
      <c r="E52" s="411">
        <v>23301.706666666596</v>
      </c>
      <c r="F52" s="412" t="s">
        <v>522</v>
      </c>
      <c r="G52" s="412">
        <v>58.77</v>
      </c>
      <c r="H52" s="412">
        <v>50.21</v>
      </c>
      <c r="I52" s="412">
        <v>57.410000000000004</v>
      </c>
      <c r="J52" s="412">
        <v>55.46</v>
      </c>
      <c r="K52" s="411">
        <v>4.6008942055732698</v>
      </c>
      <c r="L52" s="412" t="s">
        <v>528</v>
      </c>
      <c r="M52" s="413">
        <v>2.4305162716763724</v>
      </c>
      <c r="N52" s="353" t="s">
        <v>757</v>
      </c>
      <c r="O52" s="411">
        <v>19874</v>
      </c>
      <c r="P52" s="411">
        <v>13509</v>
      </c>
      <c r="Q52" s="411">
        <v>12763</v>
      </c>
      <c r="R52" s="411">
        <v>15382</v>
      </c>
      <c r="S52" s="414" t="s">
        <v>604</v>
      </c>
      <c r="T52" s="412">
        <v>74.55</v>
      </c>
      <c r="U52" s="412">
        <v>60.86</v>
      </c>
      <c r="V52" s="412">
        <v>59.07</v>
      </c>
      <c r="W52" s="412">
        <v>64.83</v>
      </c>
      <c r="X52" s="411">
        <v>8.4685437478353212</v>
      </c>
      <c r="Y52" s="412" t="s">
        <v>566</v>
      </c>
      <c r="Z52" s="413">
        <v>2.6284808252933436</v>
      </c>
      <c r="AA52" s="353" t="s">
        <v>757</v>
      </c>
      <c r="AB52" s="411">
        <v>30359.479999999963</v>
      </c>
      <c r="AC52" s="411">
        <v>32322.479999999952</v>
      </c>
      <c r="AD52" s="411">
        <v>29086.479999999963</v>
      </c>
      <c r="AE52" s="411">
        <v>30589.479999999963</v>
      </c>
      <c r="AF52" s="412" t="s">
        <v>474</v>
      </c>
      <c r="AG52" s="412">
        <v>49.22</v>
      </c>
      <c r="AH52" s="412">
        <v>51.6</v>
      </c>
      <c r="AI52" s="412">
        <v>47.65</v>
      </c>
      <c r="AJ52" s="412">
        <v>49.49</v>
      </c>
      <c r="AK52" s="411">
        <v>1.9866456767222733</v>
      </c>
      <c r="AL52" s="412" t="s">
        <v>496</v>
      </c>
      <c r="AM52" s="413">
        <v>2.0580903945941516</v>
      </c>
      <c r="AN52" s="353" t="s">
        <v>757</v>
      </c>
      <c r="AO52" s="411">
        <v>53019.720000000023</v>
      </c>
      <c r="AP52" s="411">
        <v>50648.720000000023</v>
      </c>
      <c r="AQ52" s="411">
        <v>55058.290000000023</v>
      </c>
      <c r="AR52" s="411">
        <v>52908.910000000025</v>
      </c>
      <c r="AS52" s="412" t="s">
        <v>427</v>
      </c>
      <c r="AT52" s="412">
        <v>73.100000000000009</v>
      </c>
      <c r="AU52" s="412">
        <v>70.739999999999995</v>
      </c>
      <c r="AV52" s="412">
        <v>75.100000000000009</v>
      </c>
      <c r="AW52" s="412">
        <v>72.98</v>
      </c>
      <c r="AX52" s="411">
        <v>2.1805885214043919</v>
      </c>
      <c r="AY52" s="412" t="s">
        <v>574</v>
      </c>
      <c r="AZ52" s="413">
        <v>2.0939364138989478</v>
      </c>
      <c r="BA52" s="353" t="s">
        <v>757</v>
      </c>
      <c r="BB52" s="411">
        <v>2010592.1002533378</v>
      </c>
      <c r="BC52" s="411">
        <v>2474416.1455318877</v>
      </c>
      <c r="BD52" s="411">
        <v>2542991.0212919656</v>
      </c>
      <c r="BE52" s="411">
        <v>2342666.4223590638</v>
      </c>
      <c r="BF52" s="412" t="s">
        <v>625</v>
      </c>
      <c r="BG52" s="411">
        <v>1023.4133980037416</v>
      </c>
      <c r="BH52" s="411">
        <v>1182.6716357675391</v>
      </c>
      <c r="BI52" s="411">
        <v>1205.4141418174404</v>
      </c>
      <c r="BJ52" s="411">
        <v>1137.1663918629072</v>
      </c>
      <c r="BK52" s="411">
        <v>99.167096883492292</v>
      </c>
      <c r="BL52" s="412" t="s">
        <v>531</v>
      </c>
      <c r="BM52" s="413">
        <v>1.4957969485412488</v>
      </c>
      <c r="BN52" s="353" t="s">
        <v>757</v>
      </c>
      <c r="BO52" s="411">
        <v>93551.359999999797</v>
      </c>
      <c r="BP52" s="411">
        <v>93254.359999999782</v>
      </c>
      <c r="BQ52" s="411">
        <v>113019.35999999975</v>
      </c>
      <c r="BR52" s="411">
        <v>99941.693333333111</v>
      </c>
      <c r="BS52" s="412" t="s">
        <v>556</v>
      </c>
      <c r="BT52" s="412">
        <v>89.22</v>
      </c>
      <c r="BU52" s="412">
        <v>89.01</v>
      </c>
      <c r="BV52" s="412">
        <v>102.5</v>
      </c>
      <c r="BW52" s="412">
        <v>93.570000000000007</v>
      </c>
      <c r="BX52" s="411">
        <v>7.7134366729976236</v>
      </c>
      <c r="BY52" s="412" t="s">
        <v>512</v>
      </c>
      <c r="BZ52" s="413">
        <v>2.0007142484477596</v>
      </c>
      <c r="CA52" s="353" t="s">
        <v>757</v>
      </c>
      <c r="CB52" s="411">
        <v>49725.079999999864</v>
      </c>
      <c r="CC52" s="411">
        <v>45777.079999999864</v>
      </c>
      <c r="CD52" s="411">
        <v>52109.079999999856</v>
      </c>
      <c r="CE52" s="411">
        <v>49203.746666666528</v>
      </c>
      <c r="CF52" s="412" t="s">
        <v>443</v>
      </c>
      <c r="CG52" s="412">
        <v>77.39</v>
      </c>
      <c r="CH52" s="412">
        <v>72.88</v>
      </c>
      <c r="CI52" s="412">
        <v>80.06</v>
      </c>
      <c r="CJ52" s="412">
        <v>76.78</v>
      </c>
      <c r="CK52" s="411">
        <v>3.6308385594938182</v>
      </c>
      <c r="CL52" s="412" t="s">
        <v>495</v>
      </c>
      <c r="CM52" s="413">
        <v>2.0447626924442979</v>
      </c>
      <c r="CN52" s="353" t="s">
        <v>757</v>
      </c>
      <c r="CO52" s="411">
        <v>33408.119999999952</v>
      </c>
      <c r="CP52" s="411">
        <v>38148.119999999937</v>
      </c>
      <c r="CQ52" s="411">
        <v>37775.119999999937</v>
      </c>
      <c r="CR52" s="411">
        <v>36443.786666666609</v>
      </c>
      <c r="CS52" s="412" t="s">
        <v>476</v>
      </c>
      <c r="CT52" s="412">
        <v>69.650000000000006</v>
      </c>
      <c r="CU52" s="412">
        <v>75.55</v>
      </c>
      <c r="CV52" s="412">
        <v>75.09</v>
      </c>
      <c r="CW52" s="412">
        <v>73.430000000000007</v>
      </c>
      <c r="CX52" s="411">
        <v>3.2843730645659512</v>
      </c>
      <c r="CY52" s="412" t="s">
        <v>446</v>
      </c>
      <c r="CZ52" s="413">
        <v>2.3283303293931854</v>
      </c>
      <c r="DA52" s="353" t="s">
        <v>757</v>
      </c>
      <c r="DB52" s="411">
        <v>40344.880000000063</v>
      </c>
      <c r="DC52" s="411">
        <v>29566.910000000051</v>
      </c>
      <c r="DD52" s="411">
        <v>40821.880000000063</v>
      </c>
      <c r="DE52" s="411">
        <v>36911.223333333393</v>
      </c>
      <c r="DF52" s="412" t="s">
        <v>721</v>
      </c>
      <c r="DG52" s="412">
        <v>99.04</v>
      </c>
      <c r="DH52" s="412">
        <v>81.93</v>
      </c>
      <c r="DI52" s="412">
        <v>99.75</v>
      </c>
      <c r="DJ52" s="412">
        <v>93.570000000000007</v>
      </c>
      <c r="DK52" s="411">
        <v>10.08532506476441</v>
      </c>
      <c r="DL52" s="412" t="s">
        <v>544</v>
      </c>
      <c r="DM52" s="413">
        <v>2.2747887537381097</v>
      </c>
      <c r="DN52" s="353" t="s">
        <v>757</v>
      </c>
      <c r="DO52" s="411">
        <v>42769.799999999937</v>
      </c>
      <c r="DP52" s="411">
        <v>34524.799999999996</v>
      </c>
      <c r="DQ52" s="411">
        <v>40441.79999999993</v>
      </c>
      <c r="DR52" s="411">
        <v>39245.466666666623</v>
      </c>
      <c r="DS52" s="412" t="s">
        <v>544</v>
      </c>
      <c r="DT52" s="412">
        <v>104.4</v>
      </c>
      <c r="DU52" s="412">
        <v>88.600000000000009</v>
      </c>
      <c r="DV52" s="412">
        <v>100.10000000000001</v>
      </c>
      <c r="DW52" s="412">
        <v>97.7</v>
      </c>
      <c r="DX52" s="411">
        <v>8.182039728510011</v>
      </c>
      <c r="DY52" s="412" t="s">
        <v>543</v>
      </c>
      <c r="DZ52" s="413">
        <v>1.9380727903975934</v>
      </c>
      <c r="EA52" s="353" t="s">
        <v>714</v>
      </c>
      <c r="EB52" s="411">
        <v>69235.15999999996</v>
      </c>
      <c r="EC52" s="411">
        <v>67282.16</v>
      </c>
      <c r="ED52" s="411">
        <v>73731.159999999887</v>
      </c>
      <c r="EE52" s="411">
        <v>70082.826666666617</v>
      </c>
      <c r="EF52" s="412" t="s">
        <v>495</v>
      </c>
      <c r="EG52" s="412">
        <v>108.2</v>
      </c>
      <c r="EH52" s="412">
        <v>106.2</v>
      </c>
      <c r="EI52" s="412">
        <v>112.60000000000001</v>
      </c>
      <c r="EJ52" s="412">
        <v>109</v>
      </c>
      <c r="EK52" s="411">
        <v>3.2660226265773384</v>
      </c>
      <c r="EL52" s="412" t="s">
        <v>574</v>
      </c>
      <c r="EM52" s="413">
        <v>2.1160527874401462</v>
      </c>
      <c r="EN52" s="353" t="s">
        <v>757</v>
      </c>
      <c r="EO52" s="411">
        <v>554.8799999999992</v>
      </c>
      <c r="EP52" s="411">
        <v>551.99999999999909</v>
      </c>
      <c r="EQ52" s="411">
        <v>554.75999999999908</v>
      </c>
      <c r="ER52" s="411">
        <v>553.87999999999909</v>
      </c>
      <c r="ES52" s="412" t="s">
        <v>559</v>
      </c>
      <c r="ET52" s="415" t="s">
        <v>743</v>
      </c>
      <c r="EU52" s="415" t="s">
        <v>743</v>
      </c>
      <c r="EV52" s="415" t="s">
        <v>743</v>
      </c>
      <c r="EW52" s="415" t="s">
        <v>743</v>
      </c>
      <c r="EX52" s="411">
        <v>0</v>
      </c>
      <c r="EY52" s="412" t="s">
        <v>751</v>
      </c>
      <c r="EZ52" s="413" t="s">
        <v>752</v>
      </c>
      <c r="FA52" s="353" t="s">
        <v>757</v>
      </c>
      <c r="FB52" s="411">
        <v>166472.35999999975</v>
      </c>
      <c r="FC52" s="411">
        <v>145568.35999999975</v>
      </c>
      <c r="FD52" s="411">
        <v>159473.35999999975</v>
      </c>
      <c r="FE52" s="411">
        <v>157171.35999999975</v>
      </c>
      <c r="FF52" s="412" t="s">
        <v>494</v>
      </c>
      <c r="FG52" s="412">
        <v>160.30000000000001</v>
      </c>
      <c r="FH52" s="412">
        <v>146.5</v>
      </c>
      <c r="FI52" s="412">
        <v>155.80000000000001</v>
      </c>
      <c r="FJ52" s="412">
        <v>154.20000000000002</v>
      </c>
      <c r="FK52" s="411">
        <v>7.0185784177849797</v>
      </c>
      <c r="FL52" s="412" t="s">
        <v>488</v>
      </c>
      <c r="FM52" s="413">
        <v>1.9783590883403892</v>
      </c>
      <c r="FN52" s="353" t="s">
        <v>757</v>
      </c>
      <c r="FO52" s="411">
        <v>21188.800000000036</v>
      </c>
      <c r="FP52" s="411">
        <v>19506.100000000039</v>
      </c>
      <c r="FQ52" s="411">
        <v>23868.800000000039</v>
      </c>
      <c r="FR52" s="411">
        <v>21521.23333333337</v>
      </c>
      <c r="FS52" s="412" t="s">
        <v>450</v>
      </c>
      <c r="FT52" s="412">
        <v>48.72</v>
      </c>
      <c r="FU52" s="412">
        <v>46.18</v>
      </c>
      <c r="FV52" s="412">
        <v>52.61</v>
      </c>
      <c r="FW52" s="412">
        <v>49.17</v>
      </c>
      <c r="FX52" s="411">
        <v>3.2392816769838451</v>
      </c>
      <c r="FY52" s="412" t="s">
        <v>550</v>
      </c>
      <c r="FZ52" s="413">
        <v>2.3657762017037225</v>
      </c>
      <c r="GA52" s="353" t="s">
        <v>757</v>
      </c>
      <c r="GB52" s="411">
        <v>56188.239999999903</v>
      </c>
      <c r="GC52" s="411">
        <v>53132.239999999925</v>
      </c>
      <c r="GD52" s="411">
        <v>59997.239999999903</v>
      </c>
      <c r="GE52" s="411">
        <v>56439.239999999911</v>
      </c>
      <c r="GF52" s="412" t="s">
        <v>477</v>
      </c>
      <c r="GG52" s="412">
        <v>108.2</v>
      </c>
      <c r="GH52" s="412">
        <v>104.30000000000001</v>
      </c>
      <c r="GI52" s="412">
        <v>113.10000000000001</v>
      </c>
      <c r="GJ52" s="412">
        <v>108.5</v>
      </c>
      <c r="GK52" s="411">
        <v>4.4040659874880728</v>
      </c>
      <c r="GL52" s="412" t="s">
        <v>517</v>
      </c>
      <c r="GM52" s="413">
        <v>2.0766516272311355</v>
      </c>
      <c r="GN52" s="353" t="s">
        <v>757</v>
      </c>
      <c r="GO52" s="411">
        <v>476.85999999999962</v>
      </c>
      <c r="GP52" s="411">
        <v>517.48999999999978</v>
      </c>
      <c r="GQ52" s="411">
        <v>7710.8500000000022</v>
      </c>
      <c r="GR52" s="411">
        <v>2901.7333333333336</v>
      </c>
      <c r="GS52" s="414" t="s">
        <v>768</v>
      </c>
      <c r="GT52" s="415" t="s">
        <v>743</v>
      </c>
      <c r="GU52" s="415" t="s">
        <v>743</v>
      </c>
      <c r="GV52" s="412">
        <v>30.67</v>
      </c>
      <c r="GW52" s="415" t="s">
        <v>743</v>
      </c>
      <c r="GX52" s="411">
        <v>0</v>
      </c>
      <c r="GY52" s="412" t="s">
        <v>751</v>
      </c>
      <c r="GZ52" s="413" t="s">
        <v>752</v>
      </c>
      <c r="HA52" s="353" t="s">
        <v>757</v>
      </c>
      <c r="HB52" s="411">
        <v>466.70000000000056</v>
      </c>
      <c r="HC52" s="411">
        <v>480.1000000000007</v>
      </c>
      <c r="HD52" s="411">
        <v>391.40000000000038</v>
      </c>
      <c r="HE52" s="411">
        <v>446.06666666666723</v>
      </c>
      <c r="HF52" s="412" t="s">
        <v>527</v>
      </c>
      <c r="HG52" s="415" t="s">
        <v>743</v>
      </c>
      <c r="HH52" s="415" t="s">
        <v>743</v>
      </c>
      <c r="HI52" s="415" t="s">
        <v>743</v>
      </c>
      <c r="HJ52" s="415" t="s">
        <v>743</v>
      </c>
      <c r="HK52" s="411">
        <v>0</v>
      </c>
      <c r="HL52" s="412" t="s">
        <v>751</v>
      </c>
      <c r="HM52" s="413" t="s">
        <v>752</v>
      </c>
    </row>
    <row r="53" spans="1:221">
      <c r="A53" s="353" t="s">
        <v>767</v>
      </c>
      <c r="B53" s="411">
        <v>36214.679999999906</v>
      </c>
      <c r="C53" s="411">
        <v>27733.679999999913</v>
      </c>
      <c r="D53" s="411">
        <v>32680.679999999917</v>
      </c>
      <c r="E53" s="411">
        <v>32209.679999999909</v>
      </c>
      <c r="F53" s="412" t="s">
        <v>453</v>
      </c>
      <c r="G53" s="412">
        <v>72.28</v>
      </c>
      <c r="H53" s="412">
        <v>61.64</v>
      </c>
      <c r="I53" s="412">
        <v>67.98</v>
      </c>
      <c r="J53" s="412">
        <v>67.3</v>
      </c>
      <c r="K53" s="411">
        <v>5.355990435084987</v>
      </c>
      <c r="L53" s="412" t="s">
        <v>506</v>
      </c>
      <c r="M53" s="413">
        <v>2.4016527175426488</v>
      </c>
      <c r="N53" s="353" t="s">
        <v>767</v>
      </c>
      <c r="O53" s="411">
        <v>45564</v>
      </c>
      <c r="P53" s="411">
        <v>41851</v>
      </c>
      <c r="Q53" s="411">
        <v>48768</v>
      </c>
      <c r="R53" s="411">
        <v>45394.333333333336</v>
      </c>
      <c r="S53" s="412" t="s">
        <v>530</v>
      </c>
      <c r="T53" s="412">
        <v>115.60000000000001</v>
      </c>
      <c r="U53" s="412">
        <v>110.5</v>
      </c>
      <c r="V53" s="412">
        <v>119.9</v>
      </c>
      <c r="W53" s="412">
        <v>115.30000000000001</v>
      </c>
      <c r="X53" s="411">
        <v>4.7082577241001262</v>
      </c>
      <c r="Y53" s="412" t="s">
        <v>517</v>
      </c>
      <c r="Z53" s="413">
        <v>2.4172578420926012</v>
      </c>
      <c r="AA53" s="353" t="s">
        <v>767</v>
      </c>
      <c r="AB53" s="411">
        <v>18800.609999999993</v>
      </c>
      <c r="AC53" s="411">
        <v>12249.000000000025</v>
      </c>
      <c r="AD53" s="411">
        <v>20462.609999999993</v>
      </c>
      <c r="AE53" s="411">
        <v>17170.740000000005</v>
      </c>
      <c r="AF53" s="414" t="s">
        <v>769</v>
      </c>
      <c r="AG53" s="412">
        <v>34.22</v>
      </c>
      <c r="AH53" s="412">
        <v>24.61</v>
      </c>
      <c r="AI53" s="412">
        <v>36.51</v>
      </c>
      <c r="AJ53" s="412">
        <v>31.78</v>
      </c>
      <c r="AK53" s="411">
        <v>6.3115988780655101</v>
      </c>
      <c r="AL53" s="412" t="s">
        <v>564</v>
      </c>
      <c r="AM53" s="413">
        <v>2.159694984710955</v>
      </c>
      <c r="AN53" s="353" t="s">
        <v>767</v>
      </c>
      <c r="AO53" s="411">
        <v>45623.720000000023</v>
      </c>
      <c r="AP53" s="411">
        <v>29967.720000000019</v>
      </c>
      <c r="AQ53" s="411">
        <v>37981.720000000023</v>
      </c>
      <c r="AR53" s="411">
        <v>37857.720000000023</v>
      </c>
      <c r="AS53" s="414" t="s">
        <v>518</v>
      </c>
      <c r="AT53" s="412">
        <v>65.64</v>
      </c>
      <c r="AU53" s="412">
        <v>48.51</v>
      </c>
      <c r="AV53" s="412">
        <v>57.54</v>
      </c>
      <c r="AW53" s="412">
        <v>57.230000000000004</v>
      </c>
      <c r="AX53" s="411">
        <v>8.567382769061858</v>
      </c>
      <c r="AY53" s="412" t="s">
        <v>567</v>
      </c>
      <c r="AZ53" s="413">
        <v>2.1478249079506875</v>
      </c>
      <c r="BA53" s="353" t="s">
        <v>767</v>
      </c>
      <c r="BB53" s="411">
        <v>45885.239999999954</v>
      </c>
      <c r="BC53" s="411">
        <v>76008.239999999874</v>
      </c>
      <c r="BD53" s="411">
        <v>126606.23999999986</v>
      </c>
      <c r="BE53" s="411">
        <v>82833.239999999889</v>
      </c>
      <c r="BF53" s="414" t="s">
        <v>770</v>
      </c>
      <c r="BG53" s="412">
        <v>72.91</v>
      </c>
      <c r="BH53" s="412">
        <v>104</v>
      </c>
      <c r="BI53" s="412">
        <v>148.70000000000002</v>
      </c>
      <c r="BJ53" s="412">
        <v>108.5</v>
      </c>
      <c r="BK53" s="411">
        <v>38.099815623675418</v>
      </c>
      <c r="BL53" s="414" t="s">
        <v>771</v>
      </c>
      <c r="BM53" s="413">
        <v>2.0598939122184539</v>
      </c>
      <c r="BN53" s="353" t="s">
        <v>767</v>
      </c>
      <c r="BO53" s="411">
        <v>240815.35999999972</v>
      </c>
      <c r="BP53" s="411">
        <v>185458.35999999972</v>
      </c>
      <c r="BQ53" s="411">
        <v>243200.85999999975</v>
      </c>
      <c r="BR53" s="411">
        <v>223158.19333333304</v>
      </c>
      <c r="BS53" s="412" t="s">
        <v>695</v>
      </c>
      <c r="BT53" s="412">
        <v>178</v>
      </c>
      <c r="BU53" s="412">
        <v>147.20000000000002</v>
      </c>
      <c r="BV53" s="412">
        <v>179.3</v>
      </c>
      <c r="BW53" s="412">
        <v>168.20000000000002</v>
      </c>
      <c r="BX53" s="411">
        <v>18.200999626255058</v>
      </c>
      <c r="BY53" s="412" t="s">
        <v>544</v>
      </c>
      <c r="BZ53" s="413">
        <v>1.8569196202896743</v>
      </c>
      <c r="CA53" s="353" t="s">
        <v>767</v>
      </c>
      <c r="CB53" s="411">
        <v>50447.079999999893</v>
      </c>
      <c r="CC53" s="411">
        <v>36779.079999999936</v>
      </c>
      <c r="CD53" s="411">
        <v>44621.079999999922</v>
      </c>
      <c r="CE53" s="411">
        <v>43949.079999999922</v>
      </c>
      <c r="CF53" s="412" t="s">
        <v>607</v>
      </c>
      <c r="CG53" s="412">
        <v>78.2</v>
      </c>
      <c r="CH53" s="412">
        <v>62.17</v>
      </c>
      <c r="CI53" s="412">
        <v>71.540000000000006</v>
      </c>
      <c r="CJ53" s="412">
        <v>70.64</v>
      </c>
      <c r="CK53" s="411">
        <v>8.0567969551071279</v>
      </c>
      <c r="CL53" s="412" t="s">
        <v>539</v>
      </c>
      <c r="CM53" s="413">
        <v>2.0738056150965085</v>
      </c>
      <c r="CN53" s="353" t="s">
        <v>767</v>
      </c>
      <c r="CO53" s="411">
        <v>82528.119999999908</v>
      </c>
      <c r="CP53" s="411">
        <v>63969.11999999993</v>
      </c>
      <c r="CQ53" s="411">
        <v>86391.119999999923</v>
      </c>
      <c r="CR53" s="411">
        <v>77629.453333333251</v>
      </c>
      <c r="CS53" s="412" t="s">
        <v>683</v>
      </c>
      <c r="CT53" s="412">
        <v>121.2</v>
      </c>
      <c r="CU53" s="412">
        <v>103.7</v>
      </c>
      <c r="CV53" s="412">
        <v>124.60000000000001</v>
      </c>
      <c r="CW53" s="412">
        <v>116.5</v>
      </c>
      <c r="CX53" s="411">
        <v>11.240455937595645</v>
      </c>
      <c r="CY53" s="412" t="s">
        <v>592</v>
      </c>
      <c r="CZ53" s="413">
        <v>2.2056952399843941</v>
      </c>
      <c r="DA53" s="353" t="s">
        <v>767</v>
      </c>
      <c r="DB53" s="411">
        <v>47494.880000000063</v>
      </c>
      <c r="DC53" s="411">
        <v>34860.910000000054</v>
      </c>
      <c r="DD53" s="411">
        <v>43842.880000000063</v>
      </c>
      <c r="DE53" s="411">
        <v>42066.223333333393</v>
      </c>
      <c r="DF53" s="412" t="s">
        <v>624</v>
      </c>
      <c r="DG53" s="412">
        <v>109.4</v>
      </c>
      <c r="DH53" s="412">
        <v>90.59</v>
      </c>
      <c r="DI53" s="412">
        <v>104.2</v>
      </c>
      <c r="DJ53" s="412">
        <v>101.4</v>
      </c>
      <c r="DK53" s="411">
        <v>9.7253305442431142</v>
      </c>
      <c r="DL53" s="412" t="s">
        <v>551</v>
      </c>
      <c r="DM53" s="413">
        <v>2.2419293168624588</v>
      </c>
      <c r="DN53" s="353" t="s">
        <v>767</v>
      </c>
      <c r="DO53" s="411">
        <v>33311.400000000023</v>
      </c>
      <c r="DP53" s="411">
        <v>27853.80000000005</v>
      </c>
      <c r="DQ53" s="411">
        <v>20892.100000000039</v>
      </c>
      <c r="DR53" s="411">
        <v>27352.433333333367</v>
      </c>
      <c r="DS53" s="414" t="s">
        <v>772</v>
      </c>
      <c r="DT53" s="412">
        <v>86.19</v>
      </c>
      <c r="DU53" s="412">
        <v>75.08</v>
      </c>
      <c r="DV53" s="412">
        <v>60.07</v>
      </c>
      <c r="DW53" s="412">
        <v>73.78</v>
      </c>
      <c r="DX53" s="411">
        <v>13.10853861638922</v>
      </c>
      <c r="DY53" s="412" t="s">
        <v>519</v>
      </c>
      <c r="DZ53" s="413">
        <v>1.9590997077746921</v>
      </c>
      <c r="EA53" s="353" t="s">
        <v>773</v>
      </c>
      <c r="EB53" s="411">
        <v>7580.5799999999972</v>
      </c>
      <c r="EC53" s="411">
        <v>11526.58000000002</v>
      </c>
      <c r="ED53" s="411">
        <v>8937.2900000000118</v>
      </c>
      <c r="EE53" s="411">
        <v>9348.1500000000106</v>
      </c>
      <c r="EF53" s="414" t="s">
        <v>699</v>
      </c>
      <c r="EG53" s="412">
        <v>25.63</v>
      </c>
      <c r="EH53" s="412">
        <v>34.130000000000003</v>
      </c>
      <c r="EI53" s="412">
        <v>28.73</v>
      </c>
      <c r="EJ53" s="412">
        <v>29.5</v>
      </c>
      <c r="EK53" s="411">
        <v>4.2980701946755335</v>
      </c>
      <c r="EL53" s="412" t="s">
        <v>695</v>
      </c>
      <c r="EM53" s="413">
        <v>2.4002802865220558</v>
      </c>
      <c r="EN53" s="353" t="s">
        <v>767</v>
      </c>
      <c r="EO53" s="411">
        <v>679.99999999999898</v>
      </c>
      <c r="EP53" s="411">
        <v>796.59999999999889</v>
      </c>
      <c r="EQ53" s="411">
        <v>668.87999999999886</v>
      </c>
      <c r="ER53" s="411">
        <v>715.15999999999894</v>
      </c>
      <c r="ES53" s="412" t="s">
        <v>626</v>
      </c>
      <c r="ET53" s="411">
        <v>0.53105182966878317</v>
      </c>
      <c r="EU53" s="412">
        <v>2.1280000000000001</v>
      </c>
      <c r="EV53" s="415" t="s">
        <v>743</v>
      </c>
      <c r="EW53" s="412">
        <v>1.329</v>
      </c>
      <c r="EX53" s="411">
        <v>1.1289835474394649</v>
      </c>
      <c r="EY53" s="414" t="s">
        <v>774</v>
      </c>
      <c r="EZ53" s="413">
        <v>0.38527869014637028</v>
      </c>
      <c r="FA53" s="353" t="s">
        <v>767</v>
      </c>
      <c r="FB53" s="411">
        <v>104524.35999999978</v>
      </c>
      <c r="FC53" s="411">
        <v>78222.359999999797</v>
      </c>
      <c r="FD53" s="411">
        <v>105567.35999999978</v>
      </c>
      <c r="FE53" s="411">
        <v>96104.693333333125</v>
      </c>
      <c r="FF53" s="412" t="s">
        <v>575</v>
      </c>
      <c r="FG53" s="412">
        <v>117.30000000000001</v>
      </c>
      <c r="FH53" s="412">
        <v>96.59</v>
      </c>
      <c r="FI53" s="412">
        <v>118.10000000000001</v>
      </c>
      <c r="FJ53" s="412">
        <v>110.7</v>
      </c>
      <c r="FK53" s="411">
        <v>12.216522228823365</v>
      </c>
      <c r="FL53" s="412" t="s">
        <v>439</v>
      </c>
      <c r="FM53" s="413">
        <v>2.0653497390350157</v>
      </c>
      <c r="FN53" s="353" t="s">
        <v>767</v>
      </c>
      <c r="FO53" s="411">
        <v>39864.799999999959</v>
      </c>
      <c r="FP53" s="411">
        <v>42912.799999999945</v>
      </c>
      <c r="FQ53" s="411">
        <v>46136.799999999908</v>
      </c>
      <c r="FR53" s="411">
        <v>42971.466666666609</v>
      </c>
      <c r="FS53" s="412" t="s">
        <v>593</v>
      </c>
      <c r="FT53" s="412">
        <v>73.070000000000007</v>
      </c>
      <c r="FU53" s="412">
        <v>76.58</v>
      </c>
      <c r="FV53" s="412">
        <v>80.2</v>
      </c>
      <c r="FW53" s="412">
        <v>76.62</v>
      </c>
      <c r="FX53" s="411">
        <v>3.5630480070840997</v>
      </c>
      <c r="FY53" s="412" t="s">
        <v>495</v>
      </c>
      <c r="FZ53" s="413">
        <v>2.2369035851413939</v>
      </c>
      <c r="GA53" s="353" t="s">
        <v>767</v>
      </c>
      <c r="GB53" s="411">
        <v>16830.309999999994</v>
      </c>
      <c r="GC53" s="411">
        <v>14084.309999999983</v>
      </c>
      <c r="GD53" s="411">
        <v>16533.929999999993</v>
      </c>
      <c r="GE53" s="411">
        <v>15816.183333333325</v>
      </c>
      <c r="GF53" s="412" t="s">
        <v>508</v>
      </c>
      <c r="GG53" s="412">
        <v>48.24</v>
      </c>
      <c r="GH53" s="412">
        <v>42.76</v>
      </c>
      <c r="GI53" s="412">
        <v>47.67</v>
      </c>
      <c r="GJ53" s="412">
        <v>46.22</v>
      </c>
      <c r="GK53" s="411">
        <v>3.0148665484379209</v>
      </c>
      <c r="GL53" s="412" t="s">
        <v>443</v>
      </c>
      <c r="GM53" s="413">
        <v>2.2944296346208946</v>
      </c>
      <c r="GN53" s="353" t="s">
        <v>767</v>
      </c>
      <c r="GO53" s="411">
        <v>621.70000000000016</v>
      </c>
      <c r="GP53" s="411">
        <v>562.90999999999963</v>
      </c>
      <c r="GQ53" s="411">
        <v>508.27999999999969</v>
      </c>
      <c r="GR53" s="411">
        <v>564.29666666666651</v>
      </c>
      <c r="GS53" s="412" t="s">
        <v>520</v>
      </c>
      <c r="GT53" s="412">
        <v>1.5669999999999999</v>
      </c>
      <c r="GU53" s="411">
        <v>0.49601111799667902</v>
      </c>
      <c r="GV53" s="415" t="s">
        <v>743</v>
      </c>
      <c r="GW53" s="412">
        <v>1.0309999999999999</v>
      </c>
      <c r="GX53" s="411">
        <v>0.75703518245356649</v>
      </c>
      <c r="GY53" s="414" t="s">
        <v>775</v>
      </c>
      <c r="GZ53" s="413">
        <v>0.28635877928219539</v>
      </c>
      <c r="HA53" s="353" t="s">
        <v>767</v>
      </c>
      <c r="HB53" s="411">
        <v>422.40000000000038</v>
      </c>
      <c r="HC53" s="411">
        <v>591.80000000000064</v>
      </c>
      <c r="HD53" s="411">
        <v>497.50000000000063</v>
      </c>
      <c r="HE53" s="411">
        <v>503.90000000000055</v>
      </c>
      <c r="HF53" s="412" t="s">
        <v>611</v>
      </c>
      <c r="HG53" s="415" t="s">
        <v>743</v>
      </c>
      <c r="HH53" s="411">
        <v>0.20133232508567095</v>
      </c>
      <c r="HI53" s="415" t="s">
        <v>743</v>
      </c>
      <c r="HJ53" s="415" t="s">
        <v>743</v>
      </c>
      <c r="HK53" s="411">
        <v>0</v>
      </c>
      <c r="HL53" s="412" t="s">
        <v>751</v>
      </c>
      <c r="HM53" s="413" t="s">
        <v>752</v>
      </c>
    </row>
    <row r="54" spans="1:221">
      <c r="A54" s="353" t="s">
        <v>773</v>
      </c>
      <c r="B54" s="411">
        <v>17404.679999999993</v>
      </c>
      <c r="C54" s="411">
        <v>12328.840000000006</v>
      </c>
      <c r="D54" s="411">
        <v>11874.760000000006</v>
      </c>
      <c r="E54" s="411">
        <v>13869.426666666666</v>
      </c>
      <c r="F54" s="414" t="s">
        <v>620</v>
      </c>
      <c r="G54" s="412">
        <v>46.65</v>
      </c>
      <c r="H54" s="412">
        <v>37.910000000000004</v>
      </c>
      <c r="I54" s="412">
        <v>37.050000000000004</v>
      </c>
      <c r="J54" s="412">
        <v>40.54</v>
      </c>
      <c r="K54" s="411">
        <v>5.310354504751948</v>
      </c>
      <c r="L54" s="412" t="s">
        <v>566</v>
      </c>
      <c r="M54" s="413">
        <v>2.5062883897078918</v>
      </c>
      <c r="N54" s="353" t="s">
        <v>773</v>
      </c>
      <c r="O54" s="411">
        <v>47952</v>
      </c>
      <c r="P54" s="411">
        <v>53369</v>
      </c>
      <c r="Q54" s="411">
        <v>38508</v>
      </c>
      <c r="R54" s="411">
        <v>46609.666666666664</v>
      </c>
      <c r="S54" s="412" t="s">
        <v>575</v>
      </c>
      <c r="T54" s="412">
        <v>118.80000000000001</v>
      </c>
      <c r="U54" s="412">
        <v>125.80000000000001</v>
      </c>
      <c r="V54" s="412">
        <v>105.7</v>
      </c>
      <c r="W54" s="412">
        <v>116.80000000000001</v>
      </c>
      <c r="X54" s="411">
        <v>10.218818850900243</v>
      </c>
      <c r="Y54" s="412" t="s">
        <v>435</v>
      </c>
      <c r="Z54" s="413">
        <v>2.4452894966505583</v>
      </c>
      <c r="AA54" s="353" t="s">
        <v>773</v>
      </c>
      <c r="AB54" s="411">
        <v>24037.739999999969</v>
      </c>
      <c r="AC54" s="411">
        <v>22868.479999999974</v>
      </c>
      <c r="AD54" s="411">
        <v>21779.73999999998</v>
      </c>
      <c r="AE54" s="411">
        <v>22895.319999999974</v>
      </c>
      <c r="AF54" s="412" t="s">
        <v>478</v>
      </c>
      <c r="AG54" s="412">
        <v>41.26</v>
      </c>
      <c r="AH54" s="412">
        <v>39.72</v>
      </c>
      <c r="AI54" s="412">
        <v>38.28</v>
      </c>
      <c r="AJ54" s="412">
        <v>39.75</v>
      </c>
      <c r="AK54" s="411">
        <v>1.4882262159228494</v>
      </c>
      <c r="AL54" s="412" t="s">
        <v>535</v>
      </c>
      <c r="AM54" s="413">
        <v>2.1415370488711409</v>
      </c>
      <c r="AN54" s="353" t="s">
        <v>773</v>
      </c>
      <c r="AO54" s="411">
        <v>25823.290000000019</v>
      </c>
      <c r="AP54" s="411">
        <v>24234.720000000019</v>
      </c>
      <c r="AQ54" s="411">
        <v>22995.720000000019</v>
      </c>
      <c r="AR54" s="411">
        <v>24351.24333333335</v>
      </c>
      <c r="AS54" s="412" t="s">
        <v>426</v>
      </c>
      <c r="AT54" s="412">
        <v>43.56</v>
      </c>
      <c r="AU54" s="412">
        <v>41.6</v>
      </c>
      <c r="AV54" s="412">
        <v>40.050000000000004</v>
      </c>
      <c r="AW54" s="412">
        <v>41.74</v>
      </c>
      <c r="AX54" s="411">
        <v>1.7608062400610873</v>
      </c>
      <c r="AY54" s="412" t="s">
        <v>427</v>
      </c>
      <c r="AZ54" s="413">
        <v>2.1971217621139014</v>
      </c>
      <c r="BA54" s="353" t="s">
        <v>773</v>
      </c>
      <c r="BB54" s="411">
        <v>27759.180000000044</v>
      </c>
      <c r="BC54" s="411">
        <v>57624.239999999911</v>
      </c>
      <c r="BD54" s="411">
        <v>70748.239999999903</v>
      </c>
      <c r="BE54" s="411">
        <v>52043.886666666622</v>
      </c>
      <c r="BF54" s="414" t="s">
        <v>776</v>
      </c>
      <c r="BG54" s="412">
        <v>51.07</v>
      </c>
      <c r="BH54" s="412">
        <v>85.61</v>
      </c>
      <c r="BI54" s="412">
        <v>98.89</v>
      </c>
      <c r="BJ54" s="412">
        <v>78.52</v>
      </c>
      <c r="BK54" s="411">
        <v>24.686871102383034</v>
      </c>
      <c r="BL54" s="414" t="s">
        <v>777</v>
      </c>
      <c r="BM54" s="413">
        <v>2.1133939493806855</v>
      </c>
      <c r="BN54" s="353" t="s">
        <v>773</v>
      </c>
      <c r="BO54" s="411">
        <v>6819550.0358005539</v>
      </c>
      <c r="BP54" s="411">
        <v>6505797.2088559642</v>
      </c>
      <c r="BQ54" s="411">
        <v>6750372.0399282947</v>
      </c>
      <c r="BR54" s="411">
        <v>6691906.4281949373</v>
      </c>
      <c r="BS54" s="412" t="s">
        <v>491</v>
      </c>
      <c r="BT54" s="411">
        <v>2020.3053231247834</v>
      </c>
      <c r="BU54" s="411">
        <v>1952.3696857802684</v>
      </c>
      <c r="BV54" s="411">
        <v>2005.401134903288</v>
      </c>
      <c r="BW54" s="411">
        <v>1992.6920479361133</v>
      </c>
      <c r="BX54" s="411">
        <v>35.706489242234049</v>
      </c>
      <c r="BY54" s="412" t="s">
        <v>568</v>
      </c>
      <c r="BZ54" s="413">
        <v>1.3769902846090829</v>
      </c>
      <c r="CA54" s="353" t="s">
        <v>773</v>
      </c>
      <c r="CB54" s="411">
        <v>106061.08000000012</v>
      </c>
      <c r="CC54" s="411">
        <v>114143.08000000016</v>
      </c>
      <c r="CD54" s="411">
        <v>114988.08000000012</v>
      </c>
      <c r="CE54" s="411">
        <v>111730.7466666668</v>
      </c>
      <c r="CF54" s="412" t="s">
        <v>529</v>
      </c>
      <c r="CG54" s="412">
        <v>134.1</v>
      </c>
      <c r="CH54" s="412">
        <v>141.5</v>
      </c>
      <c r="CI54" s="412">
        <v>142.20000000000002</v>
      </c>
      <c r="CJ54" s="412">
        <v>139.30000000000001</v>
      </c>
      <c r="CK54" s="411">
        <v>4.486748223825737</v>
      </c>
      <c r="CL54" s="412" t="s">
        <v>571</v>
      </c>
      <c r="CM54" s="413">
        <v>1.9192215508789374</v>
      </c>
      <c r="CN54" s="353" t="s">
        <v>773</v>
      </c>
      <c r="CO54" s="411">
        <v>11952.470000000021</v>
      </c>
      <c r="CP54" s="411">
        <v>14132.120000000024</v>
      </c>
      <c r="CQ54" s="411">
        <v>11504.590000000024</v>
      </c>
      <c r="CR54" s="411">
        <v>12529.726666666691</v>
      </c>
      <c r="CS54" s="412" t="s">
        <v>562</v>
      </c>
      <c r="CT54" s="412">
        <v>36.700000000000003</v>
      </c>
      <c r="CU54" s="412">
        <v>40.82</v>
      </c>
      <c r="CV54" s="412">
        <v>35.81</v>
      </c>
      <c r="CW54" s="412">
        <v>37.78</v>
      </c>
      <c r="CX54" s="411">
        <v>2.6727424221407219</v>
      </c>
      <c r="CY54" s="412" t="s">
        <v>505</v>
      </c>
      <c r="CZ54" s="413">
        <v>2.4436557411098483</v>
      </c>
      <c r="DA54" s="353" t="s">
        <v>773</v>
      </c>
      <c r="DB54" s="411">
        <v>35033.910000000047</v>
      </c>
      <c r="DC54" s="411">
        <v>29488.880000000052</v>
      </c>
      <c r="DD54" s="411">
        <v>32034.910000000051</v>
      </c>
      <c r="DE54" s="411">
        <v>32185.900000000049</v>
      </c>
      <c r="DF54" s="412" t="s">
        <v>441</v>
      </c>
      <c r="DG54" s="412">
        <v>90.86</v>
      </c>
      <c r="DH54" s="412">
        <v>81.8</v>
      </c>
      <c r="DI54" s="412">
        <v>86.04</v>
      </c>
      <c r="DJ54" s="412">
        <v>86.23</v>
      </c>
      <c r="DK54" s="411">
        <v>4.5326895753492531</v>
      </c>
      <c r="DL54" s="412" t="s">
        <v>474</v>
      </c>
      <c r="DM54" s="413">
        <v>2.2768296951462008</v>
      </c>
      <c r="DN54" s="353" t="s">
        <v>773</v>
      </c>
      <c r="DO54" s="411">
        <v>32610.100000000049</v>
      </c>
      <c r="DP54" s="411">
        <v>29325.800000000047</v>
      </c>
      <c r="DQ54" s="411">
        <v>27031.800000000047</v>
      </c>
      <c r="DR54" s="411">
        <v>29655.900000000049</v>
      </c>
      <c r="DS54" s="412" t="s">
        <v>508</v>
      </c>
      <c r="DT54" s="412">
        <v>84.79</v>
      </c>
      <c r="DU54" s="412">
        <v>78.12</v>
      </c>
      <c r="DV54" s="412">
        <v>73.36</v>
      </c>
      <c r="DW54" s="412">
        <v>78.760000000000005</v>
      </c>
      <c r="DX54" s="411">
        <v>5.7414505128655318</v>
      </c>
      <c r="DY54" s="412" t="s">
        <v>593</v>
      </c>
      <c r="DZ54" s="413">
        <v>1.9621397549554642</v>
      </c>
      <c r="EA54" s="353" t="s">
        <v>716</v>
      </c>
      <c r="EB54" s="411">
        <v>15495.290000000041</v>
      </c>
      <c r="EC54" s="411">
        <v>11152.000000000025</v>
      </c>
      <c r="ED54" s="411">
        <v>19555.160000000044</v>
      </c>
      <c r="EE54" s="411">
        <v>15400.816666666704</v>
      </c>
      <c r="EF54" s="414" t="s">
        <v>764</v>
      </c>
      <c r="EG54" s="412">
        <v>41.5</v>
      </c>
      <c r="EH54" s="412">
        <v>33.380000000000003</v>
      </c>
      <c r="EI54" s="412">
        <v>48.28</v>
      </c>
      <c r="EJ54" s="412">
        <v>41.050000000000004</v>
      </c>
      <c r="EK54" s="411">
        <v>7.4612904340101291</v>
      </c>
      <c r="EL54" s="412" t="s">
        <v>732</v>
      </c>
      <c r="EM54" s="413">
        <v>2.3701037861923187</v>
      </c>
      <c r="EN54" s="353" t="s">
        <v>773</v>
      </c>
      <c r="EO54" s="411">
        <v>8873.2800000000061</v>
      </c>
      <c r="EP54" s="411">
        <v>7135.3199999999943</v>
      </c>
      <c r="EQ54" s="411">
        <v>9242.8400000000092</v>
      </c>
      <c r="ER54" s="411">
        <v>8417.1466666666693</v>
      </c>
      <c r="ES54" s="412" t="s">
        <v>569</v>
      </c>
      <c r="ET54" s="412">
        <v>21.25</v>
      </c>
      <c r="EU54" s="412">
        <v>18.63</v>
      </c>
      <c r="EV54" s="412">
        <v>21.78</v>
      </c>
      <c r="EW54" s="412">
        <v>20.55</v>
      </c>
      <c r="EX54" s="411">
        <v>1.6867939142005419</v>
      </c>
      <c r="EY54" s="412" t="s">
        <v>512</v>
      </c>
      <c r="EZ54" s="413">
        <v>2.6306411133424858</v>
      </c>
      <c r="FA54" s="353" t="s">
        <v>773</v>
      </c>
      <c r="FB54" s="411">
        <v>6028.4600000000091</v>
      </c>
      <c r="FC54" s="411">
        <v>6479.910000000008</v>
      </c>
      <c r="FD54" s="411">
        <v>7823.9100000000089</v>
      </c>
      <c r="FE54" s="411">
        <v>6777.4266666666763</v>
      </c>
      <c r="FF54" s="412" t="s">
        <v>561</v>
      </c>
      <c r="FG54" s="412">
        <v>16.32</v>
      </c>
      <c r="FH54" s="412">
        <v>17.22</v>
      </c>
      <c r="FI54" s="412">
        <v>19.77</v>
      </c>
      <c r="FJ54" s="412">
        <v>17.77</v>
      </c>
      <c r="FK54" s="411">
        <v>1.7892147559916234</v>
      </c>
      <c r="FL54" s="412" t="s">
        <v>520</v>
      </c>
      <c r="FM54" s="413">
        <v>2.2957727354216435</v>
      </c>
      <c r="FN54" s="353" t="s">
        <v>773</v>
      </c>
      <c r="FO54" s="411">
        <v>15569.100000000031</v>
      </c>
      <c r="FP54" s="411">
        <v>19840.800000000036</v>
      </c>
      <c r="FQ54" s="411">
        <v>21701.800000000043</v>
      </c>
      <c r="FR54" s="411">
        <v>19037.23333333337</v>
      </c>
      <c r="FS54" s="412" t="s">
        <v>565</v>
      </c>
      <c r="FT54" s="412">
        <v>39.880000000000003</v>
      </c>
      <c r="FU54" s="412">
        <v>46.69</v>
      </c>
      <c r="FV54" s="412">
        <v>49.480000000000004</v>
      </c>
      <c r="FW54" s="412">
        <v>45.35</v>
      </c>
      <c r="FX54" s="411">
        <v>4.9373786746265287</v>
      </c>
      <c r="FY54" s="412" t="s">
        <v>433</v>
      </c>
      <c r="FZ54" s="413">
        <v>2.3592177174013997</v>
      </c>
      <c r="GA54" s="353" t="s">
        <v>773</v>
      </c>
      <c r="GB54" s="411">
        <v>16002.92999999998</v>
      </c>
      <c r="GC54" s="411">
        <v>18284.930000000022</v>
      </c>
      <c r="GD54" s="411">
        <v>15481.92999999998</v>
      </c>
      <c r="GE54" s="411">
        <v>16589.929999999993</v>
      </c>
      <c r="GF54" s="412" t="s">
        <v>573</v>
      </c>
      <c r="GG54" s="412">
        <v>46.63</v>
      </c>
      <c r="GH54" s="412">
        <v>51.02</v>
      </c>
      <c r="GI54" s="412">
        <v>45.59</v>
      </c>
      <c r="GJ54" s="412">
        <v>47.75</v>
      </c>
      <c r="GK54" s="411">
        <v>2.8841096233322703</v>
      </c>
      <c r="GL54" s="412" t="s">
        <v>503</v>
      </c>
      <c r="GM54" s="413">
        <v>2.296065625286785</v>
      </c>
      <c r="GN54" s="353" t="s">
        <v>773</v>
      </c>
      <c r="GO54" s="411">
        <v>12735.419999999966</v>
      </c>
      <c r="GP54" s="411">
        <v>16258.629999999959</v>
      </c>
      <c r="GQ54" s="411">
        <v>16380.629999999957</v>
      </c>
      <c r="GR54" s="411">
        <v>15124.893333333292</v>
      </c>
      <c r="GS54" s="412" t="s">
        <v>437</v>
      </c>
      <c r="GT54" s="412">
        <v>43.2</v>
      </c>
      <c r="GU54" s="412">
        <v>50.870000000000005</v>
      </c>
      <c r="GV54" s="412">
        <v>51.13</v>
      </c>
      <c r="GW54" s="412">
        <v>48.4</v>
      </c>
      <c r="GX54" s="411">
        <v>4.5071752511039387</v>
      </c>
      <c r="GY54" s="412" t="s">
        <v>560</v>
      </c>
      <c r="GZ54" s="413">
        <v>2.3136203208197186</v>
      </c>
      <c r="HA54" s="353" t="s">
        <v>773</v>
      </c>
      <c r="HB54" s="411">
        <v>7640.8000000000129</v>
      </c>
      <c r="HC54" s="411">
        <v>10534.10000000002</v>
      </c>
      <c r="HD54" s="411">
        <v>8668.2000000000171</v>
      </c>
      <c r="HE54" s="411">
        <v>8947.7000000000171</v>
      </c>
      <c r="HF54" s="412" t="s">
        <v>733</v>
      </c>
      <c r="HG54" s="412">
        <v>23.29</v>
      </c>
      <c r="HH54" s="412">
        <v>29.55</v>
      </c>
      <c r="HI54" s="412">
        <v>25.59</v>
      </c>
      <c r="HJ54" s="412">
        <v>26.14</v>
      </c>
      <c r="HK54" s="411">
        <v>3.1649513374614053</v>
      </c>
      <c r="HL54" s="412" t="s">
        <v>507</v>
      </c>
      <c r="HM54" s="413">
        <v>2.3177377630903142</v>
      </c>
    </row>
    <row r="55" spans="1:221">
      <c r="A55" s="353" t="s">
        <v>778</v>
      </c>
      <c r="B55" s="411">
        <v>21187.679999999957</v>
      </c>
      <c r="C55" s="411">
        <v>11424.760000000006</v>
      </c>
      <c r="D55" s="411">
        <v>10972.680000000006</v>
      </c>
      <c r="E55" s="411">
        <v>14528.373333333322</v>
      </c>
      <c r="F55" s="414" t="s">
        <v>779</v>
      </c>
      <c r="G55" s="412">
        <v>52.480000000000004</v>
      </c>
      <c r="H55" s="412">
        <v>36.200000000000003</v>
      </c>
      <c r="I55" s="412">
        <v>35.32</v>
      </c>
      <c r="J55" s="412">
        <v>41.33</v>
      </c>
      <c r="K55" s="411">
        <v>9.662841765390997</v>
      </c>
      <c r="L55" s="414" t="s">
        <v>780</v>
      </c>
      <c r="M55" s="413">
        <v>2.5352498206902947</v>
      </c>
      <c r="N55" s="353" t="s">
        <v>778</v>
      </c>
      <c r="O55" s="411">
        <v>19089</v>
      </c>
      <c r="P55" s="411">
        <v>27645</v>
      </c>
      <c r="Q55" s="411">
        <v>17039</v>
      </c>
      <c r="R55" s="411">
        <v>21257.666666666668</v>
      </c>
      <c r="S55" s="414" t="s">
        <v>781</v>
      </c>
      <c r="T55" s="412">
        <v>72.989999999999995</v>
      </c>
      <c r="U55" s="412">
        <v>88.69</v>
      </c>
      <c r="V55" s="412">
        <v>68.760000000000005</v>
      </c>
      <c r="W55" s="412">
        <v>76.81</v>
      </c>
      <c r="X55" s="411">
        <v>10.497231331366608</v>
      </c>
      <c r="Y55" s="412" t="s">
        <v>437</v>
      </c>
      <c r="Z55" s="413">
        <v>2.5986082042327108</v>
      </c>
      <c r="AA55" s="353" t="s">
        <v>778</v>
      </c>
      <c r="AB55" s="411">
        <v>40056.480000000061</v>
      </c>
      <c r="AC55" s="411">
        <v>42387.480000000091</v>
      </c>
      <c r="AD55" s="411">
        <v>41934.480000000061</v>
      </c>
      <c r="AE55" s="411">
        <v>41459.480000000069</v>
      </c>
      <c r="AF55" s="412" t="s">
        <v>574</v>
      </c>
      <c r="AG55" s="412">
        <v>60.63</v>
      </c>
      <c r="AH55" s="412">
        <v>63.26</v>
      </c>
      <c r="AI55" s="412">
        <v>62.75</v>
      </c>
      <c r="AJ55" s="412">
        <v>62.22</v>
      </c>
      <c r="AK55" s="411">
        <v>1.3943504497590449</v>
      </c>
      <c r="AL55" s="412" t="s">
        <v>534</v>
      </c>
      <c r="AM55" s="413">
        <v>2.0638440601928281</v>
      </c>
      <c r="AN55" s="353" t="s">
        <v>778</v>
      </c>
      <c r="AO55" s="411">
        <v>55340.720000000023</v>
      </c>
      <c r="AP55" s="411">
        <v>57197.720000000023</v>
      </c>
      <c r="AQ55" s="411">
        <v>52332.720000000023</v>
      </c>
      <c r="AR55" s="411">
        <v>54957.053333333351</v>
      </c>
      <c r="AS55" s="412" t="s">
        <v>446</v>
      </c>
      <c r="AT55" s="412">
        <v>75.38</v>
      </c>
      <c r="AU55" s="412">
        <v>77.180000000000007</v>
      </c>
      <c r="AV55" s="412">
        <v>72.42</v>
      </c>
      <c r="AW55" s="412">
        <v>74.989999999999995</v>
      </c>
      <c r="AX55" s="411">
        <v>2.4013557923571303</v>
      </c>
      <c r="AY55" s="412" t="s">
        <v>571</v>
      </c>
      <c r="AZ55" s="413">
        <v>2.0642027478473697</v>
      </c>
      <c r="BA55" s="353" t="s">
        <v>778</v>
      </c>
      <c r="BB55" s="411">
        <v>20232.180000000026</v>
      </c>
      <c r="BC55" s="411">
        <v>30572.180000000055</v>
      </c>
      <c r="BD55" s="411">
        <v>37142.239999999983</v>
      </c>
      <c r="BE55" s="411">
        <v>29315.533333333355</v>
      </c>
      <c r="BF55" s="414" t="s">
        <v>782</v>
      </c>
      <c r="BG55" s="412">
        <v>40.74</v>
      </c>
      <c r="BH55" s="412">
        <v>54.7</v>
      </c>
      <c r="BI55" s="412">
        <v>62.79</v>
      </c>
      <c r="BJ55" s="412">
        <v>52.74</v>
      </c>
      <c r="BK55" s="411">
        <v>11.157546059933994</v>
      </c>
      <c r="BL55" s="414" t="s">
        <v>783</v>
      </c>
      <c r="BM55" s="413">
        <v>2.1620258513478348</v>
      </c>
      <c r="BN55" s="353" t="s">
        <v>778</v>
      </c>
      <c r="BO55" s="411">
        <v>474142.36000000115</v>
      </c>
      <c r="BP55" s="411">
        <v>367985.36000000086</v>
      </c>
      <c r="BQ55" s="411">
        <v>414131.61000000086</v>
      </c>
      <c r="BR55" s="411">
        <v>418753.11000000098</v>
      </c>
      <c r="BS55" s="412" t="s">
        <v>627</v>
      </c>
      <c r="BT55" s="412">
        <v>291.5</v>
      </c>
      <c r="BU55" s="412">
        <v>242.4</v>
      </c>
      <c r="BV55" s="412">
        <v>264.10000000000002</v>
      </c>
      <c r="BW55" s="412">
        <v>266</v>
      </c>
      <c r="BX55" s="411">
        <v>24.584082021371337</v>
      </c>
      <c r="BY55" s="412" t="s">
        <v>587</v>
      </c>
      <c r="BZ55" s="413">
        <v>1.7386619773162106</v>
      </c>
      <c r="CA55" s="353" t="s">
        <v>778</v>
      </c>
      <c r="CB55" s="411">
        <v>3990230.5711353603</v>
      </c>
      <c r="CC55" s="411">
        <v>3931284.3591042343</v>
      </c>
      <c r="CD55" s="411">
        <v>4073578.0550729814</v>
      </c>
      <c r="CE55" s="411">
        <v>3998364.3284375253</v>
      </c>
      <c r="CF55" s="412" t="s">
        <v>568</v>
      </c>
      <c r="CG55" s="416" t="s">
        <v>754</v>
      </c>
      <c r="CH55" s="416" t="s">
        <v>754</v>
      </c>
      <c r="CI55" s="416" t="s">
        <v>754</v>
      </c>
      <c r="CJ55" s="416" t="s">
        <v>754</v>
      </c>
      <c r="CK55" s="411">
        <v>0</v>
      </c>
      <c r="CL55" s="412" t="s">
        <v>755</v>
      </c>
      <c r="CM55" s="413" t="s">
        <v>752</v>
      </c>
      <c r="CN55" s="353" t="s">
        <v>778</v>
      </c>
      <c r="CO55" s="411">
        <v>12339.060000000019</v>
      </c>
      <c r="CP55" s="411">
        <v>13870.59000000002</v>
      </c>
      <c r="CQ55" s="411">
        <v>12109.120000000021</v>
      </c>
      <c r="CR55" s="411">
        <v>12772.923333333354</v>
      </c>
      <c r="CS55" s="412" t="s">
        <v>458</v>
      </c>
      <c r="CT55" s="412">
        <v>37.450000000000003</v>
      </c>
      <c r="CU55" s="412">
        <v>40.340000000000003</v>
      </c>
      <c r="CV55" s="412">
        <v>37</v>
      </c>
      <c r="CW55" s="412">
        <v>38.270000000000003</v>
      </c>
      <c r="CX55" s="411">
        <v>1.81103145939482</v>
      </c>
      <c r="CY55" s="412" t="s">
        <v>495</v>
      </c>
      <c r="CZ55" s="413">
        <v>2.4463813850809371</v>
      </c>
      <c r="DA55" s="353" t="s">
        <v>778</v>
      </c>
      <c r="DB55" s="411">
        <v>28085.910000000047</v>
      </c>
      <c r="DC55" s="411">
        <v>20742.970000000019</v>
      </c>
      <c r="DD55" s="411">
        <v>25992.880000000048</v>
      </c>
      <c r="DE55" s="411">
        <v>24940.586666666703</v>
      </c>
      <c r="DF55" s="412" t="s">
        <v>614</v>
      </c>
      <c r="DG55" s="412">
        <v>79.41</v>
      </c>
      <c r="DH55" s="412">
        <v>66.010000000000005</v>
      </c>
      <c r="DI55" s="412">
        <v>75.75</v>
      </c>
      <c r="DJ55" s="412">
        <v>73.72</v>
      </c>
      <c r="DK55" s="411">
        <v>6.9268465522594118</v>
      </c>
      <c r="DL55" s="412" t="s">
        <v>617</v>
      </c>
      <c r="DM55" s="413">
        <v>2.3061741235708286</v>
      </c>
      <c r="DN55" s="353" t="s">
        <v>778</v>
      </c>
      <c r="DO55" s="411">
        <v>40538.799999999923</v>
      </c>
      <c r="DP55" s="411">
        <v>24419.400000000041</v>
      </c>
      <c r="DQ55" s="411">
        <v>26218.800000000043</v>
      </c>
      <c r="DR55" s="411">
        <v>30392.333333333339</v>
      </c>
      <c r="DS55" s="414" t="s">
        <v>782</v>
      </c>
      <c r="DT55" s="412">
        <v>100.2</v>
      </c>
      <c r="DU55" s="412">
        <v>67.81</v>
      </c>
      <c r="DV55" s="412">
        <v>71.650000000000006</v>
      </c>
      <c r="DW55" s="412">
        <v>79.900000000000006</v>
      </c>
      <c r="DX55" s="411">
        <v>17.719841614308635</v>
      </c>
      <c r="DY55" s="414" t="s">
        <v>597</v>
      </c>
      <c r="DZ55" s="413">
        <v>1.9919363751539361</v>
      </c>
      <c r="EA55" s="353" t="s">
        <v>778</v>
      </c>
      <c r="EB55" s="411">
        <v>29843.160000000062</v>
      </c>
      <c r="EC55" s="411">
        <v>29980.160000000058</v>
      </c>
      <c r="ED55" s="411">
        <v>40741.160000000062</v>
      </c>
      <c r="EE55" s="411">
        <v>33521.493333333397</v>
      </c>
      <c r="EF55" s="412" t="s">
        <v>579</v>
      </c>
      <c r="EG55" s="412">
        <v>63.34</v>
      </c>
      <c r="EH55" s="412">
        <v>63.52</v>
      </c>
      <c r="EI55" s="412">
        <v>77.22</v>
      </c>
      <c r="EJ55" s="412">
        <v>68.03</v>
      </c>
      <c r="EK55" s="411">
        <v>7.9639066460794696</v>
      </c>
      <c r="EL55" s="412" t="s">
        <v>454</v>
      </c>
      <c r="EM55" s="413">
        <v>2.2657397800674057</v>
      </c>
      <c r="EN55" s="353" t="s">
        <v>778</v>
      </c>
      <c r="EO55" s="411">
        <v>46144.119999999937</v>
      </c>
      <c r="EP55" s="411">
        <v>35471.119999999937</v>
      </c>
      <c r="EQ55" s="411">
        <v>39895.119999999937</v>
      </c>
      <c r="ER55" s="411">
        <v>40503.453333333273</v>
      </c>
      <c r="ES55" s="412" t="s">
        <v>453</v>
      </c>
      <c r="ET55" s="412">
        <v>55.2</v>
      </c>
      <c r="EU55" s="412">
        <v>47.49</v>
      </c>
      <c r="EV55" s="412">
        <v>50.79</v>
      </c>
      <c r="EW55" s="412">
        <v>51.160000000000004</v>
      </c>
      <c r="EX55" s="411">
        <v>3.8679577129073128</v>
      </c>
      <c r="EY55" s="412" t="s">
        <v>530</v>
      </c>
      <c r="EZ55" s="413">
        <v>2.5364324716132045</v>
      </c>
      <c r="FA55" s="353" t="s">
        <v>778</v>
      </c>
      <c r="FB55" s="411">
        <v>8617.1800000000094</v>
      </c>
      <c r="FC55" s="411">
        <v>8949.7300000000087</v>
      </c>
      <c r="FD55" s="411">
        <v>9066.3600000000097</v>
      </c>
      <c r="FE55" s="411">
        <v>8877.7566666666753</v>
      </c>
      <c r="FF55" s="412" t="s">
        <v>460</v>
      </c>
      <c r="FG55" s="412">
        <v>21.2</v>
      </c>
      <c r="FH55" s="412">
        <v>21.78</v>
      </c>
      <c r="FI55" s="412">
        <v>21.990000000000002</v>
      </c>
      <c r="FJ55" s="412">
        <v>21.650000000000002</v>
      </c>
      <c r="FK55" s="411">
        <v>0.40937986949984734</v>
      </c>
      <c r="FL55" s="412" t="s">
        <v>472</v>
      </c>
      <c r="FM55" s="413">
        <v>2.3916179218617537</v>
      </c>
      <c r="FN55" s="353" t="s">
        <v>778</v>
      </c>
      <c r="FO55" s="411">
        <v>38850.799999999981</v>
      </c>
      <c r="FP55" s="411">
        <v>36130.799999999988</v>
      </c>
      <c r="FQ55" s="411">
        <v>38650.799999999952</v>
      </c>
      <c r="FR55" s="411">
        <v>37877.466666666645</v>
      </c>
      <c r="FS55" s="412" t="s">
        <v>496</v>
      </c>
      <c r="FT55" s="412">
        <v>71.88</v>
      </c>
      <c r="FU55" s="412">
        <v>68.63</v>
      </c>
      <c r="FV55" s="412">
        <v>71.64</v>
      </c>
      <c r="FW55" s="412">
        <v>70.72</v>
      </c>
      <c r="FX55" s="411">
        <v>1.8140662856295917</v>
      </c>
      <c r="FY55" s="412" t="s">
        <v>460</v>
      </c>
      <c r="FZ55" s="413">
        <v>2.2945390013997828</v>
      </c>
      <c r="GA55" s="353" t="s">
        <v>778</v>
      </c>
      <c r="GB55" s="411">
        <v>15840.929999999984</v>
      </c>
      <c r="GC55" s="411">
        <v>14683.999999999984</v>
      </c>
      <c r="GD55" s="411">
        <v>19036.310000000016</v>
      </c>
      <c r="GE55" s="411">
        <v>16520.413333333327</v>
      </c>
      <c r="GF55" s="412" t="s">
        <v>522</v>
      </c>
      <c r="GG55" s="412">
        <v>46.31</v>
      </c>
      <c r="GH55" s="412">
        <v>43.99</v>
      </c>
      <c r="GI55" s="412">
        <v>52.43</v>
      </c>
      <c r="GJ55" s="412">
        <v>47.57</v>
      </c>
      <c r="GK55" s="411">
        <v>4.3624639718871316</v>
      </c>
      <c r="GL55" s="412" t="s">
        <v>587</v>
      </c>
      <c r="GM55" s="413">
        <v>2.2957089178397898</v>
      </c>
      <c r="GN55" s="353" t="s">
        <v>778</v>
      </c>
      <c r="GO55" s="411">
        <v>6749.2100000000028</v>
      </c>
      <c r="GP55" s="411">
        <v>6040.4200000000028</v>
      </c>
      <c r="GQ55" s="411">
        <v>4811.7900000000027</v>
      </c>
      <c r="GR55" s="411">
        <v>5867.1400000000021</v>
      </c>
      <c r="GS55" s="412" t="s">
        <v>727</v>
      </c>
      <c r="GT55" s="412">
        <v>27.95</v>
      </c>
      <c r="GU55" s="412">
        <v>25.85</v>
      </c>
      <c r="GV55" s="412">
        <v>21.96</v>
      </c>
      <c r="GW55" s="412">
        <v>25.25</v>
      </c>
      <c r="GX55" s="411">
        <v>3.0414180996271152</v>
      </c>
      <c r="GY55" s="412" t="s">
        <v>459</v>
      </c>
      <c r="GZ55" s="413">
        <v>2.373736652335888</v>
      </c>
      <c r="HA55" s="353" t="s">
        <v>778</v>
      </c>
      <c r="HB55" s="411">
        <v>9630.2000000000189</v>
      </c>
      <c r="HC55" s="411">
        <v>8876.3000000000156</v>
      </c>
      <c r="HD55" s="411">
        <v>8840.0000000000146</v>
      </c>
      <c r="HE55" s="411">
        <v>9115.5000000000164</v>
      </c>
      <c r="HF55" s="412" t="s">
        <v>478</v>
      </c>
      <c r="HG55" s="412">
        <v>27.66</v>
      </c>
      <c r="HH55" s="412">
        <v>26.04</v>
      </c>
      <c r="HI55" s="412">
        <v>25.96</v>
      </c>
      <c r="HJ55" s="412">
        <v>26.560000000000002</v>
      </c>
      <c r="HK55" s="411">
        <v>0.95763144750548912</v>
      </c>
      <c r="HL55" s="412" t="s">
        <v>449</v>
      </c>
      <c r="HM55" s="413">
        <v>2.3209862051134258</v>
      </c>
    </row>
    <row r="56" spans="1:221">
      <c r="A56" s="455" t="s">
        <v>632</v>
      </c>
      <c r="B56" s="455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 t="s">
        <v>633</v>
      </c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  <c r="AA56" s="455" t="s">
        <v>634</v>
      </c>
      <c r="AB56" s="455"/>
      <c r="AC56" s="455"/>
      <c r="AD56" s="455"/>
      <c r="AE56" s="455"/>
      <c r="AF56" s="455"/>
      <c r="AG56" s="455"/>
      <c r="AH56" s="455"/>
      <c r="AI56" s="455"/>
      <c r="AJ56" s="455"/>
      <c r="AK56" s="455"/>
      <c r="AL56" s="455"/>
      <c r="AM56" s="455"/>
      <c r="AN56" s="455" t="s">
        <v>635</v>
      </c>
      <c r="AO56" s="455"/>
      <c r="AP56" s="455"/>
      <c r="AQ56" s="455"/>
      <c r="AR56" s="455"/>
      <c r="AS56" s="455"/>
      <c r="AT56" s="455"/>
      <c r="AU56" s="455"/>
      <c r="AV56" s="455"/>
      <c r="AW56" s="455"/>
      <c r="AX56" s="455"/>
      <c r="AY56" s="455"/>
      <c r="AZ56" s="455"/>
      <c r="BA56" s="455" t="s">
        <v>636</v>
      </c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 t="s">
        <v>637</v>
      </c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  <c r="CA56" s="455" t="s">
        <v>638</v>
      </c>
      <c r="CB56" s="455"/>
      <c r="CC56" s="455"/>
      <c r="CD56" s="455"/>
      <c r="CE56" s="455"/>
      <c r="CF56" s="455"/>
      <c r="CG56" s="455"/>
      <c r="CH56" s="455"/>
      <c r="CI56" s="455"/>
      <c r="CJ56" s="455"/>
      <c r="CK56" s="455"/>
      <c r="CL56" s="455"/>
      <c r="CM56" s="455"/>
      <c r="CN56" s="455" t="s">
        <v>639</v>
      </c>
      <c r="CO56" s="455"/>
      <c r="CP56" s="455"/>
      <c r="CQ56" s="455"/>
      <c r="CR56" s="455"/>
      <c r="CS56" s="455"/>
      <c r="CT56" s="455"/>
      <c r="CU56" s="455"/>
      <c r="CV56" s="455"/>
      <c r="CW56" s="455"/>
      <c r="CX56" s="455"/>
      <c r="CY56" s="455"/>
      <c r="CZ56" s="455"/>
      <c r="DA56" s="455" t="s">
        <v>640</v>
      </c>
      <c r="DB56" s="455"/>
      <c r="DC56" s="455"/>
      <c r="DD56" s="455"/>
      <c r="DE56" s="455"/>
      <c r="DF56" s="455"/>
      <c r="DG56" s="455"/>
      <c r="DH56" s="455"/>
      <c r="DI56" s="455"/>
      <c r="DJ56" s="455"/>
      <c r="DK56" s="455"/>
      <c r="DL56" s="455"/>
      <c r="DM56" s="455"/>
      <c r="DN56" s="455" t="s">
        <v>641</v>
      </c>
      <c r="DO56" s="455"/>
      <c r="DP56" s="455"/>
      <c r="DQ56" s="455"/>
      <c r="DR56" s="455"/>
      <c r="DS56" s="455"/>
      <c r="DT56" s="455"/>
      <c r="DU56" s="455"/>
      <c r="DV56" s="455"/>
      <c r="DW56" s="455"/>
      <c r="DX56" s="455"/>
      <c r="DY56" s="455"/>
      <c r="DZ56" s="455"/>
      <c r="EA56" s="455" t="s">
        <v>642</v>
      </c>
      <c r="EB56" s="455"/>
      <c r="EC56" s="455"/>
      <c r="ED56" s="455"/>
      <c r="EE56" s="455"/>
      <c r="EF56" s="455"/>
      <c r="EG56" s="455"/>
      <c r="EH56" s="455"/>
      <c r="EI56" s="455"/>
      <c r="EJ56" s="455"/>
      <c r="EK56" s="455"/>
      <c r="EL56" s="455"/>
      <c r="EM56" s="455"/>
      <c r="EN56" s="455" t="s">
        <v>643</v>
      </c>
      <c r="EO56" s="455"/>
      <c r="EP56" s="455"/>
      <c r="EQ56" s="455"/>
      <c r="ER56" s="455"/>
      <c r="ES56" s="455"/>
      <c r="ET56" s="455"/>
      <c r="EU56" s="455"/>
      <c r="EV56" s="455"/>
      <c r="EW56" s="455"/>
      <c r="EX56" s="455"/>
      <c r="EY56" s="455"/>
      <c r="EZ56" s="455"/>
      <c r="FA56" s="455" t="s">
        <v>644</v>
      </c>
      <c r="FB56" s="455"/>
      <c r="FC56" s="455"/>
      <c r="FD56" s="455"/>
      <c r="FE56" s="455"/>
      <c r="FF56" s="455"/>
      <c r="FG56" s="455"/>
      <c r="FH56" s="455"/>
      <c r="FI56" s="455"/>
      <c r="FJ56" s="455"/>
      <c r="FK56" s="455"/>
      <c r="FL56" s="455"/>
      <c r="FM56" s="455"/>
      <c r="FN56" s="455" t="s">
        <v>645</v>
      </c>
      <c r="FO56" s="455"/>
      <c r="FP56" s="455"/>
      <c r="FQ56" s="455"/>
      <c r="FR56" s="455"/>
      <c r="FS56" s="455"/>
      <c r="FT56" s="455"/>
      <c r="FU56" s="455"/>
      <c r="FV56" s="455"/>
      <c r="FW56" s="455"/>
      <c r="FX56" s="455"/>
      <c r="FY56" s="455"/>
      <c r="FZ56" s="455"/>
      <c r="GA56" s="455" t="s">
        <v>646</v>
      </c>
      <c r="GB56" s="455"/>
      <c r="GC56" s="455"/>
      <c r="GD56" s="455"/>
      <c r="GE56" s="455"/>
      <c r="GF56" s="455"/>
      <c r="GG56" s="455"/>
      <c r="GH56" s="455"/>
      <c r="GI56" s="455"/>
      <c r="GJ56" s="455"/>
      <c r="GK56" s="455"/>
      <c r="GL56" s="455"/>
      <c r="GM56" s="455"/>
      <c r="GN56" s="455" t="s">
        <v>647</v>
      </c>
      <c r="GO56" s="455"/>
      <c r="GP56" s="455"/>
      <c r="GQ56" s="455"/>
      <c r="GR56" s="455"/>
      <c r="GS56" s="455"/>
      <c r="GT56" s="455"/>
      <c r="GU56" s="455"/>
      <c r="GV56" s="455"/>
      <c r="GW56" s="455"/>
      <c r="GX56" s="455"/>
      <c r="GY56" s="455"/>
      <c r="GZ56" s="455"/>
      <c r="HA56" s="455" t="s">
        <v>648</v>
      </c>
      <c r="HB56" s="455"/>
      <c r="HC56" s="455"/>
      <c r="HD56" s="455"/>
      <c r="HE56" s="455"/>
      <c r="HF56" s="455"/>
      <c r="HG56" s="455"/>
      <c r="HH56" s="455"/>
      <c r="HI56" s="455"/>
      <c r="HJ56" s="455"/>
      <c r="HK56" s="455"/>
      <c r="HL56" s="455"/>
      <c r="HM56" s="455"/>
    </row>
    <row r="57" spans="1:221">
      <c r="A57" s="410" t="s">
        <v>784</v>
      </c>
      <c r="B57" s="353"/>
      <c r="C57" s="353"/>
      <c r="D57" s="353"/>
      <c r="E57" s="353"/>
      <c r="F57" s="353"/>
      <c r="G57" s="353"/>
      <c r="H57" s="353"/>
      <c r="I57" s="353"/>
      <c r="J57" s="353"/>
      <c r="K57" s="353"/>
      <c r="L57" s="353"/>
      <c r="M57" s="353"/>
      <c r="N57" s="410" t="s">
        <v>784</v>
      </c>
      <c r="O57" s="353"/>
      <c r="P57" s="353"/>
      <c r="Q57" s="353"/>
      <c r="R57" s="353"/>
      <c r="S57" s="353"/>
      <c r="T57" s="353"/>
      <c r="U57" s="353"/>
      <c r="V57" s="353"/>
      <c r="W57" s="353"/>
      <c r="X57" s="353"/>
      <c r="Y57" s="353"/>
      <c r="Z57" s="353"/>
      <c r="AA57" s="417" t="s">
        <v>784</v>
      </c>
      <c r="AN57" s="410" t="s">
        <v>784</v>
      </c>
      <c r="AO57" s="353"/>
      <c r="AP57" s="353"/>
      <c r="AQ57" s="353"/>
      <c r="AR57" s="353"/>
      <c r="AS57" s="353"/>
      <c r="AT57" s="353"/>
      <c r="AU57" s="353"/>
      <c r="AV57" s="353"/>
      <c r="AW57" s="353"/>
      <c r="AX57" s="353"/>
      <c r="AY57" s="353"/>
      <c r="AZ57" s="353"/>
      <c r="BA57" s="410" t="s">
        <v>784</v>
      </c>
      <c r="BB57" s="353"/>
      <c r="BC57" s="353"/>
      <c r="BD57" s="353"/>
      <c r="BE57" s="353"/>
      <c r="BF57" s="353"/>
      <c r="BG57" s="353"/>
      <c r="BH57" s="353"/>
      <c r="BI57" s="353"/>
      <c r="BJ57" s="353"/>
      <c r="BK57" s="353"/>
      <c r="BL57" s="353"/>
      <c r="BM57" s="353"/>
      <c r="BN57" s="417" t="s">
        <v>784</v>
      </c>
      <c r="CA57" s="417" t="s">
        <v>784</v>
      </c>
      <c r="CN57" s="417" t="s">
        <v>784</v>
      </c>
      <c r="DA57" s="417" t="s">
        <v>784</v>
      </c>
      <c r="DN57" s="417" t="s">
        <v>784</v>
      </c>
      <c r="EA57" s="417" t="s">
        <v>784</v>
      </c>
      <c r="EN57" s="417" t="s">
        <v>784</v>
      </c>
      <c r="FA57" s="417" t="s">
        <v>784</v>
      </c>
      <c r="FN57" s="417" t="s">
        <v>784</v>
      </c>
      <c r="GA57" s="417" t="s">
        <v>784</v>
      </c>
      <c r="GN57" s="417" t="s">
        <v>784</v>
      </c>
      <c r="HA57" s="417" t="s">
        <v>784</v>
      </c>
    </row>
    <row r="58" spans="1:221">
      <c r="A58" s="353"/>
      <c r="B58" s="456" t="s">
        <v>414</v>
      </c>
      <c r="C58" s="455"/>
      <c r="D58" s="455"/>
      <c r="E58" s="455"/>
      <c r="F58" s="455"/>
      <c r="G58" s="456" t="s">
        <v>415</v>
      </c>
      <c r="H58" s="455"/>
      <c r="I58" s="455"/>
      <c r="J58" s="455"/>
      <c r="K58" s="455"/>
      <c r="L58" s="455"/>
      <c r="M58" s="455"/>
      <c r="N58" s="353"/>
      <c r="O58" s="456" t="s">
        <v>414</v>
      </c>
      <c r="P58" s="455"/>
      <c r="Q58" s="455"/>
      <c r="R58" s="455"/>
      <c r="S58" s="455"/>
      <c r="T58" s="456" t="s">
        <v>415</v>
      </c>
      <c r="U58" s="455"/>
      <c r="V58" s="455"/>
      <c r="W58" s="455"/>
      <c r="X58" s="455"/>
      <c r="Y58" s="455"/>
      <c r="Z58" s="455"/>
      <c r="AB58" s="456" t="s">
        <v>414</v>
      </c>
      <c r="AC58" s="457"/>
      <c r="AD58" s="457"/>
      <c r="AE58" s="457"/>
      <c r="AF58" s="457"/>
      <c r="AG58" s="456" t="s">
        <v>415</v>
      </c>
      <c r="AH58" s="457"/>
      <c r="AI58" s="457"/>
      <c r="AJ58" s="457"/>
      <c r="AK58" s="457"/>
      <c r="AL58" s="457"/>
      <c r="AM58" s="457"/>
      <c r="AN58" s="353"/>
      <c r="AO58" s="456" t="s">
        <v>414</v>
      </c>
      <c r="AP58" s="455"/>
      <c r="AQ58" s="455"/>
      <c r="AR58" s="455"/>
      <c r="AS58" s="455"/>
      <c r="AT58" s="456" t="s">
        <v>415</v>
      </c>
      <c r="AU58" s="455"/>
      <c r="AV58" s="455"/>
      <c r="AW58" s="455"/>
      <c r="AX58" s="455"/>
      <c r="AY58" s="455"/>
      <c r="AZ58" s="455"/>
      <c r="BA58" s="353"/>
      <c r="BB58" s="456" t="s">
        <v>414</v>
      </c>
      <c r="BC58" s="455"/>
      <c r="BD58" s="455"/>
      <c r="BE58" s="455"/>
      <c r="BF58" s="455"/>
      <c r="BG58" s="456" t="s">
        <v>415</v>
      </c>
      <c r="BH58" s="455"/>
      <c r="BI58" s="455"/>
      <c r="BJ58" s="455"/>
      <c r="BK58" s="455"/>
      <c r="BL58" s="455"/>
      <c r="BM58" s="455"/>
      <c r="BO58" s="456" t="s">
        <v>414</v>
      </c>
      <c r="BP58" s="457"/>
      <c r="BQ58" s="457"/>
      <c r="BR58" s="457"/>
      <c r="BS58" s="457"/>
      <c r="BT58" s="456" t="s">
        <v>415</v>
      </c>
      <c r="BU58" s="457"/>
      <c r="BV58" s="457"/>
      <c r="BW58" s="457"/>
      <c r="BX58" s="457"/>
      <c r="BY58" s="457"/>
      <c r="BZ58" s="457"/>
      <c r="CB58" s="456" t="s">
        <v>414</v>
      </c>
      <c r="CC58" s="457"/>
      <c r="CD58" s="457"/>
      <c r="CE58" s="457"/>
      <c r="CF58" s="457"/>
      <c r="CG58" s="456" t="s">
        <v>415</v>
      </c>
      <c r="CH58" s="457"/>
      <c r="CI58" s="457"/>
      <c r="CJ58" s="457"/>
      <c r="CK58" s="457"/>
      <c r="CL58" s="457"/>
      <c r="CM58" s="457"/>
      <c r="CO58" s="456" t="s">
        <v>414</v>
      </c>
      <c r="CP58" s="457"/>
      <c r="CQ58" s="457"/>
      <c r="CR58" s="457"/>
      <c r="CS58" s="457"/>
      <c r="CT58" s="456" t="s">
        <v>415</v>
      </c>
      <c r="CU58" s="457"/>
      <c r="CV58" s="457"/>
      <c r="CW58" s="457"/>
      <c r="CX58" s="457"/>
      <c r="CY58" s="457"/>
      <c r="CZ58" s="457"/>
      <c r="DB58" s="456" t="s">
        <v>414</v>
      </c>
      <c r="DC58" s="457"/>
      <c r="DD58" s="457"/>
      <c r="DE58" s="457"/>
      <c r="DF58" s="457"/>
      <c r="DG58" s="456" t="s">
        <v>415</v>
      </c>
      <c r="DH58" s="457"/>
      <c r="DI58" s="457"/>
      <c r="DJ58" s="457"/>
      <c r="DK58" s="457"/>
      <c r="DL58" s="457"/>
      <c r="DM58" s="457"/>
      <c r="DO58" s="456" t="s">
        <v>414</v>
      </c>
      <c r="DP58" s="457"/>
      <c r="DQ58" s="457"/>
      <c r="DR58" s="457"/>
      <c r="DS58" s="457"/>
      <c r="DT58" s="456" t="s">
        <v>415</v>
      </c>
      <c r="DU58" s="457"/>
      <c r="DV58" s="457"/>
      <c r="DW58" s="457"/>
      <c r="DX58" s="457"/>
      <c r="DY58" s="457"/>
      <c r="DZ58" s="457"/>
      <c r="EB58" s="456" t="s">
        <v>414</v>
      </c>
      <c r="EC58" s="457"/>
      <c r="ED58" s="457"/>
      <c r="EE58" s="457"/>
      <c r="EF58" s="457"/>
      <c r="EG58" s="456" t="s">
        <v>415</v>
      </c>
      <c r="EH58" s="457"/>
      <c r="EI58" s="457"/>
      <c r="EJ58" s="457"/>
      <c r="EK58" s="457"/>
      <c r="EL58" s="457"/>
      <c r="EM58" s="457"/>
      <c r="EO58" s="456" t="s">
        <v>414</v>
      </c>
      <c r="EP58" s="457"/>
      <c r="EQ58" s="457"/>
      <c r="ER58" s="457"/>
      <c r="ES58" s="457"/>
      <c r="ET58" s="456" t="s">
        <v>415</v>
      </c>
      <c r="EU58" s="457"/>
      <c r="EV58" s="457"/>
      <c r="EW58" s="457"/>
      <c r="EX58" s="457"/>
      <c r="EY58" s="457"/>
      <c r="EZ58" s="457"/>
      <c r="FB58" s="456" t="s">
        <v>414</v>
      </c>
      <c r="FC58" s="457"/>
      <c r="FD58" s="457"/>
      <c r="FE58" s="457"/>
      <c r="FF58" s="457"/>
      <c r="FG58" s="456" t="s">
        <v>415</v>
      </c>
      <c r="FH58" s="457"/>
      <c r="FI58" s="457"/>
      <c r="FJ58" s="457"/>
      <c r="FK58" s="457"/>
      <c r="FL58" s="457"/>
      <c r="FM58" s="457"/>
      <c r="FO58" s="456" t="s">
        <v>414</v>
      </c>
      <c r="FP58" s="457"/>
      <c r="FQ58" s="457"/>
      <c r="FR58" s="457"/>
      <c r="FS58" s="457"/>
      <c r="FT58" s="456" t="s">
        <v>415</v>
      </c>
      <c r="FU58" s="457"/>
      <c r="FV58" s="457"/>
      <c r="FW58" s="457"/>
      <c r="FX58" s="457"/>
      <c r="FY58" s="457"/>
      <c r="FZ58" s="457"/>
      <c r="GB58" s="456" t="s">
        <v>414</v>
      </c>
      <c r="GC58" s="457"/>
      <c r="GD58" s="457"/>
      <c r="GE58" s="457"/>
      <c r="GF58" s="457"/>
      <c r="GG58" s="456" t="s">
        <v>415</v>
      </c>
      <c r="GH58" s="457"/>
      <c r="GI58" s="457"/>
      <c r="GJ58" s="457"/>
      <c r="GK58" s="457"/>
      <c r="GL58" s="457"/>
      <c r="GM58" s="457"/>
      <c r="GO58" s="456" t="s">
        <v>414</v>
      </c>
      <c r="GP58" s="457"/>
      <c r="GQ58" s="457"/>
      <c r="GR58" s="457"/>
      <c r="GS58" s="457"/>
      <c r="GT58" s="456" t="s">
        <v>415</v>
      </c>
      <c r="GU58" s="457"/>
      <c r="GV58" s="457"/>
      <c r="GW58" s="457"/>
      <c r="GX58" s="457"/>
      <c r="GY58" s="457"/>
      <c r="GZ58" s="457"/>
      <c r="HB58" s="456" t="s">
        <v>414</v>
      </c>
      <c r="HC58" s="457"/>
      <c r="HD58" s="457"/>
      <c r="HE58" s="457"/>
      <c r="HF58" s="457"/>
      <c r="HG58" s="456" t="s">
        <v>415</v>
      </c>
      <c r="HH58" s="457"/>
      <c r="HI58" s="457"/>
      <c r="HJ58" s="457"/>
      <c r="HK58" s="457"/>
      <c r="HL58" s="457"/>
      <c r="HM58" s="457"/>
    </row>
    <row r="59" spans="1:221">
      <c r="A59" s="410" t="s">
        <v>416</v>
      </c>
      <c r="B59" s="410" t="s">
        <v>417</v>
      </c>
      <c r="C59" s="410" t="s">
        <v>418</v>
      </c>
      <c r="D59" s="410" t="s">
        <v>419</v>
      </c>
      <c r="E59" s="353" t="s">
        <v>420</v>
      </c>
      <c r="F59" s="353" t="s">
        <v>421</v>
      </c>
      <c r="G59" s="410" t="s">
        <v>417</v>
      </c>
      <c r="H59" s="410" t="s">
        <v>418</v>
      </c>
      <c r="I59" s="410" t="s">
        <v>419</v>
      </c>
      <c r="J59" s="353" t="s">
        <v>420</v>
      </c>
      <c r="K59" s="353" t="s">
        <v>422</v>
      </c>
      <c r="L59" s="353" t="s">
        <v>421</v>
      </c>
      <c r="M59" s="353" t="s">
        <v>423</v>
      </c>
      <c r="N59" s="410" t="s">
        <v>416</v>
      </c>
      <c r="O59" s="410" t="s">
        <v>417</v>
      </c>
      <c r="P59" s="410" t="s">
        <v>418</v>
      </c>
      <c r="Q59" s="410" t="s">
        <v>419</v>
      </c>
      <c r="R59" s="353" t="s">
        <v>420</v>
      </c>
      <c r="S59" s="353" t="s">
        <v>421</v>
      </c>
      <c r="T59" s="410" t="s">
        <v>417</v>
      </c>
      <c r="U59" s="410" t="s">
        <v>418</v>
      </c>
      <c r="V59" s="410" t="s">
        <v>419</v>
      </c>
      <c r="W59" s="353" t="s">
        <v>420</v>
      </c>
      <c r="X59" s="353" t="s">
        <v>422</v>
      </c>
      <c r="Y59" s="353" t="s">
        <v>421</v>
      </c>
      <c r="Z59" s="353" t="s">
        <v>423</v>
      </c>
      <c r="AA59" s="417" t="s">
        <v>416</v>
      </c>
      <c r="AB59" s="417" t="s">
        <v>417</v>
      </c>
      <c r="AC59" s="417" t="s">
        <v>418</v>
      </c>
      <c r="AD59" s="417" t="s">
        <v>419</v>
      </c>
      <c r="AE59" s="404" t="s">
        <v>420</v>
      </c>
      <c r="AF59" s="404" t="s">
        <v>421</v>
      </c>
      <c r="AG59" s="417" t="s">
        <v>417</v>
      </c>
      <c r="AH59" s="417" t="s">
        <v>418</v>
      </c>
      <c r="AI59" s="417" t="s">
        <v>419</v>
      </c>
      <c r="AJ59" s="404" t="s">
        <v>420</v>
      </c>
      <c r="AK59" s="404" t="s">
        <v>422</v>
      </c>
      <c r="AL59" s="404" t="s">
        <v>421</v>
      </c>
      <c r="AM59" s="404" t="s">
        <v>423</v>
      </c>
      <c r="AN59" s="410" t="s">
        <v>416</v>
      </c>
      <c r="AO59" s="410" t="s">
        <v>417</v>
      </c>
      <c r="AP59" s="410" t="s">
        <v>418</v>
      </c>
      <c r="AQ59" s="410" t="s">
        <v>419</v>
      </c>
      <c r="AR59" s="353" t="s">
        <v>420</v>
      </c>
      <c r="AS59" s="353" t="s">
        <v>421</v>
      </c>
      <c r="AT59" s="410" t="s">
        <v>417</v>
      </c>
      <c r="AU59" s="410" t="s">
        <v>418</v>
      </c>
      <c r="AV59" s="410" t="s">
        <v>419</v>
      </c>
      <c r="AW59" s="353" t="s">
        <v>420</v>
      </c>
      <c r="AX59" s="353" t="s">
        <v>422</v>
      </c>
      <c r="AY59" s="353" t="s">
        <v>421</v>
      </c>
      <c r="AZ59" s="353" t="s">
        <v>423</v>
      </c>
      <c r="BA59" s="410" t="s">
        <v>416</v>
      </c>
      <c r="BB59" s="410" t="s">
        <v>417</v>
      </c>
      <c r="BC59" s="410" t="s">
        <v>418</v>
      </c>
      <c r="BD59" s="410" t="s">
        <v>419</v>
      </c>
      <c r="BE59" s="353" t="s">
        <v>420</v>
      </c>
      <c r="BF59" s="353" t="s">
        <v>421</v>
      </c>
      <c r="BG59" s="410" t="s">
        <v>417</v>
      </c>
      <c r="BH59" s="410" t="s">
        <v>418</v>
      </c>
      <c r="BI59" s="410" t="s">
        <v>419</v>
      </c>
      <c r="BJ59" s="353" t="s">
        <v>420</v>
      </c>
      <c r="BK59" s="353" t="s">
        <v>422</v>
      </c>
      <c r="BL59" s="353" t="s">
        <v>421</v>
      </c>
      <c r="BM59" s="353" t="s">
        <v>423</v>
      </c>
      <c r="BN59" s="417" t="s">
        <v>416</v>
      </c>
      <c r="BO59" s="417" t="s">
        <v>417</v>
      </c>
      <c r="BP59" s="417" t="s">
        <v>418</v>
      </c>
      <c r="BQ59" s="417" t="s">
        <v>419</v>
      </c>
      <c r="BR59" s="404" t="s">
        <v>420</v>
      </c>
      <c r="BS59" s="404" t="s">
        <v>421</v>
      </c>
      <c r="BT59" s="417" t="s">
        <v>417</v>
      </c>
      <c r="BU59" s="417" t="s">
        <v>418</v>
      </c>
      <c r="BV59" s="417" t="s">
        <v>419</v>
      </c>
      <c r="BW59" s="404" t="s">
        <v>420</v>
      </c>
      <c r="BX59" s="404" t="s">
        <v>422</v>
      </c>
      <c r="BY59" s="404" t="s">
        <v>421</v>
      </c>
      <c r="BZ59" s="404" t="s">
        <v>423</v>
      </c>
      <c r="CA59" s="417" t="s">
        <v>416</v>
      </c>
      <c r="CB59" s="417" t="s">
        <v>417</v>
      </c>
      <c r="CC59" s="417" t="s">
        <v>418</v>
      </c>
      <c r="CD59" s="417" t="s">
        <v>419</v>
      </c>
      <c r="CE59" s="404" t="s">
        <v>420</v>
      </c>
      <c r="CF59" s="404" t="s">
        <v>421</v>
      </c>
      <c r="CG59" s="417" t="s">
        <v>417</v>
      </c>
      <c r="CH59" s="417" t="s">
        <v>418</v>
      </c>
      <c r="CI59" s="417" t="s">
        <v>419</v>
      </c>
      <c r="CJ59" s="404" t="s">
        <v>420</v>
      </c>
      <c r="CK59" s="404" t="s">
        <v>422</v>
      </c>
      <c r="CL59" s="404" t="s">
        <v>421</v>
      </c>
      <c r="CM59" s="404" t="s">
        <v>423</v>
      </c>
      <c r="CN59" s="417" t="s">
        <v>416</v>
      </c>
      <c r="CO59" s="417" t="s">
        <v>417</v>
      </c>
      <c r="CP59" s="417" t="s">
        <v>418</v>
      </c>
      <c r="CQ59" s="417" t="s">
        <v>419</v>
      </c>
      <c r="CR59" s="404" t="s">
        <v>420</v>
      </c>
      <c r="CS59" s="404" t="s">
        <v>421</v>
      </c>
      <c r="CT59" s="417" t="s">
        <v>417</v>
      </c>
      <c r="CU59" s="417" t="s">
        <v>418</v>
      </c>
      <c r="CV59" s="417" t="s">
        <v>419</v>
      </c>
      <c r="CW59" s="404" t="s">
        <v>420</v>
      </c>
      <c r="CX59" s="404" t="s">
        <v>422</v>
      </c>
      <c r="CY59" s="404" t="s">
        <v>421</v>
      </c>
      <c r="CZ59" s="404" t="s">
        <v>423</v>
      </c>
      <c r="DA59" s="417" t="s">
        <v>416</v>
      </c>
      <c r="DB59" s="417" t="s">
        <v>417</v>
      </c>
      <c r="DC59" s="417" t="s">
        <v>418</v>
      </c>
      <c r="DD59" s="417" t="s">
        <v>419</v>
      </c>
      <c r="DE59" s="404" t="s">
        <v>420</v>
      </c>
      <c r="DF59" s="404" t="s">
        <v>421</v>
      </c>
      <c r="DG59" s="417" t="s">
        <v>417</v>
      </c>
      <c r="DH59" s="417" t="s">
        <v>418</v>
      </c>
      <c r="DI59" s="417" t="s">
        <v>419</v>
      </c>
      <c r="DJ59" s="404" t="s">
        <v>420</v>
      </c>
      <c r="DK59" s="404" t="s">
        <v>422</v>
      </c>
      <c r="DL59" s="404" t="s">
        <v>421</v>
      </c>
      <c r="DM59" s="404" t="s">
        <v>423</v>
      </c>
      <c r="DN59" s="417" t="s">
        <v>416</v>
      </c>
      <c r="DO59" s="417" t="s">
        <v>417</v>
      </c>
      <c r="DP59" s="417" t="s">
        <v>418</v>
      </c>
      <c r="DQ59" s="417" t="s">
        <v>419</v>
      </c>
      <c r="DR59" s="404" t="s">
        <v>420</v>
      </c>
      <c r="DS59" s="404" t="s">
        <v>421</v>
      </c>
      <c r="DT59" s="417" t="s">
        <v>417</v>
      </c>
      <c r="DU59" s="417" t="s">
        <v>418</v>
      </c>
      <c r="DV59" s="417" t="s">
        <v>419</v>
      </c>
      <c r="DW59" s="404" t="s">
        <v>420</v>
      </c>
      <c r="DX59" s="404" t="s">
        <v>422</v>
      </c>
      <c r="DY59" s="404" t="s">
        <v>421</v>
      </c>
      <c r="DZ59" s="404" t="s">
        <v>423</v>
      </c>
      <c r="EA59" s="417" t="s">
        <v>416</v>
      </c>
      <c r="EB59" s="417" t="s">
        <v>417</v>
      </c>
      <c r="EC59" s="417" t="s">
        <v>418</v>
      </c>
      <c r="ED59" s="417" t="s">
        <v>419</v>
      </c>
      <c r="EE59" s="404" t="s">
        <v>420</v>
      </c>
      <c r="EF59" s="404" t="s">
        <v>421</v>
      </c>
      <c r="EG59" s="417" t="s">
        <v>417</v>
      </c>
      <c r="EH59" s="417" t="s">
        <v>418</v>
      </c>
      <c r="EI59" s="417" t="s">
        <v>419</v>
      </c>
      <c r="EJ59" s="404" t="s">
        <v>420</v>
      </c>
      <c r="EK59" s="404" t="s">
        <v>422</v>
      </c>
      <c r="EL59" s="404" t="s">
        <v>421</v>
      </c>
      <c r="EM59" s="404" t="s">
        <v>423</v>
      </c>
      <c r="EN59" s="417" t="s">
        <v>416</v>
      </c>
      <c r="EO59" s="417" t="s">
        <v>417</v>
      </c>
      <c r="EP59" s="417" t="s">
        <v>418</v>
      </c>
      <c r="EQ59" s="417" t="s">
        <v>419</v>
      </c>
      <c r="ER59" s="404" t="s">
        <v>420</v>
      </c>
      <c r="ES59" s="404" t="s">
        <v>421</v>
      </c>
      <c r="ET59" s="417" t="s">
        <v>417</v>
      </c>
      <c r="EU59" s="417" t="s">
        <v>418</v>
      </c>
      <c r="EV59" s="417" t="s">
        <v>419</v>
      </c>
      <c r="EW59" s="404" t="s">
        <v>420</v>
      </c>
      <c r="EX59" s="404" t="s">
        <v>422</v>
      </c>
      <c r="EY59" s="404" t="s">
        <v>421</v>
      </c>
      <c r="EZ59" s="404" t="s">
        <v>423</v>
      </c>
      <c r="FA59" s="417" t="s">
        <v>416</v>
      </c>
      <c r="FB59" s="417" t="s">
        <v>417</v>
      </c>
      <c r="FC59" s="417" t="s">
        <v>418</v>
      </c>
      <c r="FD59" s="417" t="s">
        <v>419</v>
      </c>
      <c r="FE59" s="404" t="s">
        <v>420</v>
      </c>
      <c r="FF59" s="404" t="s">
        <v>421</v>
      </c>
      <c r="FG59" s="417" t="s">
        <v>417</v>
      </c>
      <c r="FH59" s="417" t="s">
        <v>418</v>
      </c>
      <c r="FI59" s="417" t="s">
        <v>419</v>
      </c>
      <c r="FJ59" s="404" t="s">
        <v>420</v>
      </c>
      <c r="FK59" s="404" t="s">
        <v>422</v>
      </c>
      <c r="FL59" s="404" t="s">
        <v>421</v>
      </c>
      <c r="FM59" s="404" t="s">
        <v>423</v>
      </c>
      <c r="FN59" s="417" t="s">
        <v>416</v>
      </c>
      <c r="FO59" s="417" t="s">
        <v>417</v>
      </c>
      <c r="FP59" s="417" t="s">
        <v>418</v>
      </c>
      <c r="FQ59" s="417" t="s">
        <v>419</v>
      </c>
      <c r="FR59" s="404" t="s">
        <v>420</v>
      </c>
      <c r="FS59" s="404" t="s">
        <v>421</v>
      </c>
      <c r="FT59" s="417" t="s">
        <v>417</v>
      </c>
      <c r="FU59" s="417" t="s">
        <v>418</v>
      </c>
      <c r="FV59" s="417" t="s">
        <v>419</v>
      </c>
      <c r="FW59" s="404" t="s">
        <v>420</v>
      </c>
      <c r="FX59" s="404" t="s">
        <v>422</v>
      </c>
      <c r="FY59" s="404" t="s">
        <v>421</v>
      </c>
      <c r="FZ59" s="404" t="s">
        <v>423</v>
      </c>
      <c r="GA59" s="417" t="s">
        <v>416</v>
      </c>
      <c r="GB59" s="417" t="s">
        <v>417</v>
      </c>
      <c r="GC59" s="417" t="s">
        <v>418</v>
      </c>
      <c r="GD59" s="417" t="s">
        <v>419</v>
      </c>
      <c r="GE59" s="404" t="s">
        <v>420</v>
      </c>
      <c r="GF59" s="404" t="s">
        <v>421</v>
      </c>
      <c r="GG59" s="417" t="s">
        <v>417</v>
      </c>
      <c r="GH59" s="417" t="s">
        <v>418</v>
      </c>
      <c r="GI59" s="417" t="s">
        <v>419</v>
      </c>
      <c r="GJ59" s="404" t="s">
        <v>420</v>
      </c>
      <c r="GK59" s="404" t="s">
        <v>422</v>
      </c>
      <c r="GL59" s="404" t="s">
        <v>421</v>
      </c>
      <c r="GM59" s="404" t="s">
        <v>423</v>
      </c>
      <c r="GN59" s="417" t="s">
        <v>416</v>
      </c>
      <c r="GO59" s="417" t="s">
        <v>417</v>
      </c>
      <c r="GP59" s="417" t="s">
        <v>418</v>
      </c>
      <c r="GQ59" s="417" t="s">
        <v>419</v>
      </c>
      <c r="GR59" s="404" t="s">
        <v>420</v>
      </c>
      <c r="GS59" s="404" t="s">
        <v>421</v>
      </c>
      <c r="GT59" s="417" t="s">
        <v>417</v>
      </c>
      <c r="GU59" s="417" t="s">
        <v>418</v>
      </c>
      <c r="GV59" s="417" t="s">
        <v>419</v>
      </c>
      <c r="GW59" s="404" t="s">
        <v>420</v>
      </c>
      <c r="GX59" s="404" t="s">
        <v>422</v>
      </c>
      <c r="GY59" s="404" t="s">
        <v>421</v>
      </c>
      <c r="GZ59" s="404" t="s">
        <v>423</v>
      </c>
      <c r="HA59" s="417" t="s">
        <v>416</v>
      </c>
      <c r="HB59" s="417" t="s">
        <v>417</v>
      </c>
      <c r="HC59" s="417" t="s">
        <v>418</v>
      </c>
      <c r="HD59" s="417" t="s">
        <v>419</v>
      </c>
      <c r="HE59" s="404" t="s">
        <v>420</v>
      </c>
      <c r="HF59" s="404" t="s">
        <v>421</v>
      </c>
      <c r="HG59" s="417" t="s">
        <v>417</v>
      </c>
      <c r="HH59" s="417" t="s">
        <v>418</v>
      </c>
      <c r="HI59" s="417" t="s">
        <v>419</v>
      </c>
      <c r="HJ59" s="404" t="s">
        <v>420</v>
      </c>
      <c r="HK59" s="404" t="s">
        <v>422</v>
      </c>
      <c r="HL59" s="404" t="s">
        <v>421</v>
      </c>
      <c r="HM59" s="404" t="s">
        <v>423</v>
      </c>
    </row>
    <row r="60" spans="1:221">
      <c r="A60" s="353" t="s">
        <v>650</v>
      </c>
      <c r="B60" s="411">
        <v>14218.180000000011</v>
      </c>
      <c r="C60" s="411">
        <v>12072.090000000009</v>
      </c>
      <c r="D60" s="411">
        <v>14743.180000000009</v>
      </c>
      <c r="E60" s="411">
        <v>13677.816666666675</v>
      </c>
      <c r="F60" s="412" t="s">
        <v>542</v>
      </c>
      <c r="G60" s="412">
        <v>8.4559999999999995</v>
      </c>
      <c r="H60" s="412">
        <v>7.3159999999999998</v>
      </c>
      <c r="I60" s="412">
        <v>8.7309999999999999</v>
      </c>
      <c r="J60" s="412">
        <v>8.168000000000001</v>
      </c>
      <c r="K60" s="411">
        <v>0.74992143814426149</v>
      </c>
      <c r="L60" s="412" t="s">
        <v>587</v>
      </c>
      <c r="M60" s="413">
        <v>2.0408697023818134</v>
      </c>
      <c r="N60" s="353" t="s">
        <v>650</v>
      </c>
      <c r="O60" s="411">
        <v>5739.1199999999926</v>
      </c>
      <c r="P60" s="411">
        <v>5693.8399999999911</v>
      </c>
      <c r="Q60" s="411">
        <v>6056.1399999999903</v>
      </c>
      <c r="R60" s="411">
        <v>5829.6999999999925</v>
      </c>
      <c r="S60" s="412" t="s">
        <v>428</v>
      </c>
      <c r="T60" s="412">
        <v>4.0389999999999997</v>
      </c>
      <c r="U60" s="412">
        <v>4.01</v>
      </c>
      <c r="V60" s="412">
        <v>4.2359999999999998</v>
      </c>
      <c r="W60" s="412">
        <v>4.0949999999999998</v>
      </c>
      <c r="X60" s="411">
        <v>0.12267599792970517</v>
      </c>
      <c r="Y60" s="412" t="s">
        <v>574</v>
      </c>
      <c r="Z60" s="413">
        <v>1.8555735997035656</v>
      </c>
      <c r="AA60" s="404" t="s">
        <v>650</v>
      </c>
      <c r="AB60" s="418">
        <v>14101.779999999977</v>
      </c>
      <c r="AC60" s="418">
        <v>9513.2199999999939</v>
      </c>
      <c r="AD60" s="418">
        <v>13725.779999999982</v>
      </c>
      <c r="AE60" s="418">
        <v>12446.926666666652</v>
      </c>
      <c r="AF60" s="419" t="s">
        <v>581</v>
      </c>
      <c r="AG60" s="420">
        <v>4.1079999999999997</v>
      </c>
      <c r="AH60" s="420">
        <v>2.931</v>
      </c>
      <c r="AI60" s="420">
        <v>4.0140000000000002</v>
      </c>
      <c r="AJ60" s="420">
        <v>3.6840000000000002</v>
      </c>
      <c r="AK60" s="418">
        <v>0.65416136345429687</v>
      </c>
      <c r="AL60" s="420" t="s">
        <v>519</v>
      </c>
      <c r="AM60" s="421">
        <v>1.8658513159019356</v>
      </c>
      <c r="AN60" s="353" t="s">
        <v>650</v>
      </c>
      <c r="AO60" s="411">
        <v>13514.900000000029</v>
      </c>
      <c r="AP60" s="411">
        <v>10136.100000000013</v>
      </c>
      <c r="AQ60" s="411">
        <v>14986.55000000003</v>
      </c>
      <c r="AR60" s="411">
        <v>12879.183333333358</v>
      </c>
      <c r="AS60" s="412" t="s">
        <v>655</v>
      </c>
      <c r="AT60" s="412">
        <v>4.5739999999999998</v>
      </c>
      <c r="AU60" s="412">
        <v>3.548</v>
      </c>
      <c r="AV60" s="412">
        <v>5.0069999999999997</v>
      </c>
      <c r="AW60" s="412">
        <v>4.3760000000000003</v>
      </c>
      <c r="AX60" s="411">
        <v>0.74970257754266501</v>
      </c>
      <c r="AY60" s="412" t="s">
        <v>746</v>
      </c>
      <c r="AZ60" s="413">
        <v>1.8936095472172989</v>
      </c>
      <c r="BA60" s="353" t="s">
        <v>650</v>
      </c>
      <c r="BB60" s="411">
        <v>6872.5999999999904</v>
      </c>
      <c r="BC60" s="411">
        <v>5376.3999999999905</v>
      </c>
      <c r="BD60" s="411">
        <v>7026.1999999999889</v>
      </c>
      <c r="BE60" s="411">
        <v>6425.0666666666575</v>
      </c>
      <c r="BF60" s="412" t="s">
        <v>595</v>
      </c>
      <c r="BG60" s="412">
        <v>5.8230000000000004</v>
      </c>
      <c r="BH60" s="412">
        <v>4.6610000000000005</v>
      </c>
      <c r="BI60" s="412">
        <v>5.94</v>
      </c>
      <c r="BJ60" s="412">
        <v>5.4750000000000005</v>
      </c>
      <c r="BK60" s="411">
        <v>0.70719674316728509</v>
      </c>
      <c r="BL60" s="412" t="s">
        <v>615</v>
      </c>
      <c r="BM60" s="413">
        <v>1.8949998364347591</v>
      </c>
      <c r="BN60" s="404" t="s">
        <v>650</v>
      </c>
      <c r="BO60" s="418">
        <v>7723.9999999999955</v>
      </c>
      <c r="BP60" s="418">
        <v>6474.0099999999948</v>
      </c>
      <c r="BQ60" s="418">
        <v>8046.9999999999945</v>
      </c>
      <c r="BR60" s="418">
        <v>7415.0033333333295</v>
      </c>
      <c r="BS60" s="420" t="s">
        <v>562</v>
      </c>
      <c r="BT60" s="420">
        <v>6.1040000000000001</v>
      </c>
      <c r="BU60" s="420">
        <v>5.2389999999999999</v>
      </c>
      <c r="BV60" s="420">
        <v>6.3220000000000001</v>
      </c>
      <c r="BW60" s="420">
        <v>5.8879999999999999</v>
      </c>
      <c r="BX60" s="418">
        <v>0.57255222693133145</v>
      </c>
      <c r="BY60" s="420" t="s">
        <v>592</v>
      </c>
      <c r="BZ60" s="421">
        <v>1.9787389710047159</v>
      </c>
      <c r="CA60" s="404" t="s">
        <v>650</v>
      </c>
      <c r="CB60" s="418">
        <v>16557.919999999958</v>
      </c>
      <c r="CC60" s="418">
        <v>13798.459999999968</v>
      </c>
      <c r="CD60" s="418">
        <v>17627.379999999957</v>
      </c>
      <c r="CE60" s="418">
        <v>15994.586666666626</v>
      </c>
      <c r="CF60" s="420" t="s">
        <v>625</v>
      </c>
      <c r="CG60" s="420">
        <v>11.42</v>
      </c>
      <c r="CH60" s="420">
        <v>9.81</v>
      </c>
      <c r="CI60" s="420">
        <v>12.030000000000001</v>
      </c>
      <c r="CJ60" s="420">
        <v>11.08</v>
      </c>
      <c r="CK60" s="418">
        <v>1.1447438415935507</v>
      </c>
      <c r="CL60" s="420" t="s">
        <v>542</v>
      </c>
      <c r="CM60" s="421">
        <v>2.2036515455833574</v>
      </c>
      <c r="CN60" s="404" t="s">
        <v>650</v>
      </c>
      <c r="CO60" s="418">
        <v>8989.720000000003</v>
      </c>
      <c r="CP60" s="418">
        <v>6575.0000000000127</v>
      </c>
      <c r="CQ60" s="418">
        <v>9968.639999999994</v>
      </c>
      <c r="CR60" s="418">
        <v>8511.1200000000026</v>
      </c>
      <c r="CS60" s="419" t="s">
        <v>581</v>
      </c>
      <c r="CT60" s="420">
        <v>5.68</v>
      </c>
      <c r="CU60" s="420">
        <v>4.2439999999999998</v>
      </c>
      <c r="CV60" s="420">
        <v>6.2410000000000005</v>
      </c>
      <c r="CW60" s="420">
        <v>5.3879999999999999</v>
      </c>
      <c r="CX60" s="418">
        <v>1.0300480416573383</v>
      </c>
      <c r="CY60" s="420" t="s">
        <v>653</v>
      </c>
      <c r="CZ60" s="421">
        <v>1.8700142459040414</v>
      </c>
      <c r="DA60" s="404" t="s">
        <v>650</v>
      </c>
      <c r="DB60" s="418">
        <v>10221.880000000003</v>
      </c>
      <c r="DC60" s="418">
        <v>9029.1199999999953</v>
      </c>
      <c r="DD60" s="418">
        <v>9341.24</v>
      </c>
      <c r="DE60" s="418">
        <v>9530.746666666666</v>
      </c>
      <c r="DF60" s="420" t="s">
        <v>443</v>
      </c>
      <c r="DG60" s="420">
        <v>5.5609999999999999</v>
      </c>
      <c r="DH60" s="420">
        <v>4.9889999999999999</v>
      </c>
      <c r="DI60" s="420">
        <v>5.14</v>
      </c>
      <c r="DJ60" s="420">
        <v>5.23</v>
      </c>
      <c r="DK60" s="418">
        <v>0.2965274162960998</v>
      </c>
      <c r="DL60" s="420" t="s">
        <v>532</v>
      </c>
      <c r="DM60" s="421">
        <v>1.9601887390533552</v>
      </c>
      <c r="DN60" s="404" t="s">
        <v>650</v>
      </c>
      <c r="DO60" s="418">
        <v>10984.779999999986</v>
      </c>
      <c r="DP60" s="418">
        <v>10066.479999999985</v>
      </c>
      <c r="DQ60" s="418">
        <v>10204.739999999985</v>
      </c>
      <c r="DR60" s="418">
        <v>10418.666666666652</v>
      </c>
      <c r="DS60" s="420" t="s">
        <v>504</v>
      </c>
      <c r="DT60" s="420">
        <v>6.8730000000000002</v>
      </c>
      <c r="DU60" s="420">
        <v>6.351</v>
      </c>
      <c r="DV60" s="420">
        <v>6.43</v>
      </c>
      <c r="DW60" s="420">
        <v>6.5510000000000002</v>
      </c>
      <c r="DX60" s="418">
        <v>0.28140714242737119</v>
      </c>
      <c r="DY60" s="420" t="s">
        <v>448</v>
      </c>
      <c r="DZ60" s="421">
        <v>1.9529867147825259</v>
      </c>
      <c r="EA60" s="404" t="s">
        <v>650</v>
      </c>
      <c r="EB60" s="418">
        <v>16065.340000000022</v>
      </c>
      <c r="EC60" s="418">
        <v>18118.780000000002</v>
      </c>
      <c r="ED60" s="418">
        <v>18415.119999999995</v>
      </c>
      <c r="EE60" s="418">
        <v>17533.080000000005</v>
      </c>
      <c r="EF60" s="420" t="s">
        <v>593</v>
      </c>
      <c r="EG60" s="420">
        <v>7.9110000000000005</v>
      </c>
      <c r="EH60" s="420">
        <v>8.7919999999999998</v>
      </c>
      <c r="EI60" s="420">
        <v>8.918000000000001</v>
      </c>
      <c r="EJ60" s="420">
        <v>8.5400000000000009</v>
      </c>
      <c r="EK60" s="418">
        <v>0.54857058936410996</v>
      </c>
      <c r="EL60" s="420" t="s">
        <v>463</v>
      </c>
      <c r="EM60" s="421">
        <v>2.0493722242699621</v>
      </c>
      <c r="EN60" s="404" t="s">
        <v>650</v>
      </c>
      <c r="EO60" s="418">
        <v>13843.999999999975</v>
      </c>
      <c r="EP60" s="418">
        <v>14765.099999999969</v>
      </c>
      <c r="EQ60" s="418">
        <v>13261.099999999977</v>
      </c>
      <c r="ER60" s="418">
        <v>13956.733333333308</v>
      </c>
      <c r="ES60" s="420" t="s">
        <v>481</v>
      </c>
      <c r="ET60" s="420">
        <v>8.0549999999999997</v>
      </c>
      <c r="EU60" s="420">
        <v>8.4990000000000006</v>
      </c>
      <c r="EV60" s="420">
        <v>7.7709999999999999</v>
      </c>
      <c r="EW60" s="420">
        <v>8.1080000000000005</v>
      </c>
      <c r="EX60" s="418">
        <v>0.36685109100828633</v>
      </c>
      <c r="EY60" s="420" t="s">
        <v>446</v>
      </c>
      <c r="EZ60" s="421">
        <v>2.1087503030666035</v>
      </c>
      <c r="FA60" s="404" t="s">
        <v>650</v>
      </c>
      <c r="FB60" s="418">
        <v>8533.0099999999875</v>
      </c>
      <c r="FC60" s="418">
        <v>10240.009999999987</v>
      </c>
      <c r="FD60" s="418">
        <v>9062.989999999987</v>
      </c>
      <c r="FE60" s="418">
        <v>9278.6699999999873</v>
      </c>
      <c r="FF60" s="420" t="s">
        <v>617</v>
      </c>
      <c r="FG60" s="420">
        <v>6.4809999999999999</v>
      </c>
      <c r="FH60" s="420">
        <v>7.5720000000000001</v>
      </c>
      <c r="FI60" s="420">
        <v>6.8239999999999998</v>
      </c>
      <c r="FJ60" s="420">
        <v>6.9590000000000005</v>
      </c>
      <c r="FK60" s="418">
        <v>0.5578736102151991</v>
      </c>
      <c r="FL60" s="420" t="s">
        <v>506</v>
      </c>
      <c r="FM60" s="421">
        <v>2.0502201986134687</v>
      </c>
      <c r="FN60" s="404" t="s">
        <v>650</v>
      </c>
      <c r="FO60" s="418">
        <v>9474.6999999999844</v>
      </c>
      <c r="FP60" s="418">
        <v>8972.9999999999818</v>
      </c>
      <c r="FQ60" s="418">
        <v>10235.349999999984</v>
      </c>
      <c r="FR60" s="418">
        <v>9561.0166666666501</v>
      </c>
      <c r="FS60" s="420" t="s">
        <v>550</v>
      </c>
      <c r="FT60" s="420">
        <v>6.694</v>
      </c>
      <c r="FU60" s="420">
        <v>6.399</v>
      </c>
      <c r="FV60" s="420">
        <v>7.133</v>
      </c>
      <c r="FW60" s="420">
        <v>6.742</v>
      </c>
      <c r="FX60" s="418">
        <v>0.36950531355080607</v>
      </c>
      <c r="FY60" s="420" t="s">
        <v>470</v>
      </c>
      <c r="FZ60" s="421">
        <v>2.0901672484027345</v>
      </c>
      <c r="GA60" s="404" t="s">
        <v>650</v>
      </c>
      <c r="GB60" s="418">
        <v>10425.779999999988</v>
      </c>
      <c r="GC60" s="418">
        <v>7859.5600000000068</v>
      </c>
      <c r="GD60" s="418">
        <v>11360.779999999982</v>
      </c>
      <c r="GE60" s="418">
        <v>9882.0399999999936</v>
      </c>
      <c r="GF60" s="420" t="s">
        <v>509</v>
      </c>
      <c r="GG60" s="420">
        <v>8.6330000000000009</v>
      </c>
      <c r="GH60" s="420">
        <v>6.9459999999999997</v>
      </c>
      <c r="GI60" s="420">
        <v>9.2149999999999999</v>
      </c>
      <c r="GJ60" s="420">
        <v>8.2650000000000006</v>
      </c>
      <c r="GK60" s="418">
        <v>1.1782480599853247</v>
      </c>
      <c r="GL60" s="420" t="s">
        <v>580</v>
      </c>
      <c r="GM60" s="421">
        <v>2.2152710026607259</v>
      </c>
      <c r="GN60" s="404" t="s">
        <v>650</v>
      </c>
      <c r="GO60" s="418">
        <v>9241.5</v>
      </c>
      <c r="GP60" s="418">
        <v>12066.25</v>
      </c>
      <c r="GQ60" s="418">
        <v>9116.5</v>
      </c>
      <c r="GR60" s="418">
        <v>10141.416666666666</v>
      </c>
      <c r="GS60" s="420" t="s">
        <v>733</v>
      </c>
      <c r="GT60" s="420">
        <v>7.17</v>
      </c>
      <c r="GU60" s="420">
        <v>8.8740000000000006</v>
      </c>
      <c r="GV60" s="420">
        <v>7.0920000000000005</v>
      </c>
      <c r="GW60" s="420">
        <v>7.7119999999999997</v>
      </c>
      <c r="GX60" s="418">
        <v>1.0069109717954003</v>
      </c>
      <c r="GY60" s="420" t="s">
        <v>566</v>
      </c>
      <c r="GZ60" s="421">
        <v>2.1564906587437114</v>
      </c>
      <c r="HA60" s="404" t="s">
        <v>650</v>
      </c>
      <c r="HB60" s="418">
        <v>11022.360000000019</v>
      </c>
      <c r="HC60" s="418">
        <v>11803.360000000028</v>
      </c>
      <c r="HD60" s="418">
        <v>10208.000000000015</v>
      </c>
      <c r="HE60" s="418">
        <v>11011.24000000002</v>
      </c>
      <c r="HF60" s="420" t="s">
        <v>476</v>
      </c>
      <c r="HG60" s="420">
        <v>6.5200000000000005</v>
      </c>
      <c r="HH60" s="420">
        <v>6.9240000000000004</v>
      </c>
      <c r="HI60" s="420">
        <v>6.0940000000000003</v>
      </c>
      <c r="HJ60" s="420">
        <v>6.5129999999999999</v>
      </c>
      <c r="HK60" s="418">
        <v>0.41499373936961031</v>
      </c>
      <c r="HL60" s="420" t="s">
        <v>463</v>
      </c>
      <c r="HM60" s="421">
        <v>1.9859145767858493</v>
      </c>
    </row>
    <row r="61" spans="1:221">
      <c r="A61" s="353" t="s">
        <v>657</v>
      </c>
      <c r="B61" s="411">
        <v>13116.180000000009</v>
      </c>
      <c r="C61" s="411">
        <v>10164.180000000009</v>
      </c>
      <c r="D61" s="411">
        <v>12274.180000000009</v>
      </c>
      <c r="E61" s="411">
        <v>11851.513333333343</v>
      </c>
      <c r="F61" s="412" t="s">
        <v>480</v>
      </c>
      <c r="G61" s="412">
        <v>7.8740000000000006</v>
      </c>
      <c r="H61" s="412">
        <v>6.2770000000000001</v>
      </c>
      <c r="I61" s="412">
        <v>7.4249999999999998</v>
      </c>
      <c r="J61" s="412">
        <v>7.1920000000000002</v>
      </c>
      <c r="K61" s="411">
        <v>0.82357149340988167</v>
      </c>
      <c r="L61" s="412" t="s">
        <v>596</v>
      </c>
      <c r="M61" s="413">
        <v>2.004430038998255</v>
      </c>
      <c r="N61" s="353" t="s">
        <v>657</v>
      </c>
      <c r="O61" s="411">
        <v>9888.0000000000073</v>
      </c>
      <c r="P61" s="411">
        <v>13139.720000000019</v>
      </c>
      <c r="Q61" s="411">
        <v>11985.580000000011</v>
      </c>
      <c r="R61" s="411">
        <v>11671.100000000013</v>
      </c>
      <c r="S61" s="412" t="s">
        <v>697</v>
      </c>
      <c r="T61" s="412">
        <v>6.484</v>
      </c>
      <c r="U61" s="412">
        <v>8.26</v>
      </c>
      <c r="V61" s="412">
        <v>7.641</v>
      </c>
      <c r="W61" s="412">
        <v>7.4619999999999997</v>
      </c>
      <c r="X61" s="411">
        <v>0.9013980199385665</v>
      </c>
      <c r="Y61" s="412" t="s">
        <v>507</v>
      </c>
      <c r="Z61" s="413">
        <v>2.0539172803620755</v>
      </c>
      <c r="AA61" s="404" t="s">
        <v>657</v>
      </c>
      <c r="AB61" s="418">
        <v>14219.999999999978</v>
      </c>
      <c r="AC61" s="418">
        <v>17366.559999999976</v>
      </c>
      <c r="AD61" s="418">
        <v>14151.559999999981</v>
      </c>
      <c r="AE61" s="418">
        <v>15246.039999999979</v>
      </c>
      <c r="AF61" s="420" t="s">
        <v>459</v>
      </c>
      <c r="AG61" s="420">
        <v>4.1370000000000005</v>
      </c>
      <c r="AH61" s="420">
        <v>4.8979999999999997</v>
      </c>
      <c r="AI61" s="420">
        <v>4.12</v>
      </c>
      <c r="AJ61" s="420">
        <v>4.3849999999999998</v>
      </c>
      <c r="AK61" s="418">
        <v>0.44474611678363868</v>
      </c>
      <c r="AL61" s="420" t="s">
        <v>520</v>
      </c>
      <c r="AM61" s="421">
        <v>1.9385609918211684</v>
      </c>
      <c r="AN61" s="353" t="s">
        <v>657</v>
      </c>
      <c r="AO61" s="411">
        <v>14096.350000000024</v>
      </c>
      <c r="AP61" s="411">
        <v>16326.800000000034</v>
      </c>
      <c r="AQ61" s="411">
        <v>14959.350000000029</v>
      </c>
      <c r="AR61" s="411">
        <v>15127.500000000029</v>
      </c>
      <c r="AS61" s="412" t="s">
        <v>484</v>
      </c>
      <c r="AT61" s="412">
        <v>4.7460000000000004</v>
      </c>
      <c r="AU61" s="412">
        <v>5.3959999999999999</v>
      </c>
      <c r="AV61" s="412">
        <v>4.9989999999999997</v>
      </c>
      <c r="AW61" s="412">
        <v>5.0469999999999997</v>
      </c>
      <c r="AX61" s="411">
        <v>0.32733693409769704</v>
      </c>
      <c r="AY61" s="412" t="s">
        <v>443</v>
      </c>
      <c r="AZ61" s="413">
        <v>1.9633810001645313</v>
      </c>
      <c r="BA61" s="353" t="s">
        <v>657</v>
      </c>
      <c r="BB61" s="411">
        <v>7283.7999999999902</v>
      </c>
      <c r="BC61" s="411">
        <v>8042.9999999999882</v>
      </c>
      <c r="BD61" s="411">
        <v>7802.7999999999884</v>
      </c>
      <c r="BE61" s="411">
        <v>7709.866666666655</v>
      </c>
      <c r="BF61" s="412" t="s">
        <v>445</v>
      </c>
      <c r="BG61" s="412">
        <v>6.1340000000000003</v>
      </c>
      <c r="BH61" s="412">
        <v>6.6989999999999998</v>
      </c>
      <c r="BI61" s="412">
        <v>6.5209999999999999</v>
      </c>
      <c r="BJ61" s="412">
        <v>6.452</v>
      </c>
      <c r="BK61" s="411">
        <v>0.28905781073771097</v>
      </c>
      <c r="BL61" s="412" t="s">
        <v>446</v>
      </c>
      <c r="BM61" s="413">
        <v>1.9737193912812174</v>
      </c>
      <c r="BN61" s="404" t="s">
        <v>657</v>
      </c>
      <c r="BO61" s="418">
        <v>7582.0099999999948</v>
      </c>
      <c r="BP61" s="418">
        <v>7825.6599999999944</v>
      </c>
      <c r="BQ61" s="418">
        <v>8043.6599999999944</v>
      </c>
      <c r="BR61" s="418">
        <v>7817.1099999999942</v>
      </c>
      <c r="BS61" s="420" t="s">
        <v>574</v>
      </c>
      <c r="BT61" s="420">
        <v>6.008</v>
      </c>
      <c r="BU61" s="420">
        <v>6.173</v>
      </c>
      <c r="BV61" s="420">
        <v>6.32</v>
      </c>
      <c r="BW61" s="420">
        <v>6.1669999999999998</v>
      </c>
      <c r="BX61" s="418">
        <v>0.15607219359150648</v>
      </c>
      <c r="BY61" s="420" t="s">
        <v>491</v>
      </c>
      <c r="BZ61" s="421">
        <v>1.9857860024680332</v>
      </c>
      <c r="CA61" s="404" t="s">
        <v>657</v>
      </c>
      <c r="CB61" s="418">
        <v>8061.0000000000027</v>
      </c>
      <c r="CC61" s="418">
        <v>7885.5400000000027</v>
      </c>
      <c r="CD61" s="418">
        <v>7276.5400000000027</v>
      </c>
      <c r="CE61" s="418">
        <v>7741.0266666666694</v>
      </c>
      <c r="CF61" s="420" t="s">
        <v>474</v>
      </c>
      <c r="CG61" s="420">
        <v>6.2130000000000001</v>
      </c>
      <c r="CH61" s="420">
        <v>6.0960000000000001</v>
      </c>
      <c r="CI61" s="420">
        <v>5.6840000000000002</v>
      </c>
      <c r="CJ61" s="420">
        <v>5.9980000000000002</v>
      </c>
      <c r="CK61" s="418">
        <v>0.27824600395944249</v>
      </c>
      <c r="CL61" s="420" t="s">
        <v>488</v>
      </c>
      <c r="CM61" s="421">
        <v>1.9679054023668325</v>
      </c>
      <c r="CN61" s="404" t="s">
        <v>657</v>
      </c>
      <c r="CO61" s="418">
        <v>10589.999999999991</v>
      </c>
      <c r="CP61" s="418">
        <v>11680.279999999984</v>
      </c>
      <c r="CQ61" s="418">
        <v>11834.639999999985</v>
      </c>
      <c r="CR61" s="418">
        <v>11368.306666666655</v>
      </c>
      <c r="CS61" s="420" t="s">
        <v>503</v>
      </c>
      <c r="CT61" s="420">
        <v>6.593</v>
      </c>
      <c r="CU61" s="420">
        <v>7.2</v>
      </c>
      <c r="CV61" s="420">
        <v>7.2860000000000005</v>
      </c>
      <c r="CW61" s="420">
        <v>7.0259999999999998</v>
      </c>
      <c r="CX61" s="418">
        <v>0.37803401790902719</v>
      </c>
      <c r="CY61" s="420" t="s">
        <v>481</v>
      </c>
      <c r="CZ61" s="421">
        <v>1.9912696620265873</v>
      </c>
      <c r="DA61" s="404" t="s">
        <v>657</v>
      </c>
      <c r="DB61" s="418">
        <v>14380.820000000014</v>
      </c>
      <c r="DC61" s="418">
        <v>14540.820000000012</v>
      </c>
      <c r="DD61" s="418">
        <v>11358.120000000004</v>
      </c>
      <c r="DE61" s="418">
        <v>13426.586666666677</v>
      </c>
      <c r="DF61" s="420" t="s">
        <v>569</v>
      </c>
      <c r="DG61" s="420">
        <v>7.47</v>
      </c>
      <c r="DH61" s="420">
        <v>7.5410000000000004</v>
      </c>
      <c r="DI61" s="420">
        <v>6.0949999999999998</v>
      </c>
      <c r="DJ61" s="420">
        <v>7.0350000000000001</v>
      </c>
      <c r="DK61" s="418">
        <v>0.81539733958839367</v>
      </c>
      <c r="DL61" s="420" t="s">
        <v>629</v>
      </c>
      <c r="DM61" s="421">
        <v>2.0402715299149765</v>
      </c>
      <c r="DN61" s="404" t="s">
        <v>657</v>
      </c>
      <c r="DO61" s="418">
        <v>11226.479999999983</v>
      </c>
      <c r="DP61" s="418">
        <v>12302.479999999983</v>
      </c>
      <c r="DQ61" s="418">
        <v>8094.7799999999861</v>
      </c>
      <c r="DR61" s="418">
        <v>10541.246666666651</v>
      </c>
      <c r="DS61" s="419" t="s">
        <v>518</v>
      </c>
      <c r="DT61" s="420">
        <v>7.01</v>
      </c>
      <c r="DU61" s="420">
        <v>7.6120000000000001</v>
      </c>
      <c r="DV61" s="420">
        <v>5.2060000000000004</v>
      </c>
      <c r="DW61" s="420">
        <v>6.609</v>
      </c>
      <c r="DX61" s="418">
        <v>1.251871918360524</v>
      </c>
      <c r="DY61" s="420" t="s">
        <v>598</v>
      </c>
      <c r="DZ61" s="421">
        <v>1.9822976037382745</v>
      </c>
      <c r="EA61" s="404" t="s">
        <v>657</v>
      </c>
      <c r="EB61" s="418">
        <v>25463.559999999965</v>
      </c>
      <c r="EC61" s="418">
        <v>22744.339999999967</v>
      </c>
      <c r="ED61" s="418">
        <v>24081.339999999964</v>
      </c>
      <c r="EE61" s="418">
        <v>24096.413333333301</v>
      </c>
      <c r="EF61" s="420" t="s">
        <v>487</v>
      </c>
      <c r="EG61" s="420">
        <v>11.82</v>
      </c>
      <c r="EH61" s="420">
        <v>10.72</v>
      </c>
      <c r="EI61" s="420">
        <v>11.27</v>
      </c>
      <c r="EJ61" s="420">
        <v>11.27</v>
      </c>
      <c r="EK61" s="418">
        <v>0.5519805811637104</v>
      </c>
      <c r="EL61" s="420" t="s">
        <v>478</v>
      </c>
      <c r="EM61" s="421">
        <v>2.1522649118737642</v>
      </c>
      <c r="EN61" s="404" t="s">
        <v>657</v>
      </c>
      <c r="EO61" s="418">
        <v>14249.949999999975</v>
      </c>
      <c r="EP61" s="418">
        <v>12764.099999999977</v>
      </c>
      <c r="EQ61" s="418">
        <v>15463.199999999975</v>
      </c>
      <c r="ER61" s="418">
        <v>14159.083333333308</v>
      </c>
      <c r="ES61" s="420" t="s">
        <v>508</v>
      </c>
      <c r="ET61" s="420">
        <v>8.2509999999999994</v>
      </c>
      <c r="EU61" s="420">
        <v>7.5270000000000001</v>
      </c>
      <c r="EV61" s="420">
        <v>8.8309999999999995</v>
      </c>
      <c r="EW61" s="420">
        <v>8.2029999999999994</v>
      </c>
      <c r="EX61" s="418">
        <v>0.65368257539847074</v>
      </c>
      <c r="EY61" s="420" t="s">
        <v>506</v>
      </c>
      <c r="EZ61" s="421">
        <v>2.1092227136619233</v>
      </c>
      <c r="FA61" s="404" t="s">
        <v>657</v>
      </c>
      <c r="FB61" s="418">
        <v>8910.9899999999852</v>
      </c>
      <c r="FC61" s="418">
        <v>8599.9799999999868</v>
      </c>
      <c r="FD61" s="418">
        <v>10126.989999999985</v>
      </c>
      <c r="FE61" s="418">
        <v>9212.6533333333191</v>
      </c>
      <c r="FF61" s="420" t="s">
        <v>435</v>
      </c>
      <c r="FG61" s="420">
        <v>6.726</v>
      </c>
      <c r="FH61" s="420">
        <v>6.5250000000000004</v>
      </c>
      <c r="FI61" s="420">
        <v>7.5010000000000003</v>
      </c>
      <c r="FJ61" s="420">
        <v>6.9169999999999998</v>
      </c>
      <c r="FK61" s="418">
        <v>0.51547502956221136</v>
      </c>
      <c r="FL61" s="420" t="s">
        <v>458</v>
      </c>
      <c r="FM61" s="421">
        <v>2.0498254210083862</v>
      </c>
      <c r="FN61" s="404" t="s">
        <v>657</v>
      </c>
      <c r="FO61" s="418">
        <v>10943.59999999998</v>
      </c>
      <c r="FP61" s="418">
        <v>12064.299999999981</v>
      </c>
      <c r="FQ61" s="418">
        <v>10497.99999999998</v>
      </c>
      <c r="FR61" s="418">
        <v>11168.633333333315</v>
      </c>
      <c r="FS61" s="420" t="s">
        <v>476</v>
      </c>
      <c r="FT61" s="420">
        <v>7.5360000000000005</v>
      </c>
      <c r="FU61" s="420">
        <v>8.16</v>
      </c>
      <c r="FV61" s="420">
        <v>7.2830000000000004</v>
      </c>
      <c r="FW61" s="420">
        <v>7.6589999999999998</v>
      </c>
      <c r="FX61" s="418">
        <v>0.45120868472900294</v>
      </c>
      <c r="FY61" s="420" t="s">
        <v>444</v>
      </c>
      <c r="FZ61" s="421">
        <v>2.1321384546820394</v>
      </c>
      <c r="GA61" s="404" t="s">
        <v>657</v>
      </c>
      <c r="GB61" s="418">
        <v>29993.880000000045</v>
      </c>
      <c r="GC61" s="418">
        <v>35837.880000000063</v>
      </c>
      <c r="GD61" s="418">
        <v>33951.880000000048</v>
      </c>
      <c r="GE61" s="418">
        <v>33261.213333333384</v>
      </c>
      <c r="GF61" s="420" t="s">
        <v>573</v>
      </c>
      <c r="GG61" s="420">
        <v>18.95</v>
      </c>
      <c r="GH61" s="420">
        <v>21.580000000000002</v>
      </c>
      <c r="GI61" s="420">
        <v>20.75</v>
      </c>
      <c r="GJ61" s="420">
        <v>20.420000000000002</v>
      </c>
      <c r="GK61" s="418">
        <v>1.3472702917978361</v>
      </c>
      <c r="GL61" s="420" t="s">
        <v>550</v>
      </c>
      <c r="GM61" s="421">
        <v>2.1845343927043452</v>
      </c>
      <c r="GN61" s="404" t="s">
        <v>657</v>
      </c>
      <c r="GO61" s="418">
        <v>12035.75</v>
      </c>
      <c r="GP61" s="418">
        <v>11932</v>
      </c>
      <c r="GQ61" s="418">
        <v>11379.5</v>
      </c>
      <c r="GR61" s="418">
        <v>11782.416666666666</v>
      </c>
      <c r="GS61" s="420" t="s">
        <v>574</v>
      </c>
      <c r="GT61" s="420">
        <v>8.8559999999999999</v>
      </c>
      <c r="GU61" s="420">
        <v>8.7949999999999999</v>
      </c>
      <c r="GV61" s="420">
        <v>8.4700000000000006</v>
      </c>
      <c r="GW61" s="420">
        <v>8.7070000000000007</v>
      </c>
      <c r="GX61" s="418">
        <v>0.20763778870257035</v>
      </c>
      <c r="GY61" s="420" t="s">
        <v>514</v>
      </c>
      <c r="GZ61" s="421">
        <v>2.167157724279412</v>
      </c>
      <c r="HA61" s="404" t="s">
        <v>657</v>
      </c>
      <c r="HB61" s="418">
        <v>5485.8799999999928</v>
      </c>
      <c r="HC61" s="418">
        <v>5940.5199999999923</v>
      </c>
      <c r="HD61" s="418">
        <v>6579.8799999999919</v>
      </c>
      <c r="HE61" s="418">
        <v>6002.093333333326</v>
      </c>
      <c r="HF61" s="420" t="s">
        <v>587</v>
      </c>
      <c r="HG61" s="420">
        <v>3.4910000000000001</v>
      </c>
      <c r="HH61" s="420">
        <v>3.754</v>
      </c>
      <c r="HI61" s="420">
        <v>4.1189999999999998</v>
      </c>
      <c r="HJ61" s="420">
        <v>3.7880000000000003</v>
      </c>
      <c r="HK61" s="418">
        <v>0.31550751198138249</v>
      </c>
      <c r="HL61" s="420" t="s">
        <v>528</v>
      </c>
      <c r="HM61" s="421">
        <v>1.82551285111978</v>
      </c>
    </row>
    <row r="62" spans="1:221">
      <c r="A62" s="353" t="s">
        <v>665</v>
      </c>
      <c r="B62" s="411">
        <v>4606.6400000000058</v>
      </c>
      <c r="C62" s="411">
        <v>4347.820000000007</v>
      </c>
      <c r="D62" s="411">
        <v>4596.3700000000081</v>
      </c>
      <c r="E62" s="411">
        <v>4516.9433333333409</v>
      </c>
      <c r="F62" s="412" t="s">
        <v>571</v>
      </c>
      <c r="G62" s="412">
        <v>3.04</v>
      </c>
      <c r="H62" s="412">
        <v>2.8780000000000001</v>
      </c>
      <c r="I62" s="412">
        <v>3.0340000000000003</v>
      </c>
      <c r="J62" s="412">
        <v>2.984</v>
      </c>
      <c r="K62" s="411">
        <v>9.1969479064344828E-2</v>
      </c>
      <c r="L62" s="412" t="s">
        <v>537</v>
      </c>
      <c r="M62" s="413">
        <v>1.6905804171606869</v>
      </c>
      <c r="N62" s="353" t="s">
        <v>665</v>
      </c>
      <c r="O62" s="411">
        <v>4448.9799999999996</v>
      </c>
      <c r="P62" s="411">
        <v>4770.6999999999944</v>
      </c>
      <c r="Q62" s="411">
        <v>5003.9999999999918</v>
      </c>
      <c r="R62" s="411">
        <v>4741.2266666666619</v>
      </c>
      <c r="S62" s="412" t="s">
        <v>444</v>
      </c>
      <c r="T62" s="412">
        <v>3.2130000000000001</v>
      </c>
      <c r="U62" s="412">
        <v>3.423</v>
      </c>
      <c r="V62" s="412">
        <v>3.573</v>
      </c>
      <c r="W62" s="412">
        <v>3.403</v>
      </c>
      <c r="X62" s="411">
        <v>0.18106670588916771</v>
      </c>
      <c r="Y62" s="412" t="s">
        <v>474</v>
      </c>
      <c r="Z62" s="413">
        <v>1.8028629809810537</v>
      </c>
      <c r="AA62" s="404" t="s">
        <v>665</v>
      </c>
      <c r="AB62" s="418">
        <v>10681.219999999988</v>
      </c>
      <c r="AC62" s="418">
        <v>10394.779999999992</v>
      </c>
      <c r="AD62" s="418">
        <v>10282.88999999999</v>
      </c>
      <c r="AE62" s="418">
        <v>10452.963333333324</v>
      </c>
      <c r="AF62" s="420" t="s">
        <v>461</v>
      </c>
      <c r="AG62" s="420">
        <v>3.2389999999999999</v>
      </c>
      <c r="AH62" s="420">
        <v>3.1640000000000001</v>
      </c>
      <c r="AI62" s="420">
        <v>3.1350000000000002</v>
      </c>
      <c r="AJ62" s="420">
        <v>3.1790000000000003</v>
      </c>
      <c r="AK62" s="418">
        <v>5.3845522870008669E-2</v>
      </c>
      <c r="AL62" s="420" t="s">
        <v>525</v>
      </c>
      <c r="AM62" s="421">
        <v>1.7960071018852373</v>
      </c>
      <c r="AN62" s="353" t="s">
        <v>665</v>
      </c>
      <c r="AO62" s="411">
        <v>7706.0999999999894</v>
      </c>
      <c r="AP62" s="411">
        <v>7499.2999999999893</v>
      </c>
      <c r="AQ62" s="411">
        <v>7841.449999999988</v>
      </c>
      <c r="AR62" s="411">
        <v>7682.2833333333228</v>
      </c>
      <c r="AS62" s="412" t="s">
        <v>534</v>
      </c>
      <c r="AT62" s="412">
        <v>2.7730000000000001</v>
      </c>
      <c r="AU62" s="412">
        <v>2.7050000000000001</v>
      </c>
      <c r="AV62" s="412">
        <v>2.8170000000000002</v>
      </c>
      <c r="AW62" s="412">
        <v>2.7650000000000001</v>
      </c>
      <c r="AX62" s="411">
        <v>5.6355301200375588E-2</v>
      </c>
      <c r="AY62" s="412" t="s">
        <v>461</v>
      </c>
      <c r="AZ62" s="413">
        <v>1.7374746818170417</v>
      </c>
      <c r="BA62" s="353" t="s">
        <v>665</v>
      </c>
      <c r="BB62" s="411">
        <v>4122.5999999999931</v>
      </c>
      <c r="BC62" s="411">
        <v>3864.199999999993</v>
      </c>
      <c r="BD62" s="411">
        <v>3536.9999999999941</v>
      </c>
      <c r="BE62" s="411">
        <v>3841.2666666666605</v>
      </c>
      <c r="BF62" s="412" t="s">
        <v>530</v>
      </c>
      <c r="BG62" s="412">
        <v>3.637</v>
      </c>
      <c r="BH62" s="412">
        <v>3.419</v>
      </c>
      <c r="BI62" s="412">
        <v>3.1390000000000002</v>
      </c>
      <c r="BJ62" s="412">
        <v>3.399</v>
      </c>
      <c r="BK62" s="411">
        <v>0.24993187362037123</v>
      </c>
      <c r="BL62" s="412" t="s">
        <v>484</v>
      </c>
      <c r="BM62" s="413">
        <v>1.736814589523757</v>
      </c>
      <c r="BN62" s="404" t="s">
        <v>665</v>
      </c>
      <c r="BO62" s="418">
        <v>3964.0199999999959</v>
      </c>
      <c r="BP62" s="418">
        <v>4694.0099999999957</v>
      </c>
      <c r="BQ62" s="418">
        <v>4373.6799999999957</v>
      </c>
      <c r="BR62" s="418">
        <v>4343.9033333333291</v>
      </c>
      <c r="BS62" s="420" t="s">
        <v>543</v>
      </c>
      <c r="BT62" s="420">
        <v>3.3610000000000002</v>
      </c>
      <c r="BU62" s="420">
        <v>3.9319999999999999</v>
      </c>
      <c r="BV62" s="420">
        <v>3.6840000000000002</v>
      </c>
      <c r="BW62" s="420">
        <v>3.6590000000000003</v>
      </c>
      <c r="BX62" s="418">
        <v>0.28650649169956194</v>
      </c>
      <c r="BY62" s="420" t="s">
        <v>442</v>
      </c>
      <c r="BZ62" s="421">
        <v>1.8046299456068713</v>
      </c>
      <c r="CA62" s="404" t="s">
        <v>665</v>
      </c>
      <c r="CB62" s="418">
        <v>3640.780000000002</v>
      </c>
      <c r="CC62" s="418">
        <v>5282.6200000000017</v>
      </c>
      <c r="CD62" s="418">
        <v>4243.3200000000024</v>
      </c>
      <c r="CE62" s="418">
        <v>4388.9066666666686</v>
      </c>
      <c r="CF62" s="420" t="s">
        <v>598</v>
      </c>
      <c r="CG62" s="420">
        <v>3.016</v>
      </c>
      <c r="CH62" s="420">
        <v>4.274</v>
      </c>
      <c r="CI62" s="420">
        <v>3.4910000000000001</v>
      </c>
      <c r="CJ62" s="420">
        <v>3.593</v>
      </c>
      <c r="CK62" s="418">
        <v>0.63505835428197766</v>
      </c>
      <c r="CL62" s="420" t="s">
        <v>613</v>
      </c>
      <c r="CM62" s="421">
        <v>1.7621856468790436</v>
      </c>
      <c r="CN62" s="404" t="s">
        <v>665</v>
      </c>
      <c r="CO62" s="418">
        <v>4616.1600000000044</v>
      </c>
      <c r="CP62" s="418">
        <v>5659.3600000000069</v>
      </c>
      <c r="CQ62" s="418">
        <v>5343.0800000000063</v>
      </c>
      <c r="CR62" s="418">
        <v>5206.2000000000053</v>
      </c>
      <c r="CS62" s="420" t="s">
        <v>542</v>
      </c>
      <c r="CT62" s="420">
        <v>3.0060000000000002</v>
      </c>
      <c r="CU62" s="420">
        <v>3.6750000000000003</v>
      </c>
      <c r="CV62" s="420">
        <v>3.4750000000000001</v>
      </c>
      <c r="CW62" s="420">
        <v>3.3850000000000002</v>
      </c>
      <c r="CX62" s="418">
        <v>0.34360364558039325</v>
      </c>
      <c r="CY62" s="420" t="s">
        <v>520</v>
      </c>
      <c r="CZ62" s="421">
        <v>1.7127050186613069</v>
      </c>
      <c r="DA62" s="404" t="s">
        <v>665</v>
      </c>
      <c r="DB62" s="418">
        <v>6728.059999999984</v>
      </c>
      <c r="DC62" s="418">
        <v>6078.2999999999902</v>
      </c>
      <c r="DD62" s="418">
        <v>4714.1799999999957</v>
      </c>
      <c r="DE62" s="418">
        <v>5840.1799999999903</v>
      </c>
      <c r="DF62" s="420" t="s">
        <v>610</v>
      </c>
      <c r="DG62" s="420">
        <v>3.8420000000000001</v>
      </c>
      <c r="DH62" s="420">
        <v>3.5049999999999999</v>
      </c>
      <c r="DI62" s="420">
        <v>2.774</v>
      </c>
      <c r="DJ62" s="420">
        <v>3.3730000000000002</v>
      </c>
      <c r="DK62" s="418">
        <v>0.54615743101255254</v>
      </c>
      <c r="DL62" s="420" t="s">
        <v>436</v>
      </c>
      <c r="DM62" s="421">
        <v>1.791187875243389</v>
      </c>
      <c r="DN62" s="404" t="s">
        <v>665</v>
      </c>
      <c r="DO62" s="418">
        <v>22966.750000000025</v>
      </c>
      <c r="DP62" s="418">
        <v>6160.0399999999872</v>
      </c>
      <c r="DQ62" s="418">
        <v>5499.9999999999873</v>
      </c>
      <c r="DR62" s="418">
        <v>11542.263333333334</v>
      </c>
      <c r="DS62" s="419" t="s">
        <v>785</v>
      </c>
      <c r="DT62" s="420">
        <v>13.27</v>
      </c>
      <c r="DU62" s="420">
        <v>4.0419999999999998</v>
      </c>
      <c r="DV62" s="420">
        <v>3.6339999999999999</v>
      </c>
      <c r="DW62" s="420">
        <v>6.9809999999999999</v>
      </c>
      <c r="DX62" s="418">
        <v>5.4472614984021748</v>
      </c>
      <c r="DY62" s="419" t="s">
        <v>786</v>
      </c>
      <c r="DZ62" s="421">
        <v>1.8745530798095544</v>
      </c>
      <c r="EA62" s="404" t="s">
        <v>665</v>
      </c>
      <c r="EB62" s="418">
        <v>14747.120000000028</v>
      </c>
      <c r="EC62" s="418">
        <v>13317.340000000027</v>
      </c>
      <c r="ED62" s="418">
        <v>18051.120000000003</v>
      </c>
      <c r="EE62" s="418">
        <v>15371.860000000021</v>
      </c>
      <c r="EF62" s="420" t="s">
        <v>521</v>
      </c>
      <c r="EG62" s="420">
        <v>7.3360000000000003</v>
      </c>
      <c r="EH62" s="420">
        <v>6.702</v>
      </c>
      <c r="EI62" s="420">
        <v>8.7629999999999999</v>
      </c>
      <c r="EJ62" s="420">
        <v>7.6000000000000005</v>
      </c>
      <c r="EK62" s="418">
        <v>1.0556640609044265</v>
      </c>
      <c r="EL62" s="420" t="s">
        <v>750</v>
      </c>
      <c r="EM62" s="421">
        <v>2.0423748782786366</v>
      </c>
      <c r="EN62" s="404" t="s">
        <v>665</v>
      </c>
      <c r="EO62" s="418">
        <v>9030.1000000000022</v>
      </c>
      <c r="EP62" s="418">
        <v>7570.8500000000095</v>
      </c>
      <c r="EQ62" s="418">
        <v>8558.0000000000036</v>
      </c>
      <c r="ER62" s="418">
        <v>8386.3166666666712</v>
      </c>
      <c r="ES62" s="420" t="s">
        <v>429</v>
      </c>
      <c r="ET62" s="420">
        <v>5.6180000000000003</v>
      </c>
      <c r="EU62" s="420">
        <v>4.827</v>
      </c>
      <c r="EV62" s="420">
        <v>5.3650000000000002</v>
      </c>
      <c r="EW62" s="420">
        <v>5.2700000000000005</v>
      </c>
      <c r="EX62" s="418">
        <v>0.40403837100116818</v>
      </c>
      <c r="EY62" s="420" t="s">
        <v>486</v>
      </c>
      <c r="EZ62" s="421">
        <v>1.980603577764791</v>
      </c>
      <c r="FA62" s="404" t="s">
        <v>665</v>
      </c>
      <c r="FB62" s="418">
        <v>11190.999999999985</v>
      </c>
      <c r="FC62" s="418">
        <v>10951.969999999985</v>
      </c>
      <c r="FD62" s="418">
        <v>12974.959999999985</v>
      </c>
      <c r="FE62" s="418">
        <v>11705.976666666653</v>
      </c>
      <c r="FF62" s="420" t="s">
        <v>617</v>
      </c>
      <c r="FG62" s="420">
        <v>8.1639999999999997</v>
      </c>
      <c r="FH62" s="420">
        <v>8.016</v>
      </c>
      <c r="FI62" s="420">
        <v>9.2479999999999993</v>
      </c>
      <c r="FJ62" s="420">
        <v>8.4760000000000009</v>
      </c>
      <c r="FK62" s="418">
        <v>0.67281829746739208</v>
      </c>
      <c r="FL62" s="420" t="s">
        <v>552</v>
      </c>
      <c r="FM62" s="421">
        <v>2.0934315017383103</v>
      </c>
      <c r="FN62" s="404" t="s">
        <v>665</v>
      </c>
      <c r="FO62" s="418">
        <v>13437.649999999978</v>
      </c>
      <c r="FP62" s="418">
        <v>15176.299999999979</v>
      </c>
      <c r="FQ62" s="418">
        <v>15977.599999999977</v>
      </c>
      <c r="FR62" s="418">
        <v>14863.849999999977</v>
      </c>
      <c r="FS62" s="420" t="s">
        <v>531</v>
      </c>
      <c r="FT62" s="420">
        <v>8.9060000000000006</v>
      </c>
      <c r="FU62" s="420">
        <v>9.8260000000000005</v>
      </c>
      <c r="FV62" s="420">
        <v>10.24</v>
      </c>
      <c r="FW62" s="420">
        <v>9.6579999999999995</v>
      </c>
      <c r="FX62" s="418">
        <v>0.68330597767071888</v>
      </c>
      <c r="FY62" s="420" t="s">
        <v>505</v>
      </c>
      <c r="FZ62" s="421">
        <v>2.2095229113927561</v>
      </c>
      <c r="GA62" s="404" t="s">
        <v>665</v>
      </c>
      <c r="GB62" s="418">
        <v>11558.219999999981</v>
      </c>
      <c r="GC62" s="418">
        <v>14554.219999999978</v>
      </c>
      <c r="GD62" s="418">
        <v>14282.439999999977</v>
      </c>
      <c r="GE62" s="418">
        <v>13464.959999999977</v>
      </c>
      <c r="GF62" s="420" t="s">
        <v>656</v>
      </c>
      <c r="GG62" s="420">
        <v>9.3360000000000003</v>
      </c>
      <c r="GH62" s="420">
        <v>11.1</v>
      </c>
      <c r="GI62" s="420">
        <v>10.950000000000001</v>
      </c>
      <c r="GJ62" s="420">
        <v>10.46</v>
      </c>
      <c r="GK62" s="418">
        <v>0.97831837863439686</v>
      </c>
      <c r="GL62" s="420" t="s">
        <v>617</v>
      </c>
      <c r="GM62" s="421">
        <v>2.3013225129829089</v>
      </c>
      <c r="GN62" s="404" t="s">
        <v>665</v>
      </c>
      <c r="GO62" s="418">
        <v>9327.5</v>
      </c>
      <c r="GP62" s="418">
        <v>8857.75</v>
      </c>
      <c r="GQ62" s="418">
        <v>9439</v>
      </c>
      <c r="GR62" s="418">
        <v>9208.0833333333339</v>
      </c>
      <c r="GS62" s="420" t="s">
        <v>428</v>
      </c>
      <c r="GT62" s="420">
        <v>7.2240000000000002</v>
      </c>
      <c r="GU62" s="420">
        <v>6.9290000000000003</v>
      </c>
      <c r="GV62" s="420">
        <v>7.2930000000000001</v>
      </c>
      <c r="GW62" s="420">
        <v>7.149</v>
      </c>
      <c r="GX62" s="418">
        <v>0.19331954103789972</v>
      </c>
      <c r="GY62" s="420" t="s">
        <v>545</v>
      </c>
      <c r="GZ62" s="421">
        <v>2.150659675423499</v>
      </c>
      <c r="HA62" s="404" t="s">
        <v>665</v>
      </c>
      <c r="HB62" s="418">
        <v>15032.240000000034</v>
      </c>
      <c r="HC62" s="418">
        <v>14273.480000000034</v>
      </c>
      <c r="HD62" s="418">
        <v>13462.240000000033</v>
      </c>
      <c r="HE62" s="418">
        <v>14255.9866666667</v>
      </c>
      <c r="HF62" s="420" t="s">
        <v>470</v>
      </c>
      <c r="HG62" s="420">
        <v>8.5510000000000002</v>
      </c>
      <c r="HH62" s="420">
        <v>8.1739999999999995</v>
      </c>
      <c r="HI62" s="420">
        <v>7.7679999999999998</v>
      </c>
      <c r="HJ62" s="420">
        <v>8.1650000000000009</v>
      </c>
      <c r="HK62" s="418">
        <v>0.39180767283974899</v>
      </c>
      <c r="HL62" s="420" t="s">
        <v>504</v>
      </c>
      <c r="HM62" s="421">
        <v>2.0571304148873089</v>
      </c>
    </row>
    <row r="63" spans="1:221">
      <c r="A63" s="353" t="s">
        <v>671</v>
      </c>
      <c r="B63" s="411">
        <v>17213.180000000008</v>
      </c>
      <c r="C63" s="411">
        <v>18381.270000000011</v>
      </c>
      <c r="D63" s="411">
        <v>17888.180000000011</v>
      </c>
      <c r="E63" s="411">
        <v>17827.543333333346</v>
      </c>
      <c r="F63" s="412" t="s">
        <v>493</v>
      </c>
      <c r="G63" s="412">
        <v>10</v>
      </c>
      <c r="H63" s="412">
        <v>10.6</v>
      </c>
      <c r="I63" s="412">
        <v>10.35</v>
      </c>
      <c r="J63" s="412">
        <v>10.32</v>
      </c>
      <c r="K63" s="411">
        <v>0.29753237315976439</v>
      </c>
      <c r="L63" s="412" t="s">
        <v>513</v>
      </c>
      <c r="M63" s="413">
        <v>2.1409732414600793</v>
      </c>
      <c r="N63" s="353" t="s">
        <v>671</v>
      </c>
      <c r="O63" s="411">
        <v>7527.9999999999873</v>
      </c>
      <c r="P63" s="411">
        <v>8675.9999999999945</v>
      </c>
      <c r="Q63" s="411">
        <v>8316.419999999991</v>
      </c>
      <c r="R63" s="411">
        <v>8173.4733333333243</v>
      </c>
      <c r="S63" s="412" t="s">
        <v>476</v>
      </c>
      <c r="T63" s="412">
        <v>5.125</v>
      </c>
      <c r="U63" s="412">
        <v>5.7949999999999999</v>
      </c>
      <c r="V63" s="412">
        <v>5.5869999999999997</v>
      </c>
      <c r="W63" s="412">
        <v>5.5030000000000001</v>
      </c>
      <c r="X63" s="411">
        <v>0.3430085131460886</v>
      </c>
      <c r="Y63" s="412" t="s">
        <v>557</v>
      </c>
      <c r="Z63" s="413">
        <v>1.9737670930282623</v>
      </c>
      <c r="AA63" s="404" t="s">
        <v>671</v>
      </c>
      <c r="AB63" s="418">
        <v>18737.669999999976</v>
      </c>
      <c r="AC63" s="418">
        <v>24309.559999999969</v>
      </c>
      <c r="AD63" s="418">
        <v>19423.669999999976</v>
      </c>
      <c r="AE63" s="418">
        <v>20823.633333333306</v>
      </c>
      <c r="AF63" s="420" t="s">
        <v>695</v>
      </c>
      <c r="AG63" s="420">
        <v>5.2220000000000004</v>
      </c>
      <c r="AH63" s="420">
        <v>6.4950000000000001</v>
      </c>
      <c r="AI63" s="420">
        <v>5.3819999999999997</v>
      </c>
      <c r="AJ63" s="420">
        <v>5.7</v>
      </c>
      <c r="AK63" s="418">
        <v>0.6931594070529522</v>
      </c>
      <c r="AL63" s="420" t="s">
        <v>498</v>
      </c>
      <c r="AM63" s="421">
        <v>2.0107544112674791</v>
      </c>
      <c r="AN63" s="353" t="s">
        <v>671</v>
      </c>
      <c r="AO63" s="411">
        <v>5234.6499999999905</v>
      </c>
      <c r="AP63" s="411">
        <v>6243.99999999999</v>
      </c>
      <c r="AQ63" s="411">
        <v>5846.1999999999907</v>
      </c>
      <c r="AR63" s="411">
        <v>5774.9499999999898</v>
      </c>
      <c r="AS63" s="412" t="s">
        <v>435</v>
      </c>
      <c r="AT63" s="412">
        <v>1.9390000000000001</v>
      </c>
      <c r="AU63" s="412">
        <v>2.2869999999999999</v>
      </c>
      <c r="AV63" s="412">
        <v>2.1510000000000002</v>
      </c>
      <c r="AW63" s="412">
        <v>2.1259999999999999</v>
      </c>
      <c r="AX63" s="411">
        <v>0.17517905445278248</v>
      </c>
      <c r="AY63" s="412" t="s">
        <v>512</v>
      </c>
      <c r="AZ63" s="413">
        <v>1.6157318859120957</v>
      </c>
      <c r="BA63" s="353" t="s">
        <v>671</v>
      </c>
      <c r="BB63" s="411">
        <v>5850.7999999999911</v>
      </c>
      <c r="BC63" s="411">
        <v>7693.3999999999887</v>
      </c>
      <c r="BD63" s="411">
        <v>6346.1999999999898</v>
      </c>
      <c r="BE63" s="411">
        <v>6630.1333333333232</v>
      </c>
      <c r="BF63" s="412" t="s">
        <v>540</v>
      </c>
      <c r="BG63" s="412">
        <v>5.0350000000000001</v>
      </c>
      <c r="BH63" s="412">
        <v>6.44</v>
      </c>
      <c r="BI63" s="412">
        <v>5.42</v>
      </c>
      <c r="BJ63" s="412">
        <v>5.6319999999999997</v>
      </c>
      <c r="BK63" s="411">
        <v>0.72597901781706997</v>
      </c>
      <c r="BL63" s="412" t="s">
        <v>615</v>
      </c>
      <c r="BM63" s="413">
        <v>1.9286177817114121</v>
      </c>
      <c r="BN63" s="404" t="s">
        <v>671</v>
      </c>
      <c r="BO63" s="418">
        <v>7074.6799999999957</v>
      </c>
      <c r="BP63" s="418">
        <v>8454.3399999999947</v>
      </c>
      <c r="BQ63" s="418">
        <v>7385.0099999999948</v>
      </c>
      <c r="BR63" s="418">
        <v>7638.0099999999948</v>
      </c>
      <c r="BS63" s="420" t="s">
        <v>508</v>
      </c>
      <c r="BT63" s="420">
        <v>5.66</v>
      </c>
      <c r="BU63" s="420">
        <v>6.5940000000000003</v>
      </c>
      <c r="BV63" s="420">
        <v>5.8730000000000002</v>
      </c>
      <c r="BW63" s="420">
        <v>6.0419999999999998</v>
      </c>
      <c r="BX63" s="418">
        <v>0.48940059934418478</v>
      </c>
      <c r="BY63" s="420" t="s">
        <v>451</v>
      </c>
      <c r="BZ63" s="421">
        <v>1.9825704867226224</v>
      </c>
      <c r="CA63" s="404" t="s">
        <v>671</v>
      </c>
      <c r="CB63" s="418">
        <v>8527.53999999999</v>
      </c>
      <c r="CC63" s="418">
        <v>10419.919999999978</v>
      </c>
      <c r="CD63" s="418">
        <v>9241.5399999999863</v>
      </c>
      <c r="CE63" s="418">
        <v>9396.3333333333194</v>
      </c>
      <c r="CF63" s="420" t="s">
        <v>450</v>
      </c>
      <c r="CG63" s="420">
        <v>6.5230000000000006</v>
      </c>
      <c r="CH63" s="420">
        <v>7.7430000000000003</v>
      </c>
      <c r="CI63" s="420">
        <v>6.99</v>
      </c>
      <c r="CJ63" s="420">
        <v>7.085</v>
      </c>
      <c r="CK63" s="418">
        <v>0.61580128618849039</v>
      </c>
      <c r="CL63" s="420" t="s">
        <v>531</v>
      </c>
      <c r="CM63" s="421">
        <v>2.0466566144432572</v>
      </c>
      <c r="CN63" s="404" t="s">
        <v>671</v>
      </c>
      <c r="CO63" s="418">
        <v>5528.4400000000069</v>
      </c>
      <c r="CP63" s="418">
        <v>6610.6400000000103</v>
      </c>
      <c r="CQ63" s="418">
        <v>6185.3600000000106</v>
      </c>
      <c r="CR63" s="418">
        <v>6108.1466666666756</v>
      </c>
      <c r="CS63" s="420" t="s">
        <v>429</v>
      </c>
      <c r="CT63" s="420">
        <v>3.593</v>
      </c>
      <c r="CU63" s="420">
        <v>4.266</v>
      </c>
      <c r="CV63" s="420">
        <v>4.0040000000000004</v>
      </c>
      <c r="CW63" s="420">
        <v>3.9540000000000002</v>
      </c>
      <c r="CX63" s="418">
        <v>0.33922658890106544</v>
      </c>
      <c r="CY63" s="420" t="s">
        <v>441</v>
      </c>
      <c r="CZ63" s="421">
        <v>1.769544790569866</v>
      </c>
      <c r="DA63" s="404" t="s">
        <v>671</v>
      </c>
      <c r="DB63" s="418">
        <v>6648.4199999999873</v>
      </c>
      <c r="DC63" s="418">
        <v>8441.939999999986</v>
      </c>
      <c r="DD63" s="418">
        <v>6929.0599999999831</v>
      </c>
      <c r="DE63" s="418">
        <v>7339.8066666666518</v>
      </c>
      <c r="DF63" s="420" t="s">
        <v>566</v>
      </c>
      <c r="DG63" s="420">
        <v>3.8010000000000002</v>
      </c>
      <c r="DH63" s="420">
        <v>4.702</v>
      </c>
      <c r="DI63" s="420">
        <v>3.9450000000000003</v>
      </c>
      <c r="DJ63" s="420">
        <v>4.149</v>
      </c>
      <c r="DK63" s="418">
        <v>0.48409588797971936</v>
      </c>
      <c r="DL63" s="420" t="s">
        <v>454</v>
      </c>
      <c r="DM63" s="421">
        <v>1.8775237663781608</v>
      </c>
      <c r="DN63" s="404" t="s">
        <v>671</v>
      </c>
      <c r="DO63" s="418">
        <v>8667.479999999985</v>
      </c>
      <c r="DP63" s="418">
        <v>11715.219999999985</v>
      </c>
      <c r="DQ63" s="418">
        <v>7874.2599999999857</v>
      </c>
      <c r="DR63" s="418">
        <v>9418.9866666666512</v>
      </c>
      <c r="DS63" s="419" t="s">
        <v>686</v>
      </c>
      <c r="DT63" s="420">
        <v>5.5419999999999998</v>
      </c>
      <c r="DU63" s="420">
        <v>7.2839999999999998</v>
      </c>
      <c r="DV63" s="420">
        <v>5.0760000000000005</v>
      </c>
      <c r="DW63" s="420">
        <v>5.9670000000000005</v>
      </c>
      <c r="DX63" s="418">
        <v>1.1639454244255436</v>
      </c>
      <c r="DY63" s="420" t="s">
        <v>664</v>
      </c>
      <c r="DZ63" s="421">
        <v>1.9459231333738647</v>
      </c>
      <c r="EA63" s="404" t="s">
        <v>671</v>
      </c>
      <c r="EB63" s="418">
        <v>13435.340000000027</v>
      </c>
      <c r="EC63" s="418">
        <v>5396.7799999999988</v>
      </c>
      <c r="ED63" s="418">
        <v>14646.120000000028</v>
      </c>
      <c r="EE63" s="418">
        <v>11159.41333333335</v>
      </c>
      <c r="EF63" s="419" t="s">
        <v>787</v>
      </c>
      <c r="EG63" s="420">
        <v>6.7549999999999999</v>
      </c>
      <c r="EH63" s="420">
        <v>2.9210000000000003</v>
      </c>
      <c r="EI63" s="420">
        <v>7.2910000000000004</v>
      </c>
      <c r="EJ63" s="420">
        <v>5.6559999999999997</v>
      </c>
      <c r="EK63" s="418">
        <v>2.3837083921753899</v>
      </c>
      <c r="EL63" s="419" t="s">
        <v>788</v>
      </c>
      <c r="EM63" s="421">
        <v>1.9163824313223554</v>
      </c>
      <c r="EN63" s="404" t="s">
        <v>671</v>
      </c>
      <c r="EO63" s="418">
        <v>7103.9000000000115</v>
      </c>
      <c r="EP63" s="418">
        <v>6622.0000000000082</v>
      </c>
      <c r="EQ63" s="418">
        <v>8394.9500000000044</v>
      </c>
      <c r="ER63" s="418">
        <v>7373.616666666675</v>
      </c>
      <c r="ES63" s="420" t="s">
        <v>625</v>
      </c>
      <c r="ET63" s="420">
        <v>4.5670000000000002</v>
      </c>
      <c r="EU63" s="420">
        <v>4.2940000000000005</v>
      </c>
      <c r="EV63" s="420">
        <v>5.2770000000000001</v>
      </c>
      <c r="EW63" s="420">
        <v>4.7130000000000001</v>
      </c>
      <c r="EX63" s="418">
        <v>0.50767042851028299</v>
      </c>
      <c r="EY63" s="420" t="s">
        <v>544</v>
      </c>
      <c r="EZ63" s="421">
        <v>1.9060433287666634</v>
      </c>
      <c r="FA63" s="404" t="s">
        <v>671</v>
      </c>
      <c r="FB63" s="418">
        <v>10322.979999999983</v>
      </c>
      <c r="FC63" s="418">
        <v>9934.0099999999857</v>
      </c>
      <c r="FD63" s="418">
        <v>12384.989999999983</v>
      </c>
      <c r="FE63" s="418">
        <v>10880.659999999983</v>
      </c>
      <c r="FF63" s="420" t="s">
        <v>507</v>
      </c>
      <c r="FG63" s="420">
        <v>7.6240000000000006</v>
      </c>
      <c r="FH63" s="420">
        <v>7.3790000000000004</v>
      </c>
      <c r="FI63" s="420">
        <v>8.8930000000000007</v>
      </c>
      <c r="FJ63" s="420">
        <v>7.9660000000000002</v>
      </c>
      <c r="FK63" s="418">
        <v>0.81261329623385059</v>
      </c>
      <c r="FL63" s="420" t="s">
        <v>450</v>
      </c>
      <c r="FM63" s="421">
        <v>2.0895074075821713</v>
      </c>
      <c r="FN63" s="404" t="s">
        <v>671</v>
      </c>
      <c r="FO63" s="418">
        <v>10469.699999999981</v>
      </c>
      <c r="FP63" s="418">
        <v>13394.649999999981</v>
      </c>
      <c r="FQ63" s="418">
        <v>12188.99999999998</v>
      </c>
      <c r="FR63" s="418">
        <v>12017.783333333313</v>
      </c>
      <c r="FS63" s="420" t="s">
        <v>498</v>
      </c>
      <c r="FT63" s="420">
        <v>7.2670000000000003</v>
      </c>
      <c r="FU63" s="420">
        <v>8.8830000000000009</v>
      </c>
      <c r="FV63" s="420">
        <v>8.2279999999999998</v>
      </c>
      <c r="FW63" s="420">
        <v>8.1259999999999994</v>
      </c>
      <c r="FX63" s="418">
        <v>0.81281366849275294</v>
      </c>
      <c r="FY63" s="420" t="s">
        <v>553</v>
      </c>
      <c r="FZ63" s="421">
        <v>2.1365343691529768</v>
      </c>
      <c r="GA63" s="404" t="s">
        <v>671</v>
      </c>
      <c r="GB63" s="418">
        <v>6326.5600000000059</v>
      </c>
      <c r="GC63" s="418">
        <v>9612.2199999999903</v>
      </c>
      <c r="GD63" s="418">
        <v>7207.5600000000077</v>
      </c>
      <c r="GE63" s="418">
        <v>7715.4466666666676</v>
      </c>
      <c r="GF63" s="419" t="s">
        <v>608</v>
      </c>
      <c r="GG63" s="420">
        <v>5.8559999999999999</v>
      </c>
      <c r="GH63" s="420">
        <v>8.1140000000000008</v>
      </c>
      <c r="GI63" s="420">
        <v>6.492</v>
      </c>
      <c r="GJ63" s="420">
        <v>6.8209999999999997</v>
      </c>
      <c r="GK63" s="418">
        <v>1.1640127903189479</v>
      </c>
      <c r="GL63" s="420" t="s">
        <v>746</v>
      </c>
      <c r="GM63" s="421">
        <v>2.1275472318977764</v>
      </c>
      <c r="GN63" s="404" t="s">
        <v>671</v>
      </c>
      <c r="GO63" s="418">
        <v>8988.75</v>
      </c>
      <c r="GP63" s="418">
        <v>12716.25</v>
      </c>
      <c r="GQ63" s="418">
        <v>11909.25</v>
      </c>
      <c r="GR63" s="418">
        <v>11204.75</v>
      </c>
      <c r="GS63" s="420" t="s">
        <v>713</v>
      </c>
      <c r="GT63" s="420">
        <v>7.0120000000000005</v>
      </c>
      <c r="GU63" s="420">
        <v>9.2509999999999994</v>
      </c>
      <c r="GV63" s="420">
        <v>8.782</v>
      </c>
      <c r="GW63" s="420">
        <v>8.3480000000000008</v>
      </c>
      <c r="GX63" s="418">
        <v>1.1809054738237124</v>
      </c>
      <c r="GY63" s="420" t="s">
        <v>697</v>
      </c>
      <c r="GZ63" s="421">
        <v>2.1626360532170916</v>
      </c>
      <c r="HA63" s="404" t="s">
        <v>671</v>
      </c>
      <c r="HB63" s="418">
        <v>12159.360000000028</v>
      </c>
      <c r="HC63" s="418">
        <v>5393.6399999999931</v>
      </c>
      <c r="HD63" s="418">
        <v>12071.24000000002</v>
      </c>
      <c r="HE63" s="418">
        <v>9874.7466666666805</v>
      </c>
      <c r="HF63" s="419" t="s">
        <v>789</v>
      </c>
      <c r="HG63" s="420">
        <v>7.1070000000000002</v>
      </c>
      <c r="HH63" s="420">
        <v>3.4370000000000003</v>
      </c>
      <c r="HI63" s="420">
        <v>7.0620000000000003</v>
      </c>
      <c r="HJ63" s="420">
        <v>5.8680000000000003</v>
      </c>
      <c r="HK63" s="418">
        <v>2.1059188688593609</v>
      </c>
      <c r="HL63" s="419" t="s">
        <v>790</v>
      </c>
      <c r="HM63" s="421">
        <v>1.9727103646223807</v>
      </c>
    </row>
    <row r="64" spans="1:221">
      <c r="A64" s="353" t="s">
        <v>677</v>
      </c>
      <c r="B64" s="411">
        <v>15511.27000000001</v>
      </c>
      <c r="C64" s="411">
        <v>15324.36000000001</v>
      </c>
      <c r="D64" s="411">
        <v>14428.180000000009</v>
      </c>
      <c r="E64" s="411">
        <v>15087.936666666676</v>
      </c>
      <c r="F64" s="412" t="s">
        <v>447</v>
      </c>
      <c r="G64" s="412">
        <v>9.1300000000000008</v>
      </c>
      <c r="H64" s="412">
        <v>9.0329999999999995</v>
      </c>
      <c r="I64" s="412">
        <v>8.5660000000000007</v>
      </c>
      <c r="J64" s="412">
        <v>8.91</v>
      </c>
      <c r="K64" s="411">
        <v>0.30151800951517688</v>
      </c>
      <c r="L64" s="412" t="s">
        <v>428</v>
      </c>
      <c r="M64" s="413">
        <v>2.0447091759734555</v>
      </c>
      <c r="N64" s="353" t="s">
        <v>677</v>
      </c>
      <c r="O64" s="411">
        <v>7164.9999999999891</v>
      </c>
      <c r="P64" s="411">
        <v>7072.99999999999</v>
      </c>
      <c r="Q64" s="411">
        <v>7310.9999999999873</v>
      </c>
      <c r="R64" s="411">
        <v>7182.9999999999882</v>
      </c>
      <c r="S64" s="412" t="s">
        <v>525</v>
      </c>
      <c r="T64" s="412">
        <v>4.9089999999999998</v>
      </c>
      <c r="U64" s="412">
        <v>4.8540000000000001</v>
      </c>
      <c r="V64" s="412">
        <v>4.9960000000000004</v>
      </c>
      <c r="W64" s="412">
        <v>4.92</v>
      </c>
      <c r="X64" s="411">
        <v>7.1677718180859773E-2</v>
      </c>
      <c r="Y64" s="412" t="s">
        <v>466</v>
      </c>
      <c r="Z64" s="413">
        <v>1.9646336726338021</v>
      </c>
      <c r="AA64" s="404" t="s">
        <v>677</v>
      </c>
      <c r="AB64" s="418">
        <v>10652.889999999987</v>
      </c>
      <c r="AC64" s="418">
        <v>10625.889999999987</v>
      </c>
      <c r="AD64" s="418">
        <v>10922.999999999991</v>
      </c>
      <c r="AE64" s="418">
        <v>10733.926666666654</v>
      </c>
      <c r="AF64" s="420" t="s">
        <v>466</v>
      </c>
      <c r="AG64" s="420">
        <v>3.2320000000000002</v>
      </c>
      <c r="AH64" s="420">
        <v>3.2250000000000001</v>
      </c>
      <c r="AI64" s="420">
        <v>3.302</v>
      </c>
      <c r="AJ64" s="420">
        <v>3.2530000000000001</v>
      </c>
      <c r="AK64" s="418">
        <v>4.2831659584495169E-2</v>
      </c>
      <c r="AL64" s="420" t="s">
        <v>536</v>
      </c>
      <c r="AM64" s="421">
        <v>1.7978769682040696</v>
      </c>
      <c r="AN64" s="353" t="s">
        <v>677</v>
      </c>
      <c r="AO64" s="411">
        <v>9216.6500000000051</v>
      </c>
      <c r="AP64" s="411">
        <v>9607.4500000000098</v>
      </c>
      <c r="AQ64" s="411">
        <v>10031.000000000011</v>
      </c>
      <c r="AR64" s="411">
        <v>9618.3666666666741</v>
      </c>
      <c r="AS64" s="412" t="s">
        <v>427</v>
      </c>
      <c r="AT64" s="412">
        <v>3.2589999999999999</v>
      </c>
      <c r="AU64" s="412">
        <v>3.3820000000000001</v>
      </c>
      <c r="AV64" s="412">
        <v>3.5150000000000001</v>
      </c>
      <c r="AW64" s="412">
        <v>3.3850000000000002</v>
      </c>
      <c r="AX64" s="411">
        <v>0.12806384717566188</v>
      </c>
      <c r="AY64" s="412" t="s">
        <v>447</v>
      </c>
      <c r="AZ64" s="413">
        <v>1.8163027419047022</v>
      </c>
      <c r="BA64" s="353" t="s">
        <v>677</v>
      </c>
      <c r="BB64" s="411">
        <v>21995.800000000039</v>
      </c>
      <c r="BC64" s="411">
        <v>23402.800000000039</v>
      </c>
      <c r="BD64" s="411">
        <v>27538.800000000047</v>
      </c>
      <c r="BE64" s="411">
        <v>24312.466666666707</v>
      </c>
      <c r="BF64" s="412" t="s">
        <v>554</v>
      </c>
      <c r="BG64" s="412">
        <v>15.98</v>
      </c>
      <c r="BH64" s="412">
        <v>16.84</v>
      </c>
      <c r="BI64" s="412">
        <v>19.330000000000002</v>
      </c>
      <c r="BJ64" s="412">
        <v>17.38</v>
      </c>
      <c r="BK64" s="411">
        <v>1.7395409270406659</v>
      </c>
      <c r="BL64" s="412" t="s">
        <v>553</v>
      </c>
      <c r="BM64" s="413">
        <v>2.0587962954849037</v>
      </c>
      <c r="BN64" s="404" t="s">
        <v>677</v>
      </c>
      <c r="BO64" s="418">
        <v>14843.989999999994</v>
      </c>
      <c r="BP64" s="418">
        <v>15204.329999999994</v>
      </c>
      <c r="BQ64" s="418">
        <v>15902.989999999994</v>
      </c>
      <c r="BR64" s="418">
        <v>15317.103333333327</v>
      </c>
      <c r="BS64" s="420" t="s">
        <v>483</v>
      </c>
      <c r="BT64" s="420">
        <v>10.540000000000001</v>
      </c>
      <c r="BU64" s="420">
        <v>10.75</v>
      </c>
      <c r="BV64" s="420">
        <v>11.15</v>
      </c>
      <c r="BW64" s="420">
        <v>10.81</v>
      </c>
      <c r="BX64" s="418">
        <v>0.31060240404486583</v>
      </c>
      <c r="BY64" s="420" t="s">
        <v>513</v>
      </c>
      <c r="BZ64" s="421">
        <v>2.2223356020231466</v>
      </c>
      <c r="CA64" s="404" t="s">
        <v>677</v>
      </c>
      <c r="CB64" s="418">
        <v>8193.0800000000017</v>
      </c>
      <c r="CC64" s="418">
        <v>8912.3799999999901</v>
      </c>
      <c r="CD64" s="418">
        <v>9286.3799999999792</v>
      </c>
      <c r="CE64" s="418">
        <v>8797.2799999999897</v>
      </c>
      <c r="CF64" s="420" t="s">
        <v>473</v>
      </c>
      <c r="CG64" s="420">
        <v>6.3010000000000002</v>
      </c>
      <c r="CH64" s="420">
        <v>6.7759999999999998</v>
      </c>
      <c r="CI64" s="420">
        <v>7.0190000000000001</v>
      </c>
      <c r="CJ64" s="420">
        <v>6.6989999999999998</v>
      </c>
      <c r="CK64" s="418">
        <v>0.36486196118666986</v>
      </c>
      <c r="CL64" s="420" t="s">
        <v>481</v>
      </c>
      <c r="CM64" s="421">
        <v>2.0410930983535107</v>
      </c>
      <c r="CN64" s="404" t="s">
        <v>677</v>
      </c>
      <c r="CO64" s="418">
        <v>7978.2800000000134</v>
      </c>
      <c r="CP64" s="418">
        <v>8425.0000000000073</v>
      </c>
      <c r="CQ64" s="418">
        <v>9005.64</v>
      </c>
      <c r="CR64" s="418">
        <v>8469.6400000000067</v>
      </c>
      <c r="CS64" s="420" t="s">
        <v>477</v>
      </c>
      <c r="CT64" s="420">
        <v>5.0880000000000001</v>
      </c>
      <c r="CU64" s="420">
        <v>5.351</v>
      </c>
      <c r="CV64" s="420">
        <v>5.6890000000000001</v>
      </c>
      <c r="CW64" s="420">
        <v>5.3760000000000003</v>
      </c>
      <c r="CX64" s="418">
        <v>0.30124017670152364</v>
      </c>
      <c r="CY64" s="420" t="s">
        <v>487</v>
      </c>
      <c r="CZ64" s="421">
        <v>1.9029409049537824</v>
      </c>
      <c r="DA64" s="404" t="s">
        <v>677</v>
      </c>
      <c r="DB64" s="418">
        <v>12532.940000000011</v>
      </c>
      <c r="DC64" s="418">
        <v>11736.06000000001</v>
      </c>
      <c r="DD64" s="418">
        <v>10136.880000000003</v>
      </c>
      <c r="DE64" s="418">
        <v>11468.626666666676</v>
      </c>
      <c r="DF64" s="420" t="s">
        <v>511</v>
      </c>
      <c r="DG64" s="420">
        <v>6.6360000000000001</v>
      </c>
      <c r="DH64" s="420">
        <v>6.2700000000000005</v>
      </c>
      <c r="DI64" s="420">
        <v>5.5209999999999999</v>
      </c>
      <c r="DJ64" s="420">
        <v>6.1420000000000003</v>
      </c>
      <c r="DK64" s="418">
        <v>0.56864930348409681</v>
      </c>
      <c r="DL64" s="420" t="s">
        <v>560</v>
      </c>
      <c r="DM64" s="421">
        <v>2.0019570406694385</v>
      </c>
      <c r="DN64" s="404" t="s">
        <v>677</v>
      </c>
      <c r="DO64" s="418">
        <v>10296.999999999985</v>
      </c>
      <c r="DP64" s="418">
        <v>11194.739999999985</v>
      </c>
      <c r="DQ64" s="418">
        <v>10847.219999999985</v>
      </c>
      <c r="DR64" s="418">
        <v>10779.653333333319</v>
      </c>
      <c r="DS64" s="420" t="s">
        <v>427</v>
      </c>
      <c r="DT64" s="420">
        <v>6.4830000000000005</v>
      </c>
      <c r="DU64" s="420">
        <v>6.992</v>
      </c>
      <c r="DV64" s="420">
        <v>6.7949999999999999</v>
      </c>
      <c r="DW64" s="420">
        <v>6.7570000000000006</v>
      </c>
      <c r="DX64" s="418">
        <v>0.25666221591902955</v>
      </c>
      <c r="DY64" s="420" t="s">
        <v>447</v>
      </c>
      <c r="DZ64" s="421">
        <v>1.9850367908074051</v>
      </c>
      <c r="EA64" s="404" t="s">
        <v>677</v>
      </c>
      <c r="EB64" s="418">
        <v>16211.000000000027</v>
      </c>
      <c r="EC64" s="418">
        <v>15737.12000000003</v>
      </c>
      <c r="ED64" s="418">
        <v>13787.560000000027</v>
      </c>
      <c r="EE64" s="418">
        <v>15245.226666666693</v>
      </c>
      <c r="EF64" s="420" t="s">
        <v>543</v>
      </c>
      <c r="EG64" s="420">
        <v>7.9740000000000002</v>
      </c>
      <c r="EH64" s="420">
        <v>7.7690000000000001</v>
      </c>
      <c r="EI64" s="420">
        <v>6.9119999999999999</v>
      </c>
      <c r="EJ64" s="420">
        <v>7.5520000000000005</v>
      </c>
      <c r="EK64" s="418">
        <v>0.56341558714331508</v>
      </c>
      <c r="EL64" s="420" t="s">
        <v>458</v>
      </c>
      <c r="EM64" s="421">
        <v>2.0425411978416936</v>
      </c>
      <c r="EN64" s="404" t="s">
        <v>677</v>
      </c>
      <c r="EO64" s="418">
        <v>9507.1499999999942</v>
      </c>
      <c r="EP64" s="418">
        <v>9689.0499999999884</v>
      </c>
      <c r="EQ64" s="418">
        <v>9662.0999999999949</v>
      </c>
      <c r="ER64" s="418">
        <v>9619.4333333333252</v>
      </c>
      <c r="ES64" s="420" t="s">
        <v>500</v>
      </c>
      <c r="ET64" s="420">
        <v>5.87</v>
      </c>
      <c r="EU64" s="420">
        <v>5.9660000000000002</v>
      </c>
      <c r="EV64" s="420">
        <v>5.952</v>
      </c>
      <c r="EW64" s="420">
        <v>5.9290000000000003</v>
      </c>
      <c r="EX64" s="418">
        <v>5.1518409409452161E-2</v>
      </c>
      <c r="EY64" s="420" t="s">
        <v>576</v>
      </c>
      <c r="EZ64" s="421">
        <v>1.9934008371211711</v>
      </c>
      <c r="FA64" s="404" t="s">
        <v>677</v>
      </c>
      <c r="FB64" s="418">
        <v>7268.989999999987</v>
      </c>
      <c r="FC64" s="418">
        <v>8653.0099999999875</v>
      </c>
      <c r="FD64" s="418">
        <v>9068.9899999999852</v>
      </c>
      <c r="FE64" s="418">
        <v>8330.3299999999872</v>
      </c>
      <c r="FF64" s="420" t="s">
        <v>556</v>
      </c>
      <c r="FG64" s="420">
        <v>5.6450000000000005</v>
      </c>
      <c r="FH64" s="420">
        <v>6.5590000000000002</v>
      </c>
      <c r="FI64" s="420">
        <v>6.8280000000000003</v>
      </c>
      <c r="FJ64" s="420">
        <v>6.3440000000000003</v>
      </c>
      <c r="FK64" s="418">
        <v>0.62018559555852415</v>
      </c>
      <c r="FL64" s="420" t="s">
        <v>455</v>
      </c>
      <c r="FM64" s="421">
        <v>2.012568524770975</v>
      </c>
      <c r="FN64" s="404" t="s">
        <v>677</v>
      </c>
      <c r="FO64" s="418">
        <v>9944.2999999999811</v>
      </c>
      <c r="FP64" s="418">
        <v>9822.6499999999814</v>
      </c>
      <c r="FQ64" s="418">
        <v>11686.949999999979</v>
      </c>
      <c r="FR64" s="418">
        <v>10484.633333333313</v>
      </c>
      <c r="FS64" s="420" t="s">
        <v>626</v>
      </c>
      <c r="FT64" s="420">
        <v>6.9660000000000002</v>
      </c>
      <c r="FU64" s="420">
        <v>6.8959999999999999</v>
      </c>
      <c r="FV64" s="420">
        <v>7.9510000000000005</v>
      </c>
      <c r="FW64" s="420">
        <v>7.2709999999999999</v>
      </c>
      <c r="FX64" s="418">
        <v>0.59011224480881985</v>
      </c>
      <c r="FY64" s="420" t="s">
        <v>451</v>
      </c>
      <c r="FZ64" s="421">
        <v>2.1273924550439474</v>
      </c>
      <c r="GA64" s="404" t="s">
        <v>677</v>
      </c>
      <c r="GB64" s="418">
        <v>9765.5599999999886</v>
      </c>
      <c r="GC64" s="418">
        <v>10048.219999999994</v>
      </c>
      <c r="GD64" s="418">
        <v>11425.439999999986</v>
      </c>
      <c r="GE64" s="418">
        <v>10413.073333333325</v>
      </c>
      <c r="GF64" s="420" t="s">
        <v>523</v>
      </c>
      <c r="GG64" s="420">
        <v>8.213000000000001</v>
      </c>
      <c r="GH64" s="420">
        <v>8.3940000000000001</v>
      </c>
      <c r="GI64" s="420">
        <v>9.2539999999999996</v>
      </c>
      <c r="GJ64" s="420">
        <v>8.620000000000001</v>
      </c>
      <c r="GK64" s="418">
        <v>0.55669855381443967</v>
      </c>
      <c r="GL64" s="420" t="s">
        <v>443</v>
      </c>
      <c r="GM64" s="421">
        <v>2.2218394987253518</v>
      </c>
      <c r="GN64" s="404" t="s">
        <v>677</v>
      </c>
      <c r="GO64" s="418">
        <v>8201.75</v>
      </c>
      <c r="GP64" s="418">
        <v>11173.75</v>
      </c>
      <c r="GQ64" s="418">
        <v>10463.25</v>
      </c>
      <c r="GR64" s="418">
        <v>9946.25</v>
      </c>
      <c r="GS64" s="420" t="s">
        <v>607</v>
      </c>
      <c r="GT64" s="420">
        <v>6.5110000000000001</v>
      </c>
      <c r="GU64" s="420">
        <v>8.3480000000000008</v>
      </c>
      <c r="GV64" s="420">
        <v>7.9210000000000003</v>
      </c>
      <c r="GW64" s="420">
        <v>7.593</v>
      </c>
      <c r="GX64" s="418">
        <v>0.96139876617031328</v>
      </c>
      <c r="GY64" s="420" t="s">
        <v>627</v>
      </c>
      <c r="GZ64" s="421">
        <v>2.1247206716434324</v>
      </c>
      <c r="HA64" s="404" t="s">
        <v>677</v>
      </c>
      <c r="HB64" s="418">
        <v>11837.360000000024</v>
      </c>
      <c r="HC64" s="418">
        <v>12612.120000000032</v>
      </c>
      <c r="HD64" s="418">
        <v>12927.240000000027</v>
      </c>
      <c r="HE64" s="418">
        <v>12458.906666666693</v>
      </c>
      <c r="HF64" s="420" t="s">
        <v>446</v>
      </c>
      <c r="HG64" s="420">
        <v>6.9420000000000002</v>
      </c>
      <c r="HH64" s="420">
        <v>7.3380000000000001</v>
      </c>
      <c r="HI64" s="420">
        <v>7.4980000000000002</v>
      </c>
      <c r="HJ64" s="420">
        <v>7.2590000000000003</v>
      </c>
      <c r="HK64" s="418">
        <v>0.28633938768746597</v>
      </c>
      <c r="HL64" s="420" t="s">
        <v>490</v>
      </c>
      <c r="HM64" s="421">
        <v>2.052007782584647</v>
      </c>
    </row>
    <row r="65" spans="1:221">
      <c r="A65" s="353" t="s">
        <v>679</v>
      </c>
      <c r="B65" s="411">
        <v>4665.9100000000071</v>
      </c>
      <c r="C65" s="411">
        <v>4530.9100000000062</v>
      </c>
      <c r="D65" s="411">
        <v>4364.0000000000064</v>
      </c>
      <c r="E65" s="411">
        <v>4520.2733333333408</v>
      </c>
      <c r="F65" s="412" t="s">
        <v>493</v>
      </c>
      <c r="G65" s="412">
        <v>3.077</v>
      </c>
      <c r="H65" s="412">
        <v>2.9929999999999999</v>
      </c>
      <c r="I65" s="412">
        <v>2.8879999999999999</v>
      </c>
      <c r="J65" s="412">
        <v>2.9860000000000002</v>
      </c>
      <c r="K65" s="411">
        <v>9.4780027408617989E-2</v>
      </c>
      <c r="L65" s="412" t="s">
        <v>571</v>
      </c>
      <c r="M65" s="413">
        <v>1.6906620665893044</v>
      </c>
      <c r="N65" s="353" t="s">
        <v>679</v>
      </c>
      <c r="O65" s="411">
        <v>4271.72</v>
      </c>
      <c r="P65" s="411">
        <v>4027.8400000000042</v>
      </c>
      <c r="Q65" s="411">
        <v>4622.5599999999949</v>
      </c>
      <c r="R65" s="411">
        <v>4307.373333333333</v>
      </c>
      <c r="S65" s="412" t="s">
        <v>430</v>
      </c>
      <c r="T65" s="412">
        <v>3.0960000000000001</v>
      </c>
      <c r="U65" s="412">
        <v>2.9330000000000003</v>
      </c>
      <c r="V65" s="412">
        <v>3.327</v>
      </c>
      <c r="W65" s="412">
        <v>3.1190000000000002</v>
      </c>
      <c r="X65" s="411">
        <v>0.19767688126718064</v>
      </c>
      <c r="Y65" s="412" t="s">
        <v>473</v>
      </c>
      <c r="Z65" s="413">
        <v>1.7603999986035708</v>
      </c>
      <c r="AA65" s="404" t="s">
        <v>679</v>
      </c>
      <c r="AB65" s="418">
        <v>10533.439999999991</v>
      </c>
      <c r="AC65" s="418">
        <v>10865.77999999999</v>
      </c>
      <c r="AD65" s="418">
        <v>10936.779999999992</v>
      </c>
      <c r="AE65" s="418">
        <v>10778.666666666657</v>
      </c>
      <c r="AF65" s="420" t="s">
        <v>461</v>
      </c>
      <c r="AG65" s="420">
        <v>3.2010000000000001</v>
      </c>
      <c r="AH65" s="420">
        <v>3.2869999999999999</v>
      </c>
      <c r="AI65" s="420">
        <v>3.306</v>
      </c>
      <c r="AJ65" s="420">
        <v>3.2650000000000001</v>
      </c>
      <c r="AK65" s="418">
        <v>5.6190993120376904E-2</v>
      </c>
      <c r="AL65" s="420" t="s">
        <v>525</v>
      </c>
      <c r="AM65" s="421">
        <v>1.7981556708398496</v>
      </c>
      <c r="AN65" s="353" t="s">
        <v>679</v>
      </c>
      <c r="AO65" s="411">
        <v>7749.9999999999882</v>
      </c>
      <c r="AP65" s="411">
        <v>8579.0000000000018</v>
      </c>
      <c r="AQ65" s="411">
        <v>8414.9999999999964</v>
      </c>
      <c r="AR65" s="411">
        <v>8247.9999999999945</v>
      </c>
      <c r="AS65" s="412" t="s">
        <v>474</v>
      </c>
      <c r="AT65" s="412">
        <v>2.7869999999999999</v>
      </c>
      <c r="AU65" s="412">
        <v>3.056</v>
      </c>
      <c r="AV65" s="412">
        <v>3.0030000000000001</v>
      </c>
      <c r="AW65" s="412">
        <v>2.9489999999999998</v>
      </c>
      <c r="AX65" s="411">
        <v>0.14208827837138421</v>
      </c>
      <c r="AY65" s="412" t="s">
        <v>504</v>
      </c>
      <c r="AZ65" s="413">
        <v>1.7435831867099238</v>
      </c>
      <c r="BA65" s="353" t="s">
        <v>679</v>
      </c>
      <c r="BB65" s="411">
        <v>3472.9999999999932</v>
      </c>
      <c r="BC65" s="411">
        <v>3540.7999999999929</v>
      </c>
      <c r="BD65" s="411">
        <v>3716.5999999999931</v>
      </c>
      <c r="BE65" s="411">
        <v>3576.7999999999934</v>
      </c>
      <c r="BF65" s="412" t="s">
        <v>483</v>
      </c>
      <c r="BG65" s="412">
        <v>3.0830000000000002</v>
      </c>
      <c r="BH65" s="412">
        <v>3.1419999999999999</v>
      </c>
      <c r="BI65" s="412">
        <v>3.2930000000000001</v>
      </c>
      <c r="BJ65" s="412">
        <v>3.173</v>
      </c>
      <c r="BK65" s="411">
        <v>0.10836284524036273</v>
      </c>
      <c r="BL65" s="412" t="s">
        <v>428</v>
      </c>
      <c r="BM65" s="413">
        <v>1.6641699250935986</v>
      </c>
      <c r="BN65" s="404" t="s">
        <v>679</v>
      </c>
      <c r="BO65" s="418">
        <v>3226.0199999999968</v>
      </c>
      <c r="BP65" s="418">
        <v>4498.3499999999949</v>
      </c>
      <c r="BQ65" s="418">
        <v>3757.669999999996</v>
      </c>
      <c r="BR65" s="418">
        <v>3827.3466666666627</v>
      </c>
      <c r="BS65" s="420" t="s">
        <v>727</v>
      </c>
      <c r="BT65" s="420">
        <v>2.754</v>
      </c>
      <c r="BU65" s="420">
        <v>3.7810000000000001</v>
      </c>
      <c r="BV65" s="420">
        <v>3.194</v>
      </c>
      <c r="BW65" s="420">
        <v>3.2429999999999999</v>
      </c>
      <c r="BX65" s="418">
        <v>0.51545062943652986</v>
      </c>
      <c r="BY65" s="420" t="s">
        <v>791</v>
      </c>
      <c r="BZ65" s="421">
        <v>1.7136088375790453</v>
      </c>
      <c r="CA65" s="404" t="s">
        <v>679</v>
      </c>
      <c r="CB65" s="418">
        <v>3840.0000000000027</v>
      </c>
      <c r="CC65" s="418">
        <v>4639.1600000000026</v>
      </c>
      <c r="CD65" s="418">
        <v>4596.6200000000026</v>
      </c>
      <c r="CE65" s="418">
        <v>4358.593333333336</v>
      </c>
      <c r="CF65" s="420" t="s">
        <v>542</v>
      </c>
      <c r="CG65" s="420">
        <v>3.1750000000000003</v>
      </c>
      <c r="CH65" s="420">
        <v>3.794</v>
      </c>
      <c r="CI65" s="420">
        <v>3.7610000000000001</v>
      </c>
      <c r="CJ65" s="420">
        <v>3.577</v>
      </c>
      <c r="CK65" s="418">
        <v>0.34830842664641243</v>
      </c>
      <c r="CL65" s="420" t="s">
        <v>592</v>
      </c>
      <c r="CM65" s="421">
        <v>1.7638433795491621</v>
      </c>
      <c r="CN65" s="404" t="s">
        <v>679</v>
      </c>
      <c r="CO65" s="418">
        <v>4468.800000000002</v>
      </c>
      <c r="CP65" s="418">
        <v>4513.720000000003</v>
      </c>
      <c r="CQ65" s="418">
        <v>4551.0800000000017</v>
      </c>
      <c r="CR65" s="418">
        <v>4511.2000000000016</v>
      </c>
      <c r="CS65" s="420" t="s">
        <v>576</v>
      </c>
      <c r="CT65" s="420">
        <v>2.9090000000000003</v>
      </c>
      <c r="CU65" s="420">
        <v>2.9390000000000001</v>
      </c>
      <c r="CV65" s="420">
        <v>2.9630000000000001</v>
      </c>
      <c r="CW65" s="420">
        <v>2.9370000000000003</v>
      </c>
      <c r="CX65" s="418">
        <v>2.7099542087225249E-2</v>
      </c>
      <c r="CY65" s="420" t="s">
        <v>576</v>
      </c>
      <c r="CZ65" s="421">
        <v>1.6262047655543972</v>
      </c>
      <c r="DA65" s="404" t="s">
        <v>679</v>
      </c>
      <c r="DB65" s="418">
        <v>5414.1799999999921</v>
      </c>
      <c r="DC65" s="418">
        <v>7258.0599999999858</v>
      </c>
      <c r="DD65" s="418">
        <v>5736.239999999987</v>
      </c>
      <c r="DE65" s="418">
        <v>6136.1599999999889</v>
      </c>
      <c r="DF65" s="420" t="s">
        <v>588</v>
      </c>
      <c r="DG65" s="420">
        <v>3.153</v>
      </c>
      <c r="DH65" s="420">
        <v>4.1120000000000001</v>
      </c>
      <c r="DI65" s="420">
        <v>3.3250000000000002</v>
      </c>
      <c r="DJ65" s="420">
        <v>3.5300000000000002</v>
      </c>
      <c r="DK65" s="418">
        <v>0.51103224601351427</v>
      </c>
      <c r="DL65" s="420" t="s">
        <v>582</v>
      </c>
      <c r="DM65" s="421">
        <v>1.7977548399523735</v>
      </c>
      <c r="DN65" s="404" t="s">
        <v>679</v>
      </c>
      <c r="DO65" s="418">
        <v>6349.2599999999875</v>
      </c>
      <c r="DP65" s="418">
        <v>6687.5599999999877</v>
      </c>
      <c r="DQ65" s="418">
        <v>5381.5599999999886</v>
      </c>
      <c r="DR65" s="418">
        <v>6139.4599999999873</v>
      </c>
      <c r="DS65" s="420" t="s">
        <v>439</v>
      </c>
      <c r="DT65" s="420">
        <v>4.1580000000000004</v>
      </c>
      <c r="DU65" s="420">
        <v>4.3639999999999999</v>
      </c>
      <c r="DV65" s="420">
        <v>3.56</v>
      </c>
      <c r="DW65" s="420">
        <v>4.0280000000000005</v>
      </c>
      <c r="DX65" s="418">
        <v>0.417922851075473</v>
      </c>
      <c r="DY65" s="420" t="s">
        <v>440</v>
      </c>
      <c r="DZ65" s="421">
        <v>1.7950781145579846</v>
      </c>
      <c r="EA65" s="404" t="s">
        <v>679</v>
      </c>
      <c r="EB65" s="418">
        <v>18317.559999999998</v>
      </c>
      <c r="EC65" s="418">
        <v>19509.779999999992</v>
      </c>
      <c r="ED65" s="418">
        <v>17500.560000000005</v>
      </c>
      <c r="EE65" s="418">
        <v>18442.633333333331</v>
      </c>
      <c r="EF65" s="420" t="s">
        <v>470</v>
      </c>
      <c r="EG65" s="420">
        <v>8.8759999999999994</v>
      </c>
      <c r="EH65" s="420">
        <v>9.3800000000000008</v>
      </c>
      <c r="EI65" s="420">
        <v>8.5289999999999999</v>
      </c>
      <c r="EJ65" s="420">
        <v>8.9280000000000008</v>
      </c>
      <c r="EK65" s="418">
        <v>0.42784933788849716</v>
      </c>
      <c r="EL65" s="420" t="s">
        <v>504</v>
      </c>
      <c r="EM65" s="421">
        <v>2.081952485501132</v>
      </c>
      <c r="EN65" s="404" t="s">
        <v>679</v>
      </c>
      <c r="EO65" s="418">
        <v>16459.149999999969</v>
      </c>
      <c r="EP65" s="418">
        <v>17592.149999999961</v>
      </c>
      <c r="EQ65" s="418">
        <v>15882.149999999969</v>
      </c>
      <c r="ER65" s="418">
        <v>16644.483333333297</v>
      </c>
      <c r="ES65" s="420" t="s">
        <v>475</v>
      </c>
      <c r="ET65" s="420">
        <v>9.3010000000000002</v>
      </c>
      <c r="EU65" s="420">
        <v>9.827</v>
      </c>
      <c r="EV65" s="420">
        <v>9.0299999999999994</v>
      </c>
      <c r="EW65" s="420">
        <v>9.386000000000001</v>
      </c>
      <c r="EX65" s="418">
        <v>0.40563578842803849</v>
      </c>
      <c r="EY65" s="420" t="s">
        <v>448</v>
      </c>
      <c r="EZ65" s="421">
        <v>2.1470122844049246</v>
      </c>
      <c r="FA65" s="404" t="s">
        <v>679</v>
      </c>
      <c r="FB65" s="418">
        <v>8968.0199999999859</v>
      </c>
      <c r="FC65" s="418">
        <v>9305.0199999999877</v>
      </c>
      <c r="FD65" s="418">
        <v>9043.9999999999873</v>
      </c>
      <c r="FE65" s="418">
        <v>9105.6799999999857</v>
      </c>
      <c r="FF65" s="420" t="s">
        <v>472</v>
      </c>
      <c r="FG65" s="420">
        <v>6.7629999999999999</v>
      </c>
      <c r="FH65" s="420">
        <v>6.9790000000000001</v>
      </c>
      <c r="FI65" s="420">
        <v>6.8120000000000003</v>
      </c>
      <c r="FJ65" s="420">
        <v>6.851</v>
      </c>
      <c r="FK65" s="418">
        <v>0.11352189633191362</v>
      </c>
      <c r="FL65" s="420" t="s">
        <v>525</v>
      </c>
      <c r="FM65" s="421">
        <v>2.0796902043621559</v>
      </c>
      <c r="FN65" s="404" t="s">
        <v>679</v>
      </c>
      <c r="FO65" s="418">
        <v>6909.3499999999858</v>
      </c>
      <c r="FP65" s="418">
        <v>8219.6499999999851</v>
      </c>
      <c r="FQ65" s="418">
        <v>7574.6999999999853</v>
      </c>
      <c r="FR65" s="418">
        <v>7567.899999999986</v>
      </c>
      <c r="FS65" s="420" t="s">
        <v>531</v>
      </c>
      <c r="FT65" s="420">
        <v>5.141</v>
      </c>
      <c r="FU65" s="420">
        <v>5.9489999999999998</v>
      </c>
      <c r="FV65" s="420">
        <v>5.5549999999999997</v>
      </c>
      <c r="FW65" s="420">
        <v>5.548</v>
      </c>
      <c r="FX65" s="418">
        <v>0.40411083841171114</v>
      </c>
      <c r="FY65" s="420" t="s">
        <v>593</v>
      </c>
      <c r="FZ65" s="421">
        <v>2.0076114135044443</v>
      </c>
      <c r="GA65" s="404" t="s">
        <v>679</v>
      </c>
      <c r="GB65" s="418">
        <v>8456.880000000001</v>
      </c>
      <c r="GC65" s="418">
        <v>9345.6599999999926</v>
      </c>
      <c r="GD65" s="418">
        <v>9330.5599999999904</v>
      </c>
      <c r="GE65" s="418">
        <v>9044.3666666666613</v>
      </c>
      <c r="GF65" s="420" t="s">
        <v>487</v>
      </c>
      <c r="GG65" s="420">
        <v>7.3520000000000003</v>
      </c>
      <c r="GH65" s="420">
        <v>7.9409999999999998</v>
      </c>
      <c r="GI65" s="420">
        <v>7.931</v>
      </c>
      <c r="GJ65" s="420">
        <v>7.7410000000000005</v>
      </c>
      <c r="GK65" s="418">
        <v>0.33682933899060841</v>
      </c>
      <c r="GL65" s="420" t="s">
        <v>529</v>
      </c>
      <c r="GM65" s="421">
        <v>2.2089605162147778</v>
      </c>
      <c r="GN65" s="404" t="s">
        <v>679</v>
      </c>
      <c r="GO65" s="418">
        <v>3402.25</v>
      </c>
      <c r="GP65" s="418">
        <v>3455.25</v>
      </c>
      <c r="GQ65" s="418">
        <v>3503.5</v>
      </c>
      <c r="GR65" s="418">
        <v>3453.6666666666665</v>
      </c>
      <c r="GS65" s="420" t="s">
        <v>466</v>
      </c>
      <c r="GT65" s="420">
        <v>3.0790000000000002</v>
      </c>
      <c r="GU65" s="420">
        <v>3.1219999999999999</v>
      </c>
      <c r="GV65" s="420">
        <v>3.161</v>
      </c>
      <c r="GW65" s="420">
        <v>3.121</v>
      </c>
      <c r="GX65" s="418">
        <v>4.1491165827224188E-2</v>
      </c>
      <c r="GY65" s="420" t="s">
        <v>536</v>
      </c>
      <c r="GZ65" s="421">
        <v>1.7393908481656457</v>
      </c>
      <c r="HA65" s="404" t="s">
        <v>679</v>
      </c>
      <c r="HB65" s="418">
        <v>13290.120000000019</v>
      </c>
      <c r="HC65" s="418">
        <v>11664.120000000023</v>
      </c>
      <c r="HD65" s="418">
        <v>12141.360000000028</v>
      </c>
      <c r="HE65" s="418">
        <v>12365.200000000024</v>
      </c>
      <c r="HF65" s="420" t="s">
        <v>494</v>
      </c>
      <c r="HG65" s="420">
        <v>7.681</v>
      </c>
      <c r="HH65" s="420">
        <v>6.8520000000000003</v>
      </c>
      <c r="HI65" s="420">
        <v>7.0970000000000004</v>
      </c>
      <c r="HJ65" s="420">
        <v>7.21</v>
      </c>
      <c r="HK65" s="418">
        <v>0.42580270719423274</v>
      </c>
      <c r="HL65" s="420" t="s">
        <v>444</v>
      </c>
      <c r="HM65" s="421">
        <v>2.0516307639422329</v>
      </c>
    </row>
    <row r="66" spans="1:221">
      <c r="A66" s="353" t="s">
        <v>684</v>
      </c>
      <c r="B66" s="411">
        <v>9227.8200000000088</v>
      </c>
      <c r="C66" s="411">
        <v>8141.8200000000079</v>
      </c>
      <c r="D66" s="411">
        <v>9299.3600000000097</v>
      </c>
      <c r="E66" s="411">
        <v>8889.666666666677</v>
      </c>
      <c r="F66" s="412" t="s">
        <v>593</v>
      </c>
      <c r="G66" s="412">
        <v>5.7570000000000006</v>
      </c>
      <c r="H66" s="412">
        <v>5.1420000000000003</v>
      </c>
      <c r="I66" s="412">
        <v>5.7969999999999997</v>
      </c>
      <c r="J66" s="412">
        <v>5.5650000000000004</v>
      </c>
      <c r="K66" s="411">
        <v>0.36667723759245835</v>
      </c>
      <c r="L66" s="412" t="s">
        <v>550</v>
      </c>
      <c r="M66" s="413">
        <v>1.9293787090833128</v>
      </c>
      <c r="N66" s="353" t="s">
        <v>684</v>
      </c>
      <c r="O66" s="411">
        <v>11641.860000000011</v>
      </c>
      <c r="P66" s="411">
        <v>12973.580000000016</v>
      </c>
      <c r="Q66" s="411">
        <v>11529.720000000012</v>
      </c>
      <c r="R66" s="411">
        <v>12048.38666666668</v>
      </c>
      <c r="S66" s="412" t="s">
        <v>469</v>
      </c>
      <c r="T66" s="412">
        <v>7.4539999999999997</v>
      </c>
      <c r="U66" s="412">
        <v>8.1720000000000006</v>
      </c>
      <c r="V66" s="412">
        <v>7.3929999999999998</v>
      </c>
      <c r="W66" s="412">
        <v>7.673</v>
      </c>
      <c r="X66" s="411">
        <v>0.43313641526903685</v>
      </c>
      <c r="Y66" s="412" t="s">
        <v>487</v>
      </c>
      <c r="Z66" s="413">
        <v>2.0862043598852202</v>
      </c>
      <c r="AA66" s="404" t="s">
        <v>684</v>
      </c>
      <c r="AB66" s="418">
        <v>22600.77999999997</v>
      </c>
      <c r="AC66" s="418">
        <v>16075.779999999972</v>
      </c>
      <c r="AD66" s="418">
        <v>23056.559999999969</v>
      </c>
      <c r="AE66" s="418">
        <v>20577.706666666636</v>
      </c>
      <c r="AF66" s="420" t="s">
        <v>730</v>
      </c>
      <c r="AG66" s="420">
        <v>6.1109999999999998</v>
      </c>
      <c r="AH66" s="420">
        <v>4.5890000000000004</v>
      </c>
      <c r="AI66" s="420">
        <v>6.2140000000000004</v>
      </c>
      <c r="AJ66" s="420">
        <v>5.6379999999999999</v>
      </c>
      <c r="AK66" s="418">
        <v>0.9094181253623409</v>
      </c>
      <c r="AL66" s="420" t="s">
        <v>575</v>
      </c>
      <c r="AM66" s="421">
        <v>1.9795419719846341</v>
      </c>
      <c r="AN66" s="353" t="s">
        <v>684</v>
      </c>
      <c r="AO66" s="411">
        <v>9296.5500000000047</v>
      </c>
      <c r="AP66" s="411">
        <v>5537.6499999999905</v>
      </c>
      <c r="AQ66" s="411">
        <v>9478.1000000000095</v>
      </c>
      <c r="AR66" s="411">
        <v>8104.1000000000013</v>
      </c>
      <c r="AS66" s="414" t="s">
        <v>792</v>
      </c>
      <c r="AT66" s="412">
        <v>3.2840000000000003</v>
      </c>
      <c r="AU66" s="412">
        <v>2.0449999999999999</v>
      </c>
      <c r="AV66" s="412">
        <v>3.3410000000000002</v>
      </c>
      <c r="AW66" s="412">
        <v>2.89</v>
      </c>
      <c r="AX66" s="411">
        <v>0.73270336238087863</v>
      </c>
      <c r="AY66" s="414" t="s">
        <v>604</v>
      </c>
      <c r="AZ66" s="413">
        <v>1.7366875746033432</v>
      </c>
      <c r="BA66" s="353" t="s">
        <v>684</v>
      </c>
      <c r="BB66" s="411">
        <v>8117.7999999999884</v>
      </c>
      <c r="BC66" s="411">
        <v>5507.1999999999907</v>
      </c>
      <c r="BD66" s="411">
        <v>8120.5999999999894</v>
      </c>
      <c r="BE66" s="411">
        <v>7248.5333333333228</v>
      </c>
      <c r="BF66" s="414" t="s">
        <v>609</v>
      </c>
      <c r="BG66" s="412">
        <v>6.7540000000000004</v>
      </c>
      <c r="BH66" s="412">
        <v>4.7649999999999997</v>
      </c>
      <c r="BI66" s="412">
        <v>6.7560000000000002</v>
      </c>
      <c r="BJ66" s="412">
        <v>6.0920000000000005</v>
      </c>
      <c r="BK66" s="411">
        <v>1.149388130162657</v>
      </c>
      <c r="BL66" s="412" t="s">
        <v>598</v>
      </c>
      <c r="BM66" s="413">
        <v>1.9957818725019176</v>
      </c>
      <c r="BN66" s="404" t="s">
        <v>684</v>
      </c>
      <c r="BO66" s="418">
        <v>9921.6699999999946</v>
      </c>
      <c r="BP66" s="418">
        <v>8581.9999999999945</v>
      </c>
      <c r="BQ66" s="418">
        <v>10404.329999999994</v>
      </c>
      <c r="BR66" s="418">
        <v>9635.9999999999945</v>
      </c>
      <c r="BS66" s="420" t="s">
        <v>455</v>
      </c>
      <c r="BT66" s="420">
        <v>7.548</v>
      </c>
      <c r="BU66" s="420">
        <v>6.6779999999999999</v>
      </c>
      <c r="BV66" s="420">
        <v>7.8540000000000001</v>
      </c>
      <c r="BW66" s="420">
        <v>7.36</v>
      </c>
      <c r="BX66" s="418">
        <v>0.61024135806639612</v>
      </c>
      <c r="BY66" s="420" t="s">
        <v>528</v>
      </c>
      <c r="BZ66" s="421">
        <v>2.097242796085224</v>
      </c>
      <c r="CA66" s="404" t="s">
        <v>684</v>
      </c>
      <c r="CB66" s="418">
        <v>5680.5400000000027</v>
      </c>
      <c r="CC66" s="418">
        <v>3996.7800000000025</v>
      </c>
      <c r="CD66" s="418">
        <v>5365.0800000000027</v>
      </c>
      <c r="CE66" s="418">
        <v>5014.1333333333359</v>
      </c>
      <c r="CF66" s="420" t="s">
        <v>709</v>
      </c>
      <c r="CG66" s="420">
        <v>4.5629999999999997</v>
      </c>
      <c r="CH66" s="420">
        <v>3.2989999999999999</v>
      </c>
      <c r="CI66" s="420">
        <v>4.3340000000000005</v>
      </c>
      <c r="CJ66" s="420">
        <v>4.0650000000000004</v>
      </c>
      <c r="CK66" s="418">
        <v>0.67389787185549832</v>
      </c>
      <c r="CL66" s="420" t="s">
        <v>578</v>
      </c>
      <c r="CM66" s="421">
        <v>1.7858008360927347</v>
      </c>
      <c r="CN66" s="404" t="s">
        <v>684</v>
      </c>
      <c r="CO66" s="418">
        <v>11868.639999999987</v>
      </c>
      <c r="CP66" s="418">
        <v>7825.6400000000131</v>
      </c>
      <c r="CQ66" s="418">
        <v>12257.639999999981</v>
      </c>
      <c r="CR66" s="418">
        <v>10650.639999999994</v>
      </c>
      <c r="CS66" s="419" t="s">
        <v>726</v>
      </c>
      <c r="CT66" s="420">
        <v>7.3049999999999997</v>
      </c>
      <c r="CU66" s="420">
        <v>4.9980000000000002</v>
      </c>
      <c r="CV66" s="420">
        <v>7.5179999999999998</v>
      </c>
      <c r="CW66" s="420">
        <v>6.6070000000000002</v>
      </c>
      <c r="CX66" s="418">
        <v>1.3977667177266304</v>
      </c>
      <c r="CY66" s="419" t="s">
        <v>783</v>
      </c>
      <c r="CZ66" s="421">
        <v>1.9823645413216919</v>
      </c>
      <c r="DA66" s="404" t="s">
        <v>684</v>
      </c>
      <c r="DB66" s="418">
        <v>17663.759999999991</v>
      </c>
      <c r="DC66" s="418">
        <v>14278.820000000016</v>
      </c>
      <c r="DD66" s="418">
        <v>15442.820000000018</v>
      </c>
      <c r="DE66" s="418">
        <v>15795.13333333334</v>
      </c>
      <c r="DF66" s="420" t="s">
        <v>433</v>
      </c>
      <c r="DG66" s="420">
        <v>8.9060000000000006</v>
      </c>
      <c r="DH66" s="420">
        <v>7.4240000000000004</v>
      </c>
      <c r="DI66" s="420">
        <v>7.94</v>
      </c>
      <c r="DJ66" s="420">
        <v>8.09</v>
      </c>
      <c r="DK66" s="418">
        <v>0.75205687015659883</v>
      </c>
      <c r="DL66" s="420" t="s">
        <v>560</v>
      </c>
      <c r="DM66" s="421">
        <v>2.0778816673080418</v>
      </c>
      <c r="DN66" s="404" t="s">
        <v>684</v>
      </c>
      <c r="DO66" s="418">
        <v>14573.739999999985</v>
      </c>
      <c r="DP66" s="418">
        <v>10086.219999999985</v>
      </c>
      <c r="DQ66" s="418">
        <v>14458.959999999983</v>
      </c>
      <c r="DR66" s="418">
        <v>13039.639999999985</v>
      </c>
      <c r="DS66" s="420" t="s">
        <v>742</v>
      </c>
      <c r="DT66" s="420">
        <v>8.86</v>
      </c>
      <c r="DU66" s="420">
        <v>6.3620000000000001</v>
      </c>
      <c r="DV66" s="420">
        <v>8.7970000000000006</v>
      </c>
      <c r="DW66" s="420">
        <v>8.0060000000000002</v>
      </c>
      <c r="DX66" s="418">
        <v>1.424144429642094</v>
      </c>
      <c r="DY66" s="420" t="s">
        <v>519</v>
      </c>
      <c r="DZ66" s="421">
        <v>1.9925211720987746</v>
      </c>
      <c r="EA66" s="404" t="s">
        <v>684</v>
      </c>
      <c r="EB66" s="418">
        <v>12287.560000000025</v>
      </c>
      <c r="EC66" s="418">
        <v>13542.560000000021</v>
      </c>
      <c r="ED66" s="418">
        <v>12547.560000000021</v>
      </c>
      <c r="EE66" s="418">
        <v>12792.560000000021</v>
      </c>
      <c r="EF66" s="420" t="s">
        <v>475</v>
      </c>
      <c r="EG66" s="420">
        <v>6.2389999999999999</v>
      </c>
      <c r="EH66" s="420">
        <v>6.8029999999999999</v>
      </c>
      <c r="EI66" s="420">
        <v>6.3570000000000002</v>
      </c>
      <c r="EJ66" s="420">
        <v>6.4660000000000002</v>
      </c>
      <c r="EK66" s="418">
        <v>0.29741809492050303</v>
      </c>
      <c r="EL66" s="420" t="s">
        <v>488</v>
      </c>
      <c r="EM66" s="421">
        <v>1.9720619919916047</v>
      </c>
      <c r="EN66" s="404" t="s">
        <v>684</v>
      </c>
      <c r="EO66" s="418">
        <v>10090.999999999987</v>
      </c>
      <c r="EP66" s="418">
        <v>12898.149999999971</v>
      </c>
      <c r="EQ66" s="418">
        <v>9839.9499999999935</v>
      </c>
      <c r="ER66" s="418">
        <v>10943.033333333316</v>
      </c>
      <c r="ES66" s="420" t="s">
        <v>624</v>
      </c>
      <c r="ET66" s="420">
        <v>6.1749999999999998</v>
      </c>
      <c r="EU66" s="420">
        <v>7.593</v>
      </c>
      <c r="EV66" s="420">
        <v>6.0449999999999999</v>
      </c>
      <c r="EW66" s="420">
        <v>6.6040000000000001</v>
      </c>
      <c r="EX66" s="418">
        <v>0.85863876828017471</v>
      </c>
      <c r="EY66" s="420" t="s">
        <v>612</v>
      </c>
      <c r="EZ66" s="421">
        <v>2.0323638054405548</v>
      </c>
      <c r="FA66" s="404" t="s">
        <v>684</v>
      </c>
      <c r="FB66" s="418">
        <v>6649.0399999999881</v>
      </c>
      <c r="FC66" s="418">
        <v>12170.979999999983</v>
      </c>
      <c r="FD66" s="418">
        <v>6899.0099999999857</v>
      </c>
      <c r="FE66" s="418">
        <v>8573.0099999999857</v>
      </c>
      <c r="FF66" s="419" t="s">
        <v>793</v>
      </c>
      <c r="FG66" s="420">
        <v>5.2240000000000002</v>
      </c>
      <c r="FH66" s="420">
        <v>8.7639999999999993</v>
      </c>
      <c r="FI66" s="420">
        <v>5.3950000000000005</v>
      </c>
      <c r="FJ66" s="420">
        <v>6.4610000000000003</v>
      </c>
      <c r="FK66" s="418">
        <v>1.9960276417988958</v>
      </c>
      <c r="FL66" s="419" t="s">
        <v>794</v>
      </c>
      <c r="FM66" s="421">
        <v>2.0098076220237586</v>
      </c>
      <c r="FN66" s="404" t="s">
        <v>684</v>
      </c>
      <c r="FO66" s="418">
        <v>12072.949999999979</v>
      </c>
      <c r="FP66" s="418">
        <v>11707.649999999981</v>
      </c>
      <c r="FQ66" s="418">
        <v>12977.64999999998</v>
      </c>
      <c r="FR66" s="418">
        <v>12252.74999999998</v>
      </c>
      <c r="FS66" s="420" t="s">
        <v>474</v>
      </c>
      <c r="FT66" s="420">
        <v>8.1639999999999997</v>
      </c>
      <c r="FU66" s="420">
        <v>7.9630000000000001</v>
      </c>
      <c r="FV66" s="420">
        <v>8.6579999999999995</v>
      </c>
      <c r="FW66" s="420">
        <v>8.2620000000000005</v>
      </c>
      <c r="FX66" s="418">
        <v>0.35785748113238963</v>
      </c>
      <c r="FY66" s="420" t="s">
        <v>448</v>
      </c>
      <c r="FZ66" s="421">
        <v>2.1383235837703367</v>
      </c>
      <c r="GA66" s="404" t="s">
        <v>684</v>
      </c>
      <c r="GB66" s="418">
        <v>12955.659999999976</v>
      </c>
      <c r="GC66" s="418">
        <v>10259.439999999991</v>
      </c>
      <c r="GD66" s="418">
        <v>12581.659999999978</v>
      </c>
      <c r="GE66" s="418">
        <v>11932.253333333318</v>
      </c>
      <c r="GF66" s="420" t="s">
        <v>498</v>
      </c>
      <c r="GG66" s="420">
        <v>10.18</v>
      </c>
      <c r="GH66" s="420">
        <v>8.5280000000000005</v>
      </c>
      <c r="GI66" s="420">
        <v>9.9529999999999994</v>
      </c>
      <c r="GJ66" s="420">
        <v>9.5519999999999996</v>
      </c>
      <c r="GK66" s="418">
        <v>0.89389178644605471</v>
      </c>
      <c r="GL66" s="420" t="s">
        <v>617</v>
      </c>
      <c r="GM66" s="421">
        <v>2.2928837723629316</v>
      </c>
      <c r="GN66" s="404" t="s">
        <v>684</v>
      </c>
      <c r="GO66" s="418">
        <v>12194.75</v>
      </c>
      <c r="GP66" s="418">
        <v>12184.25</v>
      </c>
      <c r="GQ66" s="418">
        <v>11659.75</v>
      </c>
      <c r="GR66" s="418">
        <v>12012.916666666666</v>
      </c>
      <c r="GS66" s="420" t="s">
        <v>491</v>
      </c>
      <c r="GT66" s="420">
        <v>8.9489999999999998</v>
      </c>
      <c r="GU66" s="420">
        <v>8.9429999999999996</v>
      </c>
      <c r="GV66" s="420">
        <v>8.6349999999999998</v>
      </c>
      <c r="GW66" s="420">
        <v>8.8420000000000005</v>
      </c>
      <c r="GX66" s="418">
        <v>0.17915414344084904</v>
      </c>
      <c r="GY66" s="420" t="s">
        <v>461</v>
      </c>
      <c r="GZ66" s="421">
        <v>2.1682502387940676</v>
      </c>
      <c r="HA66" s="404" t="s">
        <v>684</v>
      </c>
      <c r="HB66" s="418">
        <v>10370.120000000017</v>
      </c>
      <c r="HC66" s="418">
        <v>9354.2400000000089</v>
      </c>
      <c r="HD66" s="418">
        <v>9212.2400000000107</v>
      </c>
      <c r="HE66" s="418">
        <v>9645.5333333333456</v>
      </c>
      <c r="HF66" s="420" t="s">
        <v>443</v>
      </c>
      <c r="HG66" s="420">
        <v>6.1790000000000003</v>
      </c>
      <c r="HH66" s="420">
        <v>5.641</v>
      </c>
      <c r="HI66" s="420">
        <v>5.5659999999999998</v>
      </c>
      <c r="HJ66" s="420">
        <v>5.7949999999999999</v>
      </c>
      <c r="HK66" s="418">
        <v>0.3346270707002626</v>
      </c>
      <c r="HL66" s="420" t="s">
        <v>426</v>
      </c>
      <c r="HM66" s="421">
        <v>1.9490559762212409</v>
      </c>
    </row>
    <row r="67" spans="1:221">
      <c r="A67" s="353" t="s">
        <v>692</v>
      </c>
      <c r="B67" s="411">
        <v>11739.820000000009</v>
      </c>
      <c r="C67" s="411">
        <v>9380.9100000000089</v>
      </c>
      <c r="D67" s="411">
        <v>11971.090000000009</v>
      </c>
      <c r="E67" s="411">
        <v>11030.606666666676</v>
      </c>
      <c r="F67" s="412" t="s">
        <v>612</v>
      </c>
      <c r="G67" s="412">
        <v>7.1370000000000005</v>
      </c>
      <c r="H67" s="412">
        <v>5.8420000000000005</v>
      </c>
      <c r="I67" s="412">
        <v>7.2620000000000005</v>
      </c>
      <c r="J67" s="412">
        <v>6.7469999999999999</v>
      </c>
      <c r="K67" s="411">
        <v>0.78616655182643358</v>
      </c>
      <c r="L67" s="412" t="s">
        <v>454</v>
      </c>
      <c r="M67" s="413">
        <v>2.0010706263450526</v>
      </c>
      <c r="N67" s="353" t="s">
        <v>692</v>
      </c>
      <c r="O67" s="411">
        <v>6925.4199999999882</v>
      </c>
      <c r="P67" s="411">
        <v>5744.1399999999921</v>
      </c>
      <c r="Q67" s="411">
        <v>6559.9999999999873</v>
      </c>
      <c r="R67" s="411">
        <v>6409.8533333333226</v>
      </c>
      <c r="S67" s="412" t="s">
        <v>617</v>
      </c>
      <c r="T67" s="412">
        <v>4.766</v>
      </c>
      <c r="U67" s="412">
        <v>4.0419999999999998</v>
      </c>
      <c r="V67" s="412">
        <v>4.5440000000000005</v>
      </c>
      <c r="W67" s="412">
        <v>4.4510000000000005</v>
      </c>
      <c r="X67" s="411">
        <v>0.3708437322739444</v>
      </c>
      <c r="Y67" s="412" t="s">
        <v>528</v>
      </c>
      <c r="Z67" s="413">
        <v>1.8941095590645975</v>
      </c>
      <c r="AA67" s="404" t="s">
        <v>692</v>
      </c>
      <c r="AB67" s="418">
        <v>20107.77999999997</v>
      </c>
      <c r="AC67" s="418">
        <v>23213.559999999969</v>
      </c>
      <c r="AD67" s="418">
        <v>19957.669999999976</v>
      </c>
      <c r="AE67" s="418">
        <v>21093.003333333305</v>
      </c>
      <c r="AF67" s="420" t="s">
        <v>531</v>
      </c>
      <c r="AG67" s="420">
        <v>5.5410000000000004</v>
      </c>
      <c r="AH67" s="420">
        <v>6.2490000000000006</v>
      </c>
      <c r="AI67" s="420">
        <v>5.5060000000000002</v>
      </c>
      <c r="AJ67" s="420">
        <v>5.7649999999999997</v>
      </c>
      <c r="AK67" s="418">
        <v>0.41926036514312359</v>
      </c>
      <c r="AL67" s="420" t="s">
        <v>593</v>
      </c>
      <c r="AM67" s="421">
        <v>2.0114537674322897</v>
      </c>
      <c r="AN67" s="353" t="s">
        <v>692</v>
      </c>
      <c r="AO67" s="411">
        <v>10658.45000000001</v>
      </c>
      <c r="AP67" s="411">
        <v>12065.800000000023</v>
      </c>
      <c r="AQ67" s="411">
        <v>10519.900000000014</v>
      </c>
      <c r="AR67" s="411">
        <v>11081.383333333348</v>
      </c>
      <c r="AS67" s="412" t="s">
        <v>486</v>
      </c>
      <c r="AT67" s="412">
        <v>3.71</v>
      </c>
      <c r="AU67" s="412">
        <v>4.1399999999999997</v>
      </c>
      <c r="AV67" s="412">
        <v>3.6670000000000003</v>
      </c>
      <c r="AW67" s="412">
        <v>3.839</v>
      </c>
      <c r="AX67" s="411">
        <v>0.26165549776393349</v>
      </c>
      <c r="AY67" s="412" t="s">
        <v>494</v>
      </c>
      <c r="AZ67" s="413">
        <v>1.8559476834307918</v>
      </c>
      <c r="BA67" s="353" t="s">
        <v>692</v>
      </c>
      <c r="BB67" s="411">
        <v>7861.9999999999891</v>
      </c>
      <c r="BC67" s="411">
        <v>8623.8000000000029</v>
      </c>
      <c r="BD67" s="411">
        <v>8017.9999999999882</v>
      </c>
      <c r="BE67" s="411">
        <v>8167.933333333327</v>
      </c>
      <c r="BF67" s="412" t="s">
        <v>478</v>
      </c>
      <c r="BG67" s="412">
        <v>6.5650000000000004</v>
      </c>
      <c r="BH67" s="412">
        <v>7.125</v>
      </c>
      <c r="BI67" s="412">
        <v>6.681</v>
      </c>
      <c r="BJ67" s="412">
        <v>6.79</v>
      </c>
      <c r="BK67" s="411">
        <v>0.2954674944288691</v>
      </c>
      <c r="BL67" s="412" t="s">
        <v>529</v>
      </c>
      <c r="BM67" s="413">
        <v>2.0087209917999687</v>
      </c>
      <c r="BN67" s="404" t="s">
        <v>692</v>
      </c>
      <c r="BO67" s="418">
        <v>10095.999999999995</v>
      </c>
      <c r="BP67" s="418">
        <v>10406.989999999994</v>
      </c>
      <c r="BQ67" s="418">
        <v>10161.319999999994</v>
      </c>
      <c r="BR67" s="418">
        <v>10221.436666666661</v>
      </c>
      <c r="BS67" s="420" t="s">
        <v>468</v>
      </c>
      <c r="BT67" s="420">
        <v>7.6589999999999998</v>
      </c>
      <c r="BU67" s="420">
        <v>7.8559999999999999</v>
      </c>
      <c r="BV67" s="420">
        <v>7.7010000000000005</v>
      </c>
      <c r="BW67" s="420">
        <v>7.7389999999999999</v>
      </c>
      <c r="BX67" s="418">
        <v>0.10388992407580888</v>
      </c>
      <c r="BY67" s="420" t="s">
        <v>536</v>
      </c>
      <c r="BZ67" s="421">
        <v>2.1030297655669972</v>
      </c>
      <c r="CA67" s="404" t="s">
        <v>692</v>
      </c>
      <c r="CB67" s="418">
        <v>8780.4599999999937</v>
      </c>
      <c r="CC67" s="418">
        <v>9711.9199999999782</v>
      </c>
      <c r="CD67" s="418">
        <v>8541.9999999999927</v>
      </c>
      <c r="CE67" s="418">
        <v>9011.4599999999882</v>
      </c>
      <c r="CF67" s="420" t="s">
        <v>430</v>
      </c>
      <c r="CG67" s="420">
        <v>6.6890000000000001</v>
      </c>
      <c r="CH67" s="420">
        <v>7.2930000000000001</v>
      </c>
      <c r="CI67" s="420">
        <v>6.5330000000000004</v>
      </c>
      <c r="CJ67" s="420">
        <v>6.8380000000000001</v>
      </c>
      <c r="CK67" s="418">
        <v>0.40152214941955361</v>
      </c>
      <c r="CL67" s="420" t="s">
        <v>444</v>
      </c>
      <c r="CM67" s="421">
        <v>2.0432693874192647</v>
      </c>
      <c r="CN67" s="404" t="s">
        <v>692</v>
      </c>
      <c r="CO67" s="418">
        <v>11254.919999999984</v>
      </c>
      <c r="CP67" s="418">
        <v>12921.279999999984</v>
      </c>
      <c r="CQ67" s="418">
        <v>12540.919999999982</v>
      </c>
      <c r="CR67" s="418">
        <v>12239.039999999985</v>
      </c>
      <c r="CS67" s="420" t="s">
        <v>505</v>
      </c>
      <c r="CT67" s="420">
        <v>6.9649999999999999</v>
      </c>
      <c r="CU67" s="420">
        <v>7.8810000000000002</v>
      </c>
      <c r="CV67" s="420">
        <v>7.673</v>
      </c>
      <c r="CW67" s="420">
        <v>7.5060000000000002</v>
      </c>
      <c r="CX67" s="418">
        <v>0.48041371662358123</v>
      </c>
      <c r="CY67" s="420" t="s">
        <v>463</v>
      </c>
      <c r="CZ67" s="421">
        <v>2.0272558680464741</v>
      </c>
      <c r="DA67" s="404" t="s">
        <v>692</v>
      </c>
      <c r="DB67" s="418">
        <v>13416.000000000013</v>
      </c>
      <c r="DC67" s="418">
        <v>14841.880000000019</v>
      </c>
      <c r="DD67" s="418">
        <v>12126.000000000011</v>
      </c>
      <c r="DE67" s="418">
        <v>13461.293333333349</v>
      </c>
      <c r="DF67" s="420" t="s">
        <v>520</v>
      </c>
      <c r="DG67" s="420">
        <v>7.0369999999999999</v>
      </c>
      <c r="DH67" s="420">
        <v>7.6749999999999998</v>
      </c>
      <c r="DI67" s="420">
        <v>6.45</v>
      </c>
      <c r="DJ67" s="420">
        <v>7.0540000000000003</v>
      </c>
      <c r="DK67" s="418">
        <v>0.61276695648796076</v>
      </c>
      <c r="DL67" s="420" t="s">
        <v>531</v>
      </c>
      <c r="DM67" s="421">
        <v>2.0407204352317088</v>
      </c>
      <c r="DN67" s="404" t="s">
        <v>692</v>
      </c>
      <c r="DO67" s="418">
        <v>13330.959999999983</v>
      </c>
      <c r="DP67" s="418">
        <v>13779.219999999983</v>
      </c>
      <c r="DQ67" s="418">
        <v>12568.479999999985</v>
      </c>
      <c r="DR67" s="418">
        <v>13226.219999999981</v>
      </c>
      <c r="DS67" s="420" t="s">
        <v>488</v>
      </c>
      <c r="DT67" s="420">
        <v>8.1810000000000009</v>
      </c>
      <c r="DU67" s="420">
        <v>8.4260000000000002</v>
      </c>
      <c r="DV67" s="420">
        <v>7.7590000000000003</v>
      </c>
      <c r="DW67" s="420">
        <v>8.1219999999999999</v>
      </c>
      <c r="DX67" s="418">
        <v>0.33729158067427017</v>
      </c>
      <c r="DY67" s="420" t="s">
        <v>427</v>
      </c>
      <c r="DZ67" s="421">
        <v>2.0245780079412508</v>
      </c>
      <c r="EA67" s="404" t="s">
        <v>692</v>
      </c>
      <c r="EB67" s="418">
        <v>8719.5600000000049</v>
      </c>
      <c r="EC67" s="418">
        <v>3868.5400000000072</v>
      </c>
      <c r="ED67" s="418">
        <v>8733.0000000000018</v>
      </c>
      <c r="EE67" s="418">
        <v>7107.0333333333374</v>
      </c>
      <c r="EF67" s="419" t="s">
        <v>795</v>
      </c>
      <c r="EG67" s="420">
        <v>4.5780000000000003</v>
      </c>
      <c r="EH67" s="420">
        <v>2.0990000000000002</v>
      </c>
      <c r="EI67" s="420">
        <v>4.585</v>
      </c>
      <c r="EJ67" s="420">
        <v>3.754</v>
      </c>
      <c r="EK67" s="418">
        <v>1.4333913116030974</v>
      </c>
      <c r="EL67" s="419" t="s">
        <v>796</v>
      </c>
      <c r="EM67" s="421">
        <v>1.7215126675818277</v>
      </c>
      <c r="EN67" s="404" t="s">
        <v>692</v>
      </c>
      <c r="EO67" s="418">
        <v>19380.199999999961</v>
      </c>
      <c r="EP67" s="418">
        <v>13460.999999999969</v>
      </c>
      <c r="EQ67" s="418">
        <v>18608.199999999961</v>
      </c>
      <c r="ER67" s="418">
        <v>17149.799999999963</v>
      </c>
      <c r="ES67" s="420" t="s">
        <v>676</v>
      </c>
      <c r="ET67" s="420">
        <v>10.64</v>
      </c>
      <c r="EU67" s="420">
        <v>7.8689999999999998</v>
      </c>
      <c r="EV67" s="420">
        <v>10.290000000000001</v>
      </c>
      <c r="EW67" s="420">
        <v>9.6020000000000003</v>
      </c>
      <c r="EX67" s="418">
        <v>1.5116287117571146</v>
      </c>
      <c r="EY67" s="420" t="s">
        <v>432</v>
      </c>
      <c r="EZ67" s="421">
        <v>2.177201404007103</v>
      </c>
      <c r="FA67" s="404" t="s">
        <v>692</v>
      </c>
      <c r="FB67" s="418">
        <v>6795.9999999999854</v>
      </c>
      <c r="FC67" s="418">
        <v>7265.0199999999859</v>
      </c>
      <c r="FD67" s="418">
        <v>7717.019999999985</v>
      </c>
      <c r="FE67" s="418">
        <v>7259.3466666666527</v>
      </c>
      <c r="FF67" s="420" t="s">
        <v>473</v>
      </c>
      <c r="FG67" s="420">
        <v>5.3250000000000002</v>
      </c>
      <c r="FH67" s="420">
        <v>5.6420000000000003</v>
      </c>
      <c r="FI67" s="420">
        <v>5.944</v>
      </c>
      <c r="FJ67" s="420">
        <v>5.6370000000000005</v>
      </c>
      <c r="FK67" s="418">
        <v>0.30993330118096546</v>
      </c>
      <c r="FL67" s="420" t="s">
        <v>470</v>
      </c>
      <c r="FM67" s="421">
        <v>1.9724482281197322</v>
      </c>
      <c r="FN67" s="404" t="s">
        <v>692</v>
      </c>
      <c r="FO67" s="418">
        <v>19452.600000000009</v>
      </c>
      <c r="FP67" s="418">
        <v>21820.300000000028</v>
      </c>
      <c r="FQ67" s="418">
        <v>20399.60000000002</v>
      </c>
      <c r="FR67" s="418">
        <v>20557.500000000018</v>
      </c>
      <c r="FS67" s="420" t="s">
        <v>426</v>
      </c>
      <c r="FT67" s="420">
        <v>11.99</v>
      </c>
      <c r="FU67" s="420">
        <v>13.14</v>
      </c>
      <c r="FV67" s="420">
        <v>12.450000000000001</v>
      </c>
      <c r="FW67" s="420">
        <v>12.530000000000001</v>
      </c>
      <c r="FX67" s="418">
        <v>0.57898079727997842</v>
      </c>
      <c r="FY67" s="420" t="s">
        <v>488</v>
      </c>
      <c r="FZ67" s="421">
        <v>2.2532535521075991</v>
      </c>
      <c r="GA67" s="404" t="s">
        <v>692</v>
      </c>
      <c r="GB67" s="418">
        <v>10506.659999999985</v>
      </c>
      <c r="GC67" s="418">
        <v>11913.65999999998</v>
      </c>
      <c r="GD67" s="418">
        <v>9982.4399999999914</v>
      </c>
      <c r="GE67" s="418">
        <v>10800.919999999986</v>
      </c>
      <c r="GF67" s="420" t="s">
        <v>587</v>
      </c>
      <c r="GG67" s="420">
        <v>8.6840000000000011</v>
      </c>
      <c r="GH67" s="420">
        <v>9.5519999999999996</v>
      </c>
      <c r="GI67" s="420">
        <v>8.3520000000000003</v>
      </c>
      <c r="GJ67" s="420">
        <v>8.8620000000000001</v>
      </c>
      <c r="GK67" s="418">
        <v>0.61980855701883475</v>
      </c>
      <c r="GL67" s="420" t="s">
        <v>425</v>
      </c>
      <c r="GM67" s="421">
        <v>2.2551621006067002</v>
      </c>
      <c r="GN67" s="404" t="s">
        <v>692</v>
      </c>
      <c r="GO67" s="418">
        <v>9116.75</v>
      </c>
      <c r="GP67" s="418">
        <v>11505.25</v>
      </c>
      <c r="GQ67" s="418">
        <v>9363.5</v>
      </c>
      <c r="GR67" s="418">
        <v>9995.1666666666661</v>
      </c>
      <c r="GS67" s="420" t="s">
        <v>566</v>
      </c>
      <c r="GT67" s="420">
        <v>7.0920000000000005</v>
      </c>
      <c r="GU67" s="420">
        <v>8.5440000000000005</v>
      </c>
      <c r="GV67" s="420">
        <v>7.2460000000000004</v>
      </c>
      <c r="GW67" s="420">
        <v>7.6280000000000001</v>
      </c>
      <c r="GX67" s="418">
        <v>0.79762200310307607</v>
      </c>
      <c r="GY67" s="420" t="s">
        <v>585</v>
      </c>
      <c r="GZ67" s="421">
        <v>2.155930061123331</v>
      </c>
      <c r="HA67" s="404" t="s">
        <v>692</v>
      </c>
      <c r="HB67" s="418">
        <v>32287.359999999968</v>
      </c>
      <c r="HC67" s="418">
        <v>18867.480000000003</v>
      </c>
      <c r="HD67" s="418">
        <v>25282.479999999974</v>
      </c>
      <c r="HE67" s="418">
        <v>25479.106666666648</v>
      </c>
      <c r="HF67" s="419" t="s">
        <v>797</v>
      </c>
      <c r="HG67" s="420">
        <v>16.53</v>
      </c>
      <c r="HH67" s="420">
        <v>10.41</v>
      </c>
      <c r="HI67" s="420">
        <v>13.4</v>
      </c>
      <c r="HJ67" s="420">
        <v>13.450000000000001</v>
      </c>
      <c r="HK67" s="418">
        <v>3.0585305516107804</v>
      </c>
      <c r="HL67" s="419" t="s">
        <v>516</v>
      </c>
      <c r="HM67" s="421">
        <v>2.1019481067685959</v>
      </c>
    </row>
    <row r="68" spans="1:221">
      <c r="A68" s="353" t="s">
        <v>698</v>
      </c>
      <c r="B68" s="411">
        <v>5151.7300000000068</v>
      </c>
      <c r="C68" s="411">
        <v>5661.0000000000082</v>
      </c>
      <c r="D68" s="411">
        <v>5312.4600000000073</v>
      </c>
      <c r="E68" s="411">
        <v>5375.0633333333399</v>
      </c>
      <c r="F68" s="412" t="s">
        <v>504</v>
      </c>
      <c r="G68" s="412">
        <v>3.3770000000000002</v>
      </c>
      <c r="H68" s="412">
        <v>3.6870000000000003</v>
      </c>
      <c r="I68" s="412">
        <v>3.476</v>
      </c>
      <c r="J68" s="412">
        <v>3.5140000000000002</v>
      </c>
      <c r="K68" s="411">
        <v>0.15844695196871808</v>
      </c>
      <c r="L68" s="412" t="s">
        <v>446</v>
      </c>
      <c r="M68" s="413">
        <v>1.7999601093628579</v>
      </c>
      <c r="N68" s="353" t="s">
        <v>698</v>
      </c>
      <c r="O68" s="411">
        <v>4370.119999999999</v>
      </c>
      <c r="P68" s="411">
        <v>4832.5599999999949</v>
      </c>
      <c r="Q68" s="411">
        <v>4551.5599999999977</v>
      </c>
      <c r="R68" s="411">
        <v>4584.7466666666633</v>
      </c>
      <c r="S68" s="412" t="s">
        <v>489</v>
      </c>
      <c r="T68" s="412">
        <v>3.161</v>
      </c>
      <c r="U68" s="412">
        <v>3.4630000000000001</v>
      </c>
      <c r="V68" s="412">
        <v>3.2800000000000002</v>
      </c>
      <c r="W68" s="412">
        <v>3.3010000000000002</v>
      </c>
      <c r="X68" s="411">
        <v>0.1521115054130448</v>
      </c>
      <c r="Y68" s="412" t="s">
        <v>488</v>
      </c>
      <c r="Z68" s="413">
        <v>1.7685583676273968</v>
      </c>
      <c r="AA68" s="404" t="s">
        <v>698</v>
      </c>
      <c r="AB68" s="418">
        <v>10891.439999999988</v>
      </c>
      <c r="AC68" s="418">
        <v>12926.559999999983</v>
      </c>
      <c r="AD68" s="418">
        <v>12629.669999999984</v>
      </c>
      <c r="AE68" s="418">
        <v>12149.223333333319</v>
      </c>
      <c r="AF68" s="420" t="s">
        <v>573</v>
      </c>
      <c r="AG68" s="420">
        <v>3.294</v>
      </c>
      <c r="AH68" s="420">
        <v>3.8140000000000001</v>
      </c>
      <c r="AI68" s="420">
        <v>3.74</v>
      </c>
      <c r="AJ68" s="420">
        <v>3.6160000000000001</v>
      </c>
      <c r="AK68" s="418">
        <v>0.28132548095397175</v>
      </c>
      <c r="AL68" s="420" t="s">
        <v>442</v>
      </c>
      <c r="AM68" s="421">
        <v>1.8661104248901335</v>
      </c>
      <c r="AN68" s="353" t="s">
        <v>698</v>
      </c>
      <c r="AO68" s="411">
        <v>6881.6499999999896</v>
      </c>
      <c r="AP68" s="411">
        <v>8077.5499999999884</v>
      </c>
      <c r="AQ68" s="411">
        <v>7757.9999999999882</v>
      </c>
      <c r="AR68" s="411">
        <v>7572.3999999999896</v>
      </c>
      <c r="AS68" s="412" t="s">
        <v>512</v>
      </c>
      <c r="AT68" s="412">
        <v>2.5009999999999999</v>
      </c>
      <c r="AU68" s="412">
        <v>2.8940000000000001</v>
      </c>
      <c r="AV68" s="412">
        <v>2.79</v>
      </c>
      <c r="AW68" s="412">
        <v>2.7280000000000002</v>
      </c>
      <c r="AX68" s="411">
        <v>0.20357415072589333</v>
      </c>
      <c r="AY68" s="412" t="s">
        <v>458</v>
      </c>
      <c r="AZ68" s="413">
        <v>1.7357478381260527</v>
      </c>
      <c r="BA68" s="353" t="s">
        <v>698</v>
      </c>
      <c r="BB68" s="411">
        <v>4305.9999999999918</v>
      </c>
      <c r="BC68" s="411">
        <v>5043.7999999999911</v>
      </c>
      <c r="BD68" s="411">
        <v>4860.5999999999913</v>
      </c>
      <c r="BE68" s="411">
        <v>4736.7999999999911</v>
      </c>
      <c r="BF68" s="412" t="s">
        <v>451</v>
      </c>
      <c r="BG68" s="412">
        <v>3.7909999999999999</v>
      </c>
      <c r="BH68" s="412">
        <v>4.3940000000000001</v>
      </c>
      <c r="BI68" s="412">
        <v>4.2460000000000004</v>
      </c>
      <c r="BJ68" s="412">
        <v>4.1440000000000001</v>
      </c>
      <c r="BK68" s="411">
        <v>0.31461519775707708</v>
      </c>
      <c r="BL68" s="412" t="s">
        <v>530</v>
      </c>
      <c r="BM68" s="413">
        <v>1.7992408742551314</v>
      </c>
      <c r="BN68" s="404" t="s">
        <v>698</v>
      </c>
      <c r="BO68" s="418">
        <v>3883.0199999999954</v>
      </c>
      <c r="BP68" s="418">
        <v>4195.3399999999956</v>
      </c>
      <c r="BQ68" s="418">
        <v>4239.0099999999957</v>
      </c>
      <c r="BR68" s="418">
        <v>4105.7899999999963</v>
      </c>
      <c r="BS68" s="420" t="s">
        <v>495</v>
      </c>
      <c r="BT68" s="420">
        <v>3.2960000000000003</v>
      </c>
      <c r="BU68" s="420">
        <v>3.5449999999999999</v>
      </c>
      <c r="BV68" s="420">
        <v>3.5790000000000002</v>
      </c>
      <c r="BW68" s="420">
        <v>3.4729999999999999</v>
      </c>
      <c r="BX68" s="418">
        <v>0.15454139649682958</v>
      </c>
      <c r="BY68" s="420" t="s">
        <v>529</v>
      </c>
      <c r="BZ68" s="421">
        <v>1.7633066861711593</v>
      </c>
      <c r="CA68" s="404" t="s">
        <v>698</v>
      </c>
      <c r="CB68" s="418">
        <v>4292.6200000000026</v>
      </c>
      <c r="CC68" s="418">
        <v>4931.1600000000026</v>
      </c>
      <c r="CD68" s="418">
        <v>4936.1600000000026</v>
      </c>
      <c r="CE68" s="418">
        <v>4719.9800000000032</v>
      </c>
      <c r="CF68" s="420" t="s">
        <v>442</v>
      </c>
      <c r="CG68" s="420">
        <v>3.5289999999999999</v>
      </c>
      <c r="CH68" s="420">
        <v>4.0129999999999999</v>
      </c>
      <c r="CI68" s="420">
        <v>4.0170000000000003</v>
      </c>
      <c r="CJ68" s="420">
        <v>3.8530000000000002</v>
      </c>
      <c r="CK68" s="418">
        <v>0.28079422436388046</v>
      </c>
      <c r="CL68" s="420" t="s">
        <v>593</v>
      </c>
      <c r="CM68" s="421">
        <v>1.8091265849017404</v>
      </c>
      <c r="CN68" s="404" t="s">
        <v>698</v>
      </c>
      <c r="CO68" s="418">
        <v>4957.8000000000056</v>
      </c>
      <c r="CP68" s="418">
        <v>6445.3600000000097</v>
      </c>
      <c r="CQ68" s="418">
        <v>6702.3600000000133</v>
      </c>
      <c r="CR68" s="418">
        <v>6035.1733333333423</v>
      </c>
      <c r="CS68" s="420" t="s">
        <v>607</v>
      </c>
      <c r="CT68" s="420">
        <v>3.2280000000000002</v>
      </c>
      <c r="CU68" s="420">
        <v>4.1639999999999997</v>
      </c>
      <c r="CV68" s="420">
        <v>4.3220000000000001</v>
      </c>
      <c r="CW68" s="420">
        <v>3.9050000000000002</v>
      </c>
      <c r="CX68" s="418">
        <v>0.59124733192608314</v>
      </c>
      <c r="CY68" s="420" t="s">
        <v>452</v>
      </c>
      <c r="CZ68" s="421">
        <v>1.7354974264564893</v>
      </c>
      <c r="DA68" s="404" t="s">
        <v>698</v>
      </c>
      <c r="DB68" s="418">
        <v>6042.0599999999868</v>
      </c>
      <c r="DC68" s="418">
        <v>7067.0599999999849</v>
      </c>
      <c r="DD68" s="418">
        <v>5765.1799999999894</v>
      </c>
      <c r="DE68" s="418">
        <v>6291.4333333333198</v>
      </c>
      <c r="DF68" s="420" t="s">
        <v>433</v>
      </c>
      <c r="DG68" s="420">
        <v>3.4860000000000002</v>
      </c>
      <c r="DH68" s="420">
        <v>4.0149999999999997</v>
      </c>
      <c r="DI68" s="420">
        <v>3.34</v>
      </c>
      <c r="DJ68" s="420">
        <v>3.6139999999999999</v>
      </c>
      <c r="DK68" s="418">
        <v>0.35500176133131095</v>
      </c>
      <c r="DL68" s="420" t="s">
        <v>455</v>
      </c>
      <c r="DM68" s="421">
        <v>1.8318337930235806</v>
      </c>
      <c r="DN68" s="404" t="s">
        <v>698</v>
      </c>
      <c r="DO68" s="418">
        <v>6811.479999999985</v>
      </c>
      <c r="DP68" s="418">
        <v>5614.7399999999852</v>
      </c>
      <c r="DQ68" s="418">
        <v>5304.2599999999875</v>
      </c>
      <c r="DR68" s="418">
        <v>5910.1599999999862</v>
      </c>
      <c r="DS68" s="420" t="s">
        <v>563</v>
      </c>
      <c r="DT68" s="420">
        <v>4.4390000000000001</v>
      </c>
      <c r="DU68" s="420">
        <v>3.7050000000000001</v>
      </c>
      <c r="DV68" s="420">
        <v>3.5110000000000001</v>
      </c>
      <c r="DW68" s="420">
        <v>3.8850000000000002</v>
      </c>
      <c r="DX68" s="418">
        <v>0.48952054553645508</v>
      </c>
      <c r="DY68" s="420" t="s">
        <v>541</v>
      </c>
      <c r="DZ68" s="421">
        <v>1.7913825942262891</v>
      </c>
      <c r="EA68" s="404" t="s">
        <v>698</v>
      </c>
      <c r="EB68" s="418">
        <v>9678.7800000000079</v>
      </c>
      <c r="EC68" s="418">
        <v>9252.3400000000038</v>
      </c>
      <c r="ED68" s="418">
        <v>9919.4400000000114</v>
      </c>
      <c r="EE68" s="418">
        <v>9616.8533333333398</v>
      </c>
      <c r="EF68" s="420" t="s">
        <v>483</v>
      </c>
      <c r="EG68" s="420">
        <v>5.0350000000000001</v>
      </c>
      <c r="EH68" s="420">
        <v>4.8330000000000002</v>
      </c>
      <c r="EI68" s="420">
        <v>5.1479999999999997</v>
      </c>
      <c r="EJ68" s="420">
        <v>5.0049999999999999</v>
      </c>
      <c r="EK68" s="418">
        <v>0.15957303246417617</v>
      </c>
      <c r="EL68" s="420" t="s">
        <v>571</v>
      </c>
      <c r="EM68" s="421">
        <v>1.9209483026159992</v>
      </c>
      <c r="EN68" s="404" t="s">
        <v>698</v>
      </c>
      <c r="EO68" s="418">
        <v>8212.9500000000116</v>
      </c>
      <c r="EP68" s="418">
        <v>6915.1000000000113</v>
      </c>
      <c r="EQ68" s="418">
        <v>7380.0500000000111</v>
      </c>
      <c r="ER68" s="418">
        <v>7502.7000000000116</v>
      </c>
      <c r="ES68" s="420" t="s">
        <v>435</v>
      </c>
      <c r="ET68" s="420">
        <v>5.1790000000000003</v>
      </c>
      <c r="EU68" s="420">
        <v>4.4610000000000003</v>
      </c>
      <c r="EV68" s="420">
        <v>4.7210000000000001</v>
      </c>
      <c r="EW68" s="420">
        <v>4.7869999999999999</v>
      </c>
      <c r="EX68" s="418">
        <v>0.36367339335852517</v>
      </c>
      <c r="EY68" s="420" t="s">
        <v>530</v>
      </c>
      <c r="EZ68" s="421">
        <v>1.9388436922850836</v>
      </c>
      <c r="FA68" s="404" t="s">
        <v>698</v>
      </c>
      <c r="FB68" s="418">
        <v>5844.0099999999866</v>
      </c>
      <c r="FC68" s="418">
        <v>7325.0299999999861</v>
      </c>
      <c r="FD68" s="418">
        <v>6533.0099999999875</v>
      </c>
      <c r="FE68" s="418">
        <v>6567.3499999999867</v>
      </c>
      <c r="FF68" s="420" t="s">
        <v>556</v>
      </c>
      <c r="FG68" s="420">
        <v>4.6660000000000004</v>
      </c>
      <c r="FH68" s="420">
        <v>5.6829999999999998</v>
      </c>
      <c r="FI68" s="420">
        <v>5.1450000000000005</v>
      </c>
      <c r="FJ68" s="420">
        <v>5.1639999999999997</v>
      </c>
      <c r="FK68" s="418">
        <v>0.50876655919318325</v>
      </c>
      <c r="FL68" s="420" t="s">
        <v>626</v>
      </c>
      <c r="FM68" s="421">
        <v>1.9331993712420779</v>
      </c>
      <c r="FN68" s="404" t="s">
        <v>698</v>
      </c>
      <c r="FO68" s="418">
        <v>10324.99999999998</v>
      </c>
      <c r="FP68" s="418">
        <v>11625.99999999998</v>
      </c>
      <c r="FQ68" s="418">
        <v>11428.99999999998</v>
      </c>
      <c r="FR68" s="418">
        <v>11126.666666666648</v>
      </c>
      <c r="FS68" s="420" t="s">
        <v>473</v>
      </c>
      <c r="FT68" s="420">
        <v>7.1850000000000005</v>
      </c>
      <c r="FU68" s="420">
        <v>7.9169999999999998</v>
      </c>
      <c r="FV68" s="420">
        <v>7.8079999999999998</v>
      </c>
      <c r="FW68" s="420">
        <v>7.6360000000000001</v>
      </c>
      <c r="FX68" s="418">
        <v>0.39524706034433349</v>
      </c>
      <c r="FY68" s="420" t="s">
        <v>475</v>
      </c>
      <c r="FZ68" s="421">
        <v>2.1319253782404815</v>
      </c>
      <c r="GA68" s="404" t="s">
        <v>698</v>
      </c>
      <c r="GB68" s="418">
        <v>7657.4400000000087</v>
      </c>
      <c r="GC68" s="418">
        <v>7900.7800000000097</v>
      </c>
      <c r="GD68" s="418">
        <v>8660.6600000000017</v>
      </c>
      <c r="GE68" s="418">
        <v>8072.9600000000064</v>
      </c>
      <c r="GF68" s="420" t="s">
        <v>443</v>
      </c>
      <c r="GG68" s="420">
        <v>6.8070000000000004</v>
      </c>
      <c r="GH68" s="420">
        <v>6.9750000000000005</v>
      </c>
      <c r="GI68" s="420">
        <v>7.4889999999999999</v>
      </c>
      <c r="GJ68" s="420">
        <v>7.09</v>
      </c>
      <c r="GK68" s="418">
        <v>0.35546071179882904</v>
      </c>
      <c r="GL68" s="420" t="s">
        <v>445</v>
      </c>
      <c r="GM68" s="421">
        <v>2.1968022949399071</v>
      </c>
      <c r="GN68" s="404" t="s">
        <v>698</v>
      </c>
      <c r="GO68" s="418">
        <v>9310.75</v>
      </c>
      <c r="GP68" s="418">
        <v>10333.5</v>
      </c>
      <c r="GQ68" s="418">
        <v>10063.5</v>
      </c>
      <c r="GR68" s="418">
        <v>9902.5833333333339</v>
      </c>
      <c r="GS68" s="420" t="s">
        <v>481</v>
      </c>
      <c r="GT68" s="420">
        <v>7.2130000000000001</v>
      </c>
      <c r="GU68" s="420">
        <v>7.843</v>
      </c>
      <c r="GV68" s="420">
        <v>7.6779999999999999</v>
      </c>
      <c r="GW68" s="420">
        <v>7.5780000000000003</v>
      </c>
      <c r="GX68" s="418">
        <v>0.32629110625796198</v>
      </c>
      <c r="GY68" s="420" t="s">
        <v>448</v>
      </c>
      <c r="GZ68" s="421">
        <v>2.1559786594435519</v>
      </c>
      <c r="HA68" s="404" t="s">
        <v>698</v>
      </c>
      <c r="HB68" s="418">
        <v>9177.1200000000063</v>
      </c>
      <c r="HC68" s="418">
        <v>8643.1200000000044</v>
      </c>
      <c r="HD68" s="418">
        <v>9782.1200000000154</v>
      </c>
      <c r="HE68" s="418">
        <v>9200.786666666676</v>
      </c>
      <c r="HF68" s="420" t="s">
        <v>557</v>
      </c>
      <c r="HG68" s="420">
        <v>5.5469999999999997</v>
      </c>
      <c r="HH68" s="420">
        <v>5.2590000000000003</v>
      </c>
      <c r="HI68" s="420">
        <v>5.8689999999999998</v>
      </c>
      <c r="HJ68" s="420">
        <v>5.5579999999999998</v>
      </c>
      <c r="HK68" s="418">
        <v>0.30508170226833375</v>
      </c>
      <c r="HL68" s="420" t="s">
        <v>470</v>
      </c>
      <c r="HM68" s="421">
        <v>1.9464951022572829</v>
      </c>
    </row>
    <row r="69" spans="1:221">
      <c r="A69" s="353" t="s">
        <v>703</v>
      </c>
      <c r="B69" s="411">
        <v>13733.27000000001</v>
      </c>
      <c r="C69" s="411">
        <v>12687.27000000001</v>
      </c>
      <c r="D69" s="411">
        <v>15718.360000000011</v>
      </c>
      <c r="E69" s="411">
        <v>14046.30000000001</v>
      </c>
      <c r="F69" s="412" t="s">
        <v>439</v>
      </c>
      <c r="G69" s="412">
        <v>8.2010000000000005</v>
      </c>
      <c r="H69" s="412">
        <v>7.6459999999999999</v>
      </c>
      <c r="I69" s="412">
        <v>9.2370000000000001</v>
      </c>
      <c r="J69" s="412">
        <v>8.3610000000000007</v>
      </c>
      <c r="K69" s="411">
        <v>0.80758983311423371</v>
      </c>
      <c r="L69" s="412" t="s">
        <v>592</v>
      </c>
      <c r="M69" s="413">
        <v>2.0418733857589433</v>
      </c>
      <c r="N69" s="353" t="s">
        <v>703</v>
      </c>
      <c r="O69" s="411">
        <v>13185.860000000017</v>
      </c>
      <c r="P69" s="411">
        <v>14315.580000000024</v>
      </c>
      <c r="Q69" s="411">
        <v>13968.440000000019</v>
      </c>
      <c r="R69" s="411">
        <v>13823.293333333351</v>
      </c>
      <c r="S69" s="412" t="s">
        <v>427</v>
      </c>
      <c r="T69" s="412">
        <v>8.2850000000000001</v>
      </c>
      <c r="U69" s="412">
        <v>8.8810000000000002</v>
      </c>
      <c r="V69" s="412">
        <v>8.6989999999999998</v>
      </c>
      <c r="W69" s="412">
        <v>8.6219999999999999</v>
      </c>
      <c r="X69" s="411">
        <v>0.30560464282735789</v>
      </c>
      <c r="Y69" s="412" t="s">
        <v>483</v>
      </c>
      <c r="Z69" s="413">
        <v>2.0918923395898017</v>
      </c>
      <c r="AA69" s="404" t="s">
        <v>703</v>
      </c>
      <c r="AB69" s="418">
        <v>15145.669999999976</v>
      </c>
      <c r="AC69" s="418">
        <v>20945.669999999969</v>
      </c>
      <c r="AD69" s="418">
        <v>17659.889999999974</v>
      </c>
      <c r="AE69" s="418">
        <v>17917.076666666642</v>
      </c>
      <c r="AF69" s="420" t="s">
        <v>436</v>
      </c>
      <c r="AG69" s="420">
        <v>4.3639999999999999</v>
      </c>
      <c r="AH69" s="420">
        <v>5.734</v>
      </c>
      <c r="AI69" s="420">
        <v>4.968</v>
      </c>
      <c r="AJ69" s="420">
        <v>5.0220000000000002</v>
      </c>
      <c r="AK69" s="418">
        <v>0.68647420394226111</v>
      </c>
      <c r="AL69" s="420" t="s">
        <v>437</v>
      </c>
      <c r="AM69" s="421">
        <v>1.9751999420471129</v>
      </c>
      <c r="AN69" s="353" t="s">
        <v>703</v>
      </c>
      <c r="AO69" s="411">
        <v>9923.5500000000156</v>
      </c>
      <c r="AP69" s="411">
        <v>11919.900000000023</v>
      </c>
      <c r="AQ69" s="411">
        <v>10095.100000000013</v>
      </c>
      <c r="AR69" s="411">
        <v>10646.183333333351</v>
      </c>
      <c r="AS69" s="412" t="s">
        <v>440</v>
      </c>
      <c r="AT69" s="412">
        <v>3.4809999999999999</v>
      </c>
      <c r="AU69" s="412">
        <v>4.0960000000000001</v>
      </c>
      <c r="AV69" s="412">
        <v>3.5350000000000001</v>
      </c>
      <c r="AW69" s="412">
        <v>3.7040000000000002</v>
      </c>
      <c r="AX69" s="411">
        <v>0.34037591947794904</v>
      </c>
      <c r="AY69" s="412" t="s">
        <v>587</v>
      </c>
      <c r="AZ69" s="413">
        <v>1.853190066988984</v>
      </c>
      <c r="BA69" s="353" t="s">
        <v>703</v>
      </c>
      <c r="BB69" s="411">
        <v>7410.9999999999882</v>
      </c>
      <c r="BC69" s="411">
        <v>9732.4000000000106</v>
      </c>
      <c r="BD69" s="411">
        <v>7758.1999999999898</v>
      </c>
      <c r="BE69" s="411">
        <v>8300.5333333333292</v>
      </c>
      <c r="BF69" s="412" t="s">
        <v>452</v>
      </c>
      <c r="BG69" s="412">
        <v>6.2290000000000001</v>
      </c>
      <c r="BH69" s="412">
        <v>7.923</v>
      </c>
      <c r="BI69" s="412">
        <v>6.4880000000000004</v>
      </c>
      <c r="BJ69" s="412">
        <v>6.88</v>
      </c>
      <c r="BK69" s="411">
        <v>0.91255194444399745</v>
      </c>
      <c r="BL69" s="412" t="s">
        <v>589</v>
      </c>
      <c r="BM69" s="413">
        <v>1.9786747804579232</v>
      </c>
      <c r="BN69" s="404" t="s">
        <v>703</v>
      </c>
      <c r="BO69" s="418">
        <v>9604.3399999999947</v>
      </c>
      <c r="BP69" s="418">
        <v>12564.329999999994</v>
      </c>
      <c r="BQ69" s="418">
        <v>10247.989999999994</v>
      </c>
      <c r="BR69" s="418">
        <v>10805.553333333328</v>
      </c>
      <c r="BS69" s="420" t="s">
        <v>540</v>
      </c>
      <c r="BT69" s="420">
        <v>7.3449999999999998</v>
      </c>
      <c r="BU69" s="420">
        <v>9.1880000000000006</v>
      </c>
      <c r="BV69" s="420">
        <v>7.7560000000000002</v>
      </c>
      <c r="BW69" s="420">
        <v>8.0960000000000001</v>
      </c>
      <c r="BX69" s="418">
        <v>0.96775581821707035</v>
      </c>
      <c r="BY69" s="420" t="s">
        <v>459</v>
      </c>
      <c r="BZ69" s="421">
        <v>2.1065995451276556</v>
      </c>
      <c r="CA69" s="404" t="s">
        <v>703</v>
      </c>
      <c r="CB69" s="418">
        <v>6996.0800000000027</v>
      </c>
      <c r="CC69" s="418">
        <v>8477.9199999999964</v>
      </c>
      <c r="CD69" s="418">
        <v>7472.0000000000027</v>
      </c>
      <c r="CE69" s="418">
        <v>7648.6666666666679</v>
      </c>
      <c r="CF69" s="420" t="s">
        <v>626</v>
      </c>
      <c r="CG69" s="420">
        <v>5.4910000000000005</v>
      </c>
      <c r="CH69" s="420">
        <v>6.49</v>
      </c>
      <c r="CI69" s="420">
        <v>5.8170000000000002</v>
      </c>
      <c r="CJ69" s="420">
        <v>5.9329999999999998</v>
      </c>
      <c r="CK69" s="418">
        <v>0.5095795649875462</v>
      </c>
      <c r="CL69" s="420" t="s">
        <v>441</v>
      </c>
      <c r="CM69" s="421">
        <v>1.9661608526989272</v>
      </c>
      <c r="CN69" s="404" t="s">
        <v>703</v>
      </c>
      <c r="CO69" s="418">
        <v>6004.3600000000097</v>
      </c>
      <c r="CP69" s="418">
        <v>8260.9200000000092</v>
      </c>
      <c r="CQ69" s="418">
        <v>7162.7200000000139</v>
      </c>
      <c r="CR69" s="418">
        <v>7142.6666666666779</v>
      </c>
      <c r="CS69" s="420" t="s">
        <v>521</v>
      </c>
      <c r="CT69" s="420">
        <v>3.891</v>
      </c>
      <c r="CU69" s="420">
        <v>5.2549999999999999</v>
      </c>
      <c r="CV69" s="420">
        <v>4.601</v>
      </c>
      <c r="CW69" s="420">
        <v>4.5819999999999999</v>
      </c>
      <c r="CX69" s="418">
        <v>0.68176634003563741</v>
      </c>
      <c r="CY69" s="420" t="s">
        <v>798</v>
      </c>
      <c r="CZ69" s="421">
        <v>1.8202468015700664</v>
      </c>
      <c r="DA69" s="404" t="s">
        <v>703</v>
      </c>
      <c r="DB69" s="418">
        <v>10616.880000000008</v>
      </c>
      <c r="DC69" s="418">
        <v>12936.880000000012</v>
      </c>
      <c r="DD69" s="418">
        <v>10369.820000000009</v>
      </c>
      <c r="DE69" s="418">
        <v>11307.86000000001</v>
      </c>
      <c r="DF69" s="420" t="s">
        <v>501</v>
      </c>
      <c r="DG69" s="420">
        <v>5.7480000000000002</v>
      </c>
      <c r="DH69" s="420">
        <v>6.82</v>
      </c>
      <c r="DI69" s="420">
        <v>5.6310000000000002</v>
      </c>
      <c r="DJ69" s="420">
        <v>6.0659999999999998</v>
      </c>
      <c r="DK69" s="418">
        <v>0.65552646910032486</v>
      </c>
      <c r="DL69" s="420" t="s">
        <v>544</v>
      </c>
      <c r="DM69" s="421">
        <v>2.0010148205698157</v>
      </c>
      <c r="DN69" s="404" t="s">
        <v>703</v>
      </c>
      <c r="DO69" s="418">
        <v>11748.999999999985</v>
      </c>
      <c r="DP69" s="418">
        <v>13371.959999999985</v>
      </c>
      <c r="DQ69" s="418">
        <v>12476.219999999983</v>
      </c>
      <c r="DR69" s="418">
        <v>12532.393333333317</v>
      </c>
      <c r="DS69" s="420" t="s">
        <v>443</v>
      </c>
      <c r="DT69" s="420">
        <v>7.3029999999999999</v>
      </c>
      <c r="DU69" s="420">
        <v>8.2029999999999994</v>
      </c>
      <c r="DV69" s="420">
        <v>7.7080000000000002</v>
      </c>
      <c r="DW69" s="420">
        <v>7.7380000000000004</v>
      </c>
      <c r="DX69" s="418">
        <v>0.45078737806382896</v>
      </c>
      <c r="DY69" s="420" t="s">
        <v>426</v>
      </c>
      <c r="DZ69" s="421">
        <v>2.0222634283107284</v>
      </c>
      <c r="EA69" s="404" t="s">
        <v>703</v>
      </c>
      <c r="EB69" s="418">
        <v>18777.779999999992</v>
      </c>
      <c r="EC69" s="418">
        <v>18955.119999999992</v>
      </c>
      <c r="ED69" s="418">
        <v>18004.12</v>
      </c>
      <c r="EE69" s="418">
        <v>18579.006666666657</v>
      </c>
      <c r="EF69" s="420" t="s">
        <v>545</v>
      </c>
      <c r="EG69" s="420">
        <v>9.0709999999999997</v>
      </c>
      <c r="EH69" s="420">
        <v>9.1460000000000008</v>
      </c>
      <c r="EI69" s="420">
        <v>8.7430000000000003</v>
      </c>
      <c r="EJ69" s="420">
        <v>8.9870000000000001</v>
      </c>
      <c r="EK69" s="418">
        <v>0.21426666528671412</v>
      </c>
      <c r="EL69" s="420" t="s">
        <v>514</v>
      </c>
      <c r="EM69" s="421">
        <v>2.0520251083072982</v>
      </c>
      <c r="EN69" s="404" t="s">
        <v>703</v>
      </c>
      <c r="EO69" s="418">
        <v>15239.149999999969</v>
      </c>
      <c r="EP69" s="418">
        <v>16753.149999999969</v>
      </c>
      <c r="EQ69" s="418">
        <v>15891.14999999996</v>
      </c>
      <c r="ER69" s="418">
        <v>15961.149999999965</v>
      </c>
      <c r="ES69" s="420" t="s">
        <v>504</v>
      </c>
      <c r="ET69" s="420">
        <v>8.7249999999999996</v>
      </c>
      <c r="EU69" s="420">
        <v>9.4380000000000006</v>
      </c>
      <c r="EV69" s="420">
        <v>9.0340000000000007</v>
      </c>
      <c r="EW69" s="420">
        <v>9.0660000000000007</v>
      </c>
      <c r="EX69" s="418">
        <v>0.35749838282998708</v>
      </c>
      <c r="EY69" s="420" t="s">
        <v>490</v>
      </c>
      <c r="EZ69" s="421">
        <v>2.1453259641703384</v>
      </c>
      <c r="FA69" s="404" t="s">
        <v>703</v>
      </c>
      <c r="FB69" s="418">
        <v>9697.9899999999852</v>
      </c>
      <c r="FC69" s="418">
        <v>10168.989999999985</v>
      </c>
      <c r="FD69" s="418">
        <v>12232.989999999983</v>
      </c>
      <c r="FE69" s="418">
        <v>10699.989999999985</v>
      </c>
      <c r="FF69" s="420" t="s">
        <v>541</v>
      </c>
      <c r="FG69" s="420">
        <v>7.23</v>
      </c>
      <c r="FH69" s="420">
        <v>7.5270000000000001</v>
      </c>
      <c r="FI69" s="420">
        <v>8.8010000000000002</v>
      </c>
      <c r="FJ69" s="420">
        <v>7.8529999999999998</v>
      </c>
      <c r="FK69" s="418">
        <v>0.83462657039477528</v>
      </c>
      <c r="FL69" s="420" t="s">
        <v>511</v>
      </c>
      <c r="FM69" s="421">
        <v>2.0885661274266636</v>
      </c>
      <c r="FN69" s="404" t="s">
        <v>703</v>
      </c>
      <c r="FO69" s="418">
        <v>17925.599999999995</v>
      </c>
      <c r="FP69" s="418">
        <v>11817.999999999982</v>
      </c>
      <c r="FQ69" s="418">
        <v>11042.649999999981</v>
      </c>
      <c r="FR69" s="418">
        <v>13595.416666666652</v>
      </c>
      <c r="FS69" s="419" t="s">
        <v>515</v>
      </c>
      <c r="FT69" s="420">
        <v>11.23</v>
      </c>
      <c r="FU69" s="420">
        <v>8.0240000000000009</v>
      </c>
      <c r="FV69" s="420">
        <v>7.5910000000000002</v>
      </c>
      <c r="FW69" s="420">
        <v>8.9489999999999998</v>
      </c>
      <c r="FX69" s="418">
        <v>1.9888745844604723</v>
      </c>
      <c r="FY69" s="419" t="s">
        <v>597</v>
      </c>
      <c r="FZ69" s="421">
        <v>2.1720583078631939</v>
      </c>
      <c r="GA69" s="404" t="s">
        <v>703</v>
      </c>
      <c r="GB69" s="418">
        <v>10743.879999999977</v>
      </c>
      <c r="GC69" s="418">
        <v>12932.219999999978</v>
      </c>
      <c r="GD69" s="418">
        <v>11227.999999999982</v>
      </c>
      <c r="GE69" s="418">
        <v>11634.699999999977</v>
      </c>
      <c r="GF69" s="420" t="s">
        <v>626</v>
      </c>
      <c r="GG69" s="420">
        <v>8.8330000000000002</v>
      </c>
      <c r="GH69" s="420">
        <v>10.16</v>
      </c>
      <c r="GI69" s="420">
        <v>9.1330000000000009</v>
      </c>
      <c r="GJ69" s="420">
        <v>9.3759999999999994</v>
      </c>
      <c r="GK69" s="418">
        <v>0.69671622210853223</v>
      </c>
      <c r="GL69" s="420" t="s">
        <v>484</v>
      </c>
      <c r="GM69" s="421">
        <v>2.261030318311477</v>
      </c>
      <c r="GN69" s="404" t="s">
        <v>703</v>
      </c>
      <c r="GO69" s="418">
        <v>6407.75</v>
      </c>
      <c r="GP69" s="418">
        <v>7156</v>
      </c>
      <c r="GQ69" s="418">
        <v>7245.5</v>
      </c>
      <c r="GR69" s="418">
        <v>6936.416666666667</v>
      </c>
      <c r="GS69" s="420" t="s">
        <v>550</v>
      </c>
      <c r="GT69" s="420">
        <v>5.3180000000000005</v>
      </c>
      <c r="GU69" s="420">
        <v>5.8250000000000002</v>
      </c>
      <c r="GV69" s="420">
        <v>5.8849999999999998</v>
      </c>
      <c r="GW69" s="420">
        <v>5.6760000000000002</v>
      </c>
      <c r="GX69" s="418">
        <v>0.3113939548228809</v>
      </c>
      <c r="GY69" s="420" t="s">
        <v>470</v>
      </c>
      <c r="GZ69" s="421">
        <v>2.0332952685448871</v>
      </c>
      <c r="HA69" s="404" t="s">
        <v>703</v>
      </c>
      <c r="HB69" s="418">
        <v>10415.880000000017</v>
      </c>
      <c r="HC69" s="418">
        <v>10228.000000000015</v>
      </c>
      <c r="HD69" s="418">
        <v>10585.880000000023</v>
      </c>
      <c r="HE69" s="418">
        <v>10409.920000000018</v>
      </c>
      <c r="HF69" s="420" t="s">
        <v>525</v>
      </c>
      <c r="HG69" s="420">
        <v>6.2030000000000003</v>
      </c>
      <c r="HH69" s="420">
        <v>6.1050000000000004</v>
      </c>
      <c r="HI69" s="420">
        <v>6.2919999999999998</v>
      </c>
      <c r="HJ69" s="420">
        <v>6.2</v>
      </c>
      <c r="HK69" s="418">
        <v>9.3955592199131549E-2</v>
      </c>
      <c r="HL69" s="420" t="s">
        <v>466</v>
      </c>
      <c r="HM69" s="421">
        <v>1.9530873896713523</v>
      </c>
    </row>
    <row r="70" spans="1:221">
      <c r="A70" s="353" t="s">
        <v>714</v>
      </c>
      <c r="B70" s="411">
        <v>12705.000000000009</v>
      </c>
      <c r="C70" s="411">
        <v>17186.360000000011</v>
      </c>
      <c r="D70" s="411">
        <v>19515.360000000011</v>
      </c>
      <c r="E70" s="411">
        <v>16468.906666666677</v>
      </c>
      <c r="F70" s="414" t="s">
        <v>799</v>
      </c>
      <c r="G70" s="412">
        <v>7.6550000000000002</v>
      </c>
      <c r="H70" s="412">
        <v>9.9909999999999997</v>
      </c>
      <c r="I70" s="412">
        <v>11.17</v>
      </c>
      <c r="J70" s="412">
        <v>9.604000000000001</v>
      </c>
      <c r="K70" s="411">
        <v>1.7873322805897158</v>
      </c>
      <c r="L70" s="412" t="s">
        <v>800</v>
      </c>
      <c r="M70" s="413">
        <v>2.1072200961507757</v>
      </c>
      <c r="N70" s="353" t="s">
        <v>714</v>
      </c>
      <c r="O70" s="411">
        <v>10164.72000000001</v>
      </c>
      <c r="P70" s="411">
        <v>9923.4200000000055</v>
      </c>
      <c r="Q70" s="411">
        <v>9612.7200000000066</v>
      </c>
      <c r="R70" s="411">
        <v>9900.2866666666741</v>
      </c>
      <c r="S70" s="412" t="s">
        <v>462</v>
      </c>
      <c r="T70" s="412">
        <v>6.6390000000000002</v>
      </c>
      <c r="U70" s="412">
        <v>6.5040000000000004</v>
      </c>
      <c r="V70" s="412">
        <v>6.3289999999999997</v>
      </c>
      <c r="W70" s="412">
        <v>6.4910000000000005</v>
      </c>
      <c r="X70" s="411">
        <v>0.15546014825332896</v>
      </c>
      <c r="Y70" s="412" t="s">
        <v>514</v>
      </c>
      <c r="Z70" s="413">
        <v>2.0160052052839332</v>
      </c>
      <c r="AA70" s="404" t="s">
        <v>714</v>
      </c>
      <c r="AB70" s="418">
        <v>18090.999999999971</v>
      </c>
      <c r="AC70" s="418">
        <v>20160.669999999969</v>
      </c>
      <c r="AD70" s="418">
        <v>19820.669999999973</v>
      </c>
      <c r="AE70" s="418">
        <v>19357.446666666638</v>
      </c>
      <c r="AF70" s="420" t="s">
        <v>532</v>
      </c>
      <c r="AG70" s="420">
        <v>5.07</v>
      </c>
      <c r="AH70" s="420">
        <v>5.5529999999999999</v>
      </c>
      <c r="AI70" s="420">
        <v>5.4740000000000002</v>
      </c>
      <c r="AJ70" s="420">
        <v>5.3660000000000005</v>
      </c>
      <c r="AK70" s="418">
        <v>0.25915416774483213</v>
      </c>
      <c r="AL70" s="420" t="s">
        <v>504</v>
      </c>
      <c r="AM70" s="421">
        <v>2.0088853402350124</v>
      </c>
      <c r="AN70" s="353" t="s">
        <v>714</v>
      </c>
      <c r="AO70" s="411">
        <v>9617.5500000000102</v>
      </c>
      <c r="AP70" s="411">
        <v>10446.350000000015</v>
      </c>
      <c r="AQ70" s="411">
        <v>9824.9000000000142</v>
      </c>
      <c r="AR70" s="411">
        <v>9962.933333333347</v>
      </c>
      <c r="AS70" s="412" t="s">
        <v>448</v>
      </c>
      <c r="AT70" s="412">
        <v>3.3850000000000002</v>
      </c>
      <c r="AU70" s="412">
        <v>3.6440000000000001</v>
      </c>
      <c r="AV70" s="412">
        <v>3.45</v>
      </c>
      <c r="AW70" s="412">
        <v>3.4929999999999999</v>
      </c>
      <c r="AX70" s="411">
        <v>0.13460582552840172</v>
      </c>
      <c r="AY70" s="412" t="s">
        <v>490</v>
      </c>
      <c r="AZ70" s="413">
        <v>1.8491013662369049</v>
      </c>
      <c r="BA70" s="353" t="s">
        <v>714</v>
      </c>
      <c r="BB70" s="411">
        <v>6507.3999999999896</v>
      </c>
      <c r="BC70" s="411">
        <v>8643</v>
      </c>
      <c r="BD70" s="411">
        <v>6792.7999999999893</v>
      </c>
      <c r="BE70" s="411">
        <v>7314.3999999999933</v>
      </c>
      <c r="BF70" s="412" t="s">
        <v>791</v>
      </c>
      <c r="BG70" s="412">
        <v>5.5440000000000005</v>
      </c>
      <c r="BH70" s="412">
        <v>7.1390000000000002</v>
      </c>
      <c r="BI70" s="412">
        <v>5.7629999999999999</v>
      </c>
      <c r="BJ70" s="412">
        <v>6.149</v>
      </c>
      <c r="BK70" s="411">
        <v>0.86459215853546911</v>
      </c>
      <c r="BL70" s="412" t="s">
        <v>697</v>
      </c>
      <c r="BM70" s="413">
        <v>1.9679397558349532</v>
      </c>
      <c r="BN70" s="404" t="s">
        <v>714</v>
      </c>
      <c r="BO70" s="418">
        <v>7848.6699999999946</v>
      </c>
      <c r="BP70" s="418">
        <v>8610.6699999999946</v>
      </c>
      <c r="BQ70" s="418">
        <v>7584.6699999999955</v>
      </c>
      <c r="BR70" s="418">
        <v>8014.6699999999946</v>
      </c>
      <c r="BS70" s="420" t="s">
        <v>550</v>
      </c>
      <c r="BT70" s="420">
        <v>6.1879999999999997</v>
      </c>
      <c r="BU70" s="420">
        <v>6.6970000000000001</v>
      </c>
      <c r="BV70" s="420">
        <v>6.0090000000000003</v>
      </c>
      <c r="BW70" s="420">
        <v>6.298</v>
      </c>
      <c r="BX70" s="418">
        <v>0.35669829994992303</v>
      </c>
      <c r="BY70" s="420" t="s">
        <v>532</v>
      </c>
      <c r="BZ70" s="421">
        <v>2.0185952074544367</v>
      </c>
      <c r="CA70" s="404" t="s">
        <v>714</v>
      </c>
      <c r="CB70" s="418">
        <v>5561.0800000000027</v>
      </c>
      <c r="CC70" s="418">
        <v>6338.1600000000026</v>
      </c>
      <c r="CD70" s="418">
        <v>6314.0800000000027</v>
      </c>
      <c r="CE70" s="418">
        <v>6071.1066666666693</v>
      </c>
      <c r="CF70" s="420" t="s">
        <v>593</v>
      </c>
      <c r="CG70" s="420">
        <v>4.4770000000000003</v>
      </c>
      <c r="CH70" s="420">
        <v>5.0330000000000004</v>
      </c>
      <c r="CI70" s="420">
        <v>5.016</v>
      </c>
      <c r="CJ70" s="420">
        <v>4.8420000000000005</v>
      </c>
      <c r="CK70" s="418">
        <v>0.31605556475722424</v>
      </c>
      <c r="CL70" s="420" t="s">
        <v>443</v>
      </c>
      <c r="CM70" s="421">
        <v>1.9083758604194054</v>
      </c>
      <c r="CN70" s="404" t="s">
        <v>714</v>
      </c>
      <c r="CO70" s="418">
        <v>10924.719999999988</v>
      </c>
      <c r="CP70" s="418">
        <v>14285.639999999979</v>
      </c>
      <c r="CQ70" s="418">
        <v>15303.559999999976</v>
      </c>
      <c r="CR70" s="418">
        <v>13504.639999999979</v>
      </c>
      <c r="CS70" s="420" t="s">
        <v>739</v>
      </c>
      <c r="CT70" s="420">
        <v>6.78</v>
      </c>
      <c r="CU70" s="420">
        <v>8.6159999999999997</v>
      </c>
      <c r="CV70" s="420">
        <v>9.1560000000000006</v>
      </c>
      <c r="CW70" s="420">
        <v>8.1840000000000011</v>
      </c>
      <c r="CX70" s="418">
        <v>1.2452842759024101</v>
      </c>
      <c r="CY70" s="420" t="s">
        <v>614</v>
      </c>
      <c r="CZ70" s="421">
        <v>2.0331044058251857</v>
      </c>
      <c r="DA70" s="404" t="s">
        <v>714</v>
      </c>
      <c r="DB70" s="418">
        <v>9360.9399999999969</v>
      </c>
      <c r="DC70" s="418">
        <v>10685.940000000006</v>
      </c>
      <c r="DD70" s="418">
        <v>9108.1199999999953</v>
      </c>
      <c r="DE70" s="418">
        <v>9718.3333333333339</v>
      </c>
      <c r="DF70" s="420" t="s">
        <v>531</v>
      </c>
      <c r="DG70" s="420">
        <v>5.149</v>
      </c>
      <c r="DH70" s="420">
        <v>5.78</v>
      </c>
      <c r="DI70" s="420">
        <v>5.0270000000000001</v>
      </c>
      <c r="DJ70" s="420">
        <v>5.319</v>
      </c>
      <c r="DK70" s="418">
        <v>0.40415515144170616</v>
      </c>
      <c r="DL70" s="420" t="s">
        <v>530</v>
      </c>
      <c r="DM70" s="421">
        <v>1.9613928697303014</v>
      </c>
      <c r="DN70" s="404" t="s">
        <v>714</v>
      </c>
      <c r="DO70" s="418">
        <v>12281.219999999983</v>
      </c>
      <c r="DP70" s="418">
        <v>11488.479999999983</v>
      </c>
      <c r="DQ70" s="418">
        <v>10075.259999999986</v>
      </c>
      <c r="DR70" s="418">
        <v>11281.653333333319</v>
      </c>
      <c r="DS70" s="420" t="s">
        <v>626</v>
      </c>
      <c r="DT70" s="420">
        <v>7.6000000000000005</v>
      </c>
      <c r="DU70" s="420">
        <v>7.157</v>
      </c>
      <c r="DV70" s="420">
        <v>6.3559999999999999</v>
      </c>
      <c r="DW70" s="420">
        <v>7.0380000000000003</v>
      </c>
      <c r="DX70" s="418">
        <v>0.63044281814219216</v>
      </c>
      <c r="DY70" s="420" t="s">
        <v>573</v>
      </c>
      <c r="DZ70" s="421">
        <v>1.9869947068587777</v>
      </c>
      <c r="EA70" s="404" t="s">
        <v>714</v>
      </c>
      <c r="EB70" s="418">
        <v>14578.120000000023</v>
      </c>
      <c r="EC70" s="418">
        <v>14983.000000000027</v>
      </c>
      <c r="ED70" s="418">
        <v>15805.340000000027</v>
      </c>
      <c r="EE70" s="418">
        <v>15122.153333333359</v>
      </c>
      <c r="EF70" s="420" t="s">
        <v>517</v>
      </c>
      <c r="EG70" s="420">
        <v>7.2620000000000005</v>
      </c>
      <c r="EH70" s="420">
        <v>7.4390000000000001</v>
      </c>
      <c r="EI70" s="420">
        <v>7.798</v>
      </c>
      <c r="EJ70" s="420">
        <v>7.5</v>
      </c>
      <c r="EK70" s="418">
        <v>0.27339609157638228</v>
      </c>
      <c r="EL70" s="420" t="s">
        <v>449</v>
      </c>
      <c r="EM70" s="421">
        <v>2.0423254326952383</v>
      </c>
      <c r="EN70" s="404" t="s">
        <v>714</v>
      </c>
      <c r="EO70" s="418">
        <v>13404.099999999975</v>
      </c>
      <c r="EP70" s="418">
        <v>13762.999999999978</v>
      </c>
      <c r="EQ70" s="418">
        <v>14990.199999999972</v>
      </c>
      <c r="ER70" s="418">
        <v>14052.433333333311</v>
      </c>
      <c r="ES70" s="420" t="s">
        <v>444</v>
      </c>
      <c r="ET70" s="420">
        <v>7.8410000000000002</v>
      </c>
      <c r="EU70" s="420">
        <v>8.016</v>
      </c>
      <c r="EV70" s="420">
        <v>8.6059999999999999</v>
      </c>
      <c r="EW70" s="420">
        <v>8.1539999999999999</v>
      </c>
      <c r="EX70" s="418">
        <v>0.40115518477681944</v>
      </c>
      <c r="EY70" s="420" t="s">
        <v>478</v>
      </c>
      <c r="EZ70" s="421">
        <v>2.1090788210449887</v>
      </c>
      <c r="FA70" s="404" t="s">
        <v>714</v>
      </c>
      <c r="FB70" s="418">
        <v>9248.9999999999854</v>
      </c>
      <c r="FC70" s="418">
        <v>9780.9899999999852</v>
      </c>
      <c r="FD70" s="418">
        <v>9563.9999999999854</v>
      </c>
      <c r="FE70" s="418">
        <v>9531.3299999999854</v>
      </c>
      <c r="FF70" s="420" t="s">
        <v>462</v>
      </c>
      <c r="FG70" s="420">
        <v>6.944</v>
      </c>
      <c r="FH70" s="420">
        <v>7.2830000000000004</v>
      </c>
      <c r="FI70" s="420">
        <v>7.1450000000000005</v>
      </c>
      <c r="FJ70" s="420">
        <v>7.1240000000000006</v>
      </c>
      <c r="FK70" s="418">
        <v>0.17047368927085288</v>
      </c>
      <c r="FL70" s="420" t="s">
        <v>514</v>
      </c>
      <c r="FM70" s="421">
        <v>2.0824980975129859</v>
      </c>
      <c r="FN70" s="404" t="s">
        <v>714</v>
      </c>
      <c r="FO70" s="418">
        <v>8858.3999999999851</v>
      </c>
      <c r="FP70" s="418">
        <v>9144.349999999984</v>
      </c>
      <c r="FQ70" s="418">
        <v>9068.3499999999822</v>
      </c>
      <c r="FR70" s="418">
        <v>9023.6999999999844</v>
      </c>
      <c r="FS70" s="420" t="s">
        <v>468</v>
      </c>
      <c r="FT70" s="420">
        <v>6.3310000000000004</v>
      </c>
      <c r="FU70" s="420">
        <v>6.5</v>
      </c>
      <c r="FV70" s="420">
        <v>6.4550000000000001</v>
      </c>
      <c r="FW70" s="420">
        <v>6.4290000000000003</v>
      </c>
      <c r="FX70" s="418">
        <v>8.7515682692450011E-2</v>
      </c>
      <c r="FY70" s="420" t="s">
        <v>526</v>
      </c>
      <c r="FZ70" s="421">
        <v>2.0249239225222784</v>
      </c>
      <c r="GA70" s="404" t="s">
        <v>714</v>
      </c>
      <c r="GB70" s="418">
        <v>9276.2199999999884</v>
      </c>
      <c r="GC70" s="418">
        <v>12108.659999999978</v>
      </c>
      <c r="GD70" s="418">
        <v>10494.219999999985</v>
      </c>
      <c r="GE70" s="418">
        <v>10626.366666666652</v>
      </c>
      <c r="GF70" s="420" t="s">
        <v>569</v>
      </c>
      <c r="GG70" s="420">
        <v>7.8950000000000005</v>
      </c>
      <c r="GH70" s="420">
        <v>9.67</v>
      </c>
      <c r="GI70" s="420">
        <v>8.6760000000000002</v>
      </c>
      <c r="GJ70" s="420">
        <v>8.7469999999999999</v>
      </c>
      <c r="GK70" s="418">
        <v>0.88935395834572872</v>
      </c>
      <c r="GL70" s="420" t="s">
        <v>450</v>
      </c>
      <c r="GM70" s="421">
        <v>2.253237579059197</v>
      </c>
      <c r="GN70" s="404" t="s">
        <v>714</v>
      </c>
      <c r="GO70" s="418">
        <v>10484.5</v>
      </c>
      <c r="GP70" s="418">
        <v>9310</v>
      </c>
      <c r="GQ70" s="418">
        <v>10529.75</v>
      </c>
      <c r="GR70" s="418">
        <v>10108.083333333334</v>
      </c>
      <c r="GS70" s="420" t="s">
        <v>494</v>
      </c>
      <c r="GT70" s="420">
        <v>7.9340000000000002</v>
      </c>
      <c r="GU70" s="420">
        <v>7.2130000000000001</v>
      </c>
      <c r="GV70" s="420">
        <v>7.9610000000000003</v>
      </c>
      <c r="GW70" s="420">
        <v>7.7030000000000003</v>
      </c>
      <c r="GX70" s="418">
        <v>0.42446140293083334</v>
      </c>
      <c r="GY70" s="420" t="s">
        <v>470</v>
      </c>
      <c r="GZ70" s="421">
        <v>2.1573208730894948</v>
      </c>
      <c r="HA70" s="404" t="s">
        <v>714</v>
      </c>
      <c r="HB70" s="418">
        <v>5347.8799999999928</v>
      </c>
      <c r="HC70" s="418">
        <v>5154.3999999999933</v>
      </c>
      <c r="HD70" s="418">
        <v>5169.8799999999919</v>
      </c>
      <c r="HE70" s="418">
        <v>5224.053333333326</v>
      </c>
      <c r="HF70" s="420" t="s">
        <v>492</v>
      </c>
      <c r="HG70" s="420">
        <v>3.41</v>
      </c>
      <c r="HH70" s="420">
        <v>3.2960000000000003</v>
      </c>
      <c r="HI70" s="420">
        <v>3.3050000000000002</v>
      </c>
      <c r="HJ70" s="420">
        <v>3.3370000000000002</v>
      </c>
      <c r="HK70" s="418">
        <v>6.3186407531523062E-2</v>
      </c>
      <c r="HL70" s="420" t="s">
        <v>472</v>
      </c>
      <c r="HM70" s="421">
        <v>1.7525893610985233</v>
      </c>
    </row>
    <row r="71" spans="1:221">
      <c r="A71" s="353" t="s">
        <v>716</v>
      </c>
      <c r="B71" s="411">
        <v>4567.3700000000063</v>
      </c>
      <c r="C71" s="411">
        <v>5019.5500000000065</v>
      </c>
      <c r="D71" s="411">
        <v>4814.8200000000061</v>
      </c>
      <c r="E71" s="411">
        <v>4800.5800000000063</v>
      </c>
      <c r="F71" s="412" t="s">
        <v>495</v>
      </c>
      <c r="G71" s="412">
        <v>3.0150000000000001</v>
      </c>
      <c r="H71" s="412">
        <v>3.2960000000000003</v>
      </c>
      <c r="I71" s="412">
        <v>3.17</v>
      </c>
      <c r="J71" s="412">
        <v>3.16</v>
      </c>
      <c r="K71" s="411">
        <v>0.14054877792970741</v>
      </c>
      <c r="L71" s="412" t="s">
        <v>529</v>
      </c>
      <c r="M71" s="413">
        <v>1.6973610504300829</v>
      </c>
      <c r="N71" s="353" t="s">
        <v>716</v>
      </c>
      <c r="O71" s="411">
        <v>4681.6999999999953</v>
      </c>
      <c r="P71" s="411">
        <v>5046.559999999994</v>
      </c>
      <c r="Q71" s="411">
        <v>5696.4199999999928</v>
      </c>
      <c r="R71" s="411">
        <v>5141.559999999994</v>
      </c>
      <c r="S71" s="412" t="s">
        <v>553</v>
      </c>
      <c r="T71" s="412">
        <v>3.3650000000000002</v>
      </c>
      <c r="U71" s="412">
        <v>3.601</v>
      </c>
      <c r="V71" s="412">
        <v>4.0120000000000005</v>
      </c>
      <c r="W71" s="412">
        <v>3.6590000000000003</v>
      </c>
      <c r="X71" s="411">
        <v>0.327404582035003</v>
      </c>
      <c r="Y71" s="412" t="s">
        <v>429</v>
      </c>
      <c r="Z71" s="413">
        <v>1.841992057800993</v>
      </c>
      <c r="AA71" s="404" t="s">
        <v>716</v>
      </c>
      <c r="AB71" s="418">
        <v>11053.88999999999</v>
      </c>
      <c r="AC71" s="418">
        <v>10083.88999999999</v>
      </c>
      <c r="AD71" s="418">
        <v>12247.999999999982</v>
      </c>
      <c r="AE71" s="418">
        <v>11128.593333333321</v>
      </c>
      <c r="AF71" s="420" t="s">
        <v>592</v>
      </c>
      <c r="AG71" s="420">
        <v>3.3359999999999999</v>
      </c>
      <c r="AH71" s="420">
        <v>3.0819999999999999</v>
      </c>
      <c r="AI71" s="420">
        <v>3.6430000000000002</v>
      </c>
      <c r="AJ71" s="420">
        <v>3.3540000000000001</v>
      </c>
      <c r="AK71" s="418">
        <v>0.2806493661523129</v>
      </c>
      <c r="AL71" s="420" t="s">
        <v>543</v>
      </c>
      <c r="AM71" s="421">
        <v>1.8604935633721187</v>
      </c>
      <c r="AN71" s="353" t="s">
        <v>716</v>
      </c>
      <c r="AO71" s="411">
        <v>15622.350000000031</v>
      </c>
      <c r="AP71" s="411">
        <v>16154.80000000003</v>
      </c>
      <c r="AQ71" s="411">
        <v>14625.000000000029</v>
      </c>
      <c r="AR71" s="411">
        <v>15467.383333333362</v>
      </c>
      <c r="AS71" s="412" t="s">
        <v>445</v>
      </c>
      <c r="AT71" s="412">
        <v>5.1920000000000002</v>
      </c>
      <c r="AU71" s="412">
        <v>5.3460000000000001</v>
      </c>
      <c r="AV71" s="412">
        <v>4.9020000000000001</v>
      </c>
      <c r="AW71" s="412">
        <v>5.1470000000000002</v>
      </c>
      <c r="AX71" s="411">
        <v>0.22574225080920141</v>
      </c>
      <c r="AY71" s="412" t="s">
        <v>529</v>
      </c>
      <c r="AZ71" s="413">
        <v>1.9644472018897055</v>
      </c>
      <c r="BA71" s="353" t="s">
        <v>716</v>
      </c>
      <c r="BB71" s="411">
        <v>3876.599999999994</v>
      </c>
      <c r="BC71" s="411">
        <v>4026.5999999999917</v>
      </c>
      <c r="BD71" s="411">
        <v>4407.3999999999915</v>
      </c>
      <c r="BE71" s="411">
        <v>4103.5333333333256</v>
      </c>
      <c r="BF71" s="412" t="s">
        <v>469</v>
      </c>
      <c r="BG71" s="412">
        <v>3.43</v>
      </c>
      <c r="BH71" s="412">
        <v>3.5569999999999999</v>
      </c>
      <c r="BI71" s="412">
        <v>3.875</v>
      </c>
      <c r="BJ71" s="412">
        <v>3.62</v>
      </c>
      <c r="BK71" s="411">
        <v>0.22914249172194864</v>
      </c>
      <c r="BL71" s="412" t="s">
        <v>473</v>
      </c>
      <c r="BM71" s="413">
        <v>1.7781813145410066</v>
      </c>
      <c r="BN71" s="404" t="s">
        <v>716</v>
      </c>
      <c r="BO71" s="418">
        <v>451.11999999999966</v>
      </c>
      <c r="BP71" s="418">
        <v>560.76</v>
      </c>
      <c r="BQ71" s="418">
        <v>463.77999999999969</v>
      </c>
      <c r="BR71" s="418">
        <v>491.88666666666649</v>
      </c>
      <c r="BS71" s="420" t="s">
        <v>498</v>
      </c>
      <c r="BT71" s="422" t="s">
        <v>743</v>
      </c>
      <c r="BU71" s="422" t="s">
        <v>743</v>
      </c>
      <c r="BV71" s="422" t="s">
        <v>743</v>
      </c>
      <c r="BW71" s="422" t="s">
        <v>743</v>
      </c>
      <c r="BX71" s="418">
        <v>0</v>
      </c>
      <c r="BY71" s="420" t="s">
        <v>751</v>
      </c>
      <c r="BZ71" s="421" t="s">
        <v>752</v>
      </c>
      <c r="CA71" s="404" t="s">
        <v>716</v>
      </c>
      <c r="CB71" s="418">
        <v>4083.6200000000026</v>
      </c>
      <c r="CC71" s="418">
        <v>4948.6200000000026</v>
      </c>
      <c r="CD71" s="418">
        <v>4370.0800000000027</v>
      </c>
      <c r="CE71" s="418">
        <v>4467.4400000000023</v>
      </c>
      <c r="CF71" s="420" t="s">
        <v>626</v>
      </c>
      <c r="CG71" s="420">
        <v>3.367</v>
      </c>
      <c r="CH71" s="420">
        <v>4.0259999999999998</v>
      </c>
      <c r="CI71" s="420">
        <v>3.5880000000000001</v>
      </c>
      <c r="CJ71" s="420">
        <v>3.66</v>
      </c>
      <c r="CK71" s="418">
        <v>0.33570513998872353</v>
      </c>
      <c r="CL71" s="420" t="s">
        <v>587</v>
      </c>
      <c r="CM71" s="421">
        <v>1.7989612623664346</v>
      </c>
      <c r="CN71" s="404" t="s">
        <v>716</v>
      </c>
      <c r="CO71" s="418">
        <v>7543.7200000000121</v>
      </c>
      <c r="CP71" s="418">
        <v>7805.0000000000109</v>
      </c>
      <c r="CQ71" s="418">
        <v>16789.559999999976</v>
      </c>
      <c r="CR71" s="418">
        <v>10712.76</v>
      </c>
      <c r="CS71" s="419" t="s">
        <v>801</v>
      </c>
      <c r="CT71" s="420">
        <v>4.83</v>
      </c>
      <c r="CU71" s="420">
        <v>4.9850000000000003</v>
      </c>
      <c r="CV71" s="420">
        <v>9.9340000000000011</v>
      </c>
      <c r="CW71" s="420">
        <v>6.5830000000000002</v>
      </c>
      <c r="CX71" s="418">
        <v>2.9031711899372667</v>
      </c>
      <c r="CY71" s="419" t="s">
        <v>802</v>
      </c>
      <c r="CZ71" s="421">
        <v>1.9742123851079805</v>
      </c>
      <c r="DA71" s="404" t="s">
        <v>716</v>
      </c>
      <c r="DB71" s="418">
        <v>5462.2399999999898</v>
      </c>
      <c r="DC71" s="418">
        <v>7027.1799999999866</v>
      </c>
      <c r="DD71" s="418">
        <v>6118.239999999988</v>
      </c>
      <c r="DE71" s="418">
        <v>6202.5533333333215</v>
      </c>
      <c r="DF71" s="420" t="s">
        <v>627</v>
      </c>
      <c r="DG71" s="420">
        <v>3.1790000000000003</v>
      </c>
      <c r="DH71" s="420">
        <v>3.9950000000000001</v>
      </c>
      <c r="DI71" s="420">
        <v>3.5260000000000002</v>
      </c>
      <c r="DJ71" s="420">
        <v>3.5670000000000002</v>
      </c>
      <c r="DK71" s="418">
        <v>0.40924962420513677</v>
      </c>
      <c r="DL71" s="420" t="s">
        <v>596</v>
      </c>
      <c r="DM71" s="421">
        <v>1.7996025447937478</v>
      </c>
      <c r="DN71" s="404" t="s">
        <v>716</v>
      </c>
      <c r="DO71" s="418">
        <v>6422.5599999999877</v>
      </c>
      <c r="DP71" s="418">
        <v>6939.2999999999874</v>
      </c>
      <c r="DQ71" s="418">
        <v>5991.5199999999877</v>
      </c>
      <c r="DR71" s="418">
        <v>6451.1266666666534</v>
      </c>
      <c r="DS71" s="420" t="s">
        <v>484</v>
      </c>
      <c r="DT71" s="420">
        <v>4.2030000000000003</v>
      </c>
      <c r="DU71" s="420">
        <v>4.5170000000000003</v>
      </c>
      <c r="DV71" s="420">
        <v>3.9390000000000001</v>
      </c>
      <c r="DW71" s="420">
        <v>4.22</v>
      </c>
      <c r="DX71" s="418">
        <v>0.28929815930325398</v>
      </c>
      <c r="DY71" s="420" t="s">
        <v>430</v>
      </c>
      <c r="DZ71" s="421">
        <v>1.7997692619519843</v>
      </c>
      <c r="EA71" s="404" t="s">
        <v>716</v>
      </c>
      <c r="EB71" s="418">
        <v>8069.99999999999</v>
      </c>
      <c r="EC71" s="418">
        <v>6351.8799999999956</v>
      </c>
      <c r="ED71" s="418">
        <v>8978.0000000000055</v>
      </c>
      <c r="EE71" s="418">
        <v>7799.9599999999964</v>
      </c>
      <c r="EF71" s="420" t="s">
        <v>746</v>
      </c>
      <c r="EG71" s="420">
        <v>4.2649999999999997</v>
      </c>
      <c r="EH71" s="420">
        <v>3.4119999999999999</v>
      </c>
      <c r="EI71" s="420">
        <v>4.702</v>
      </c>
      <c r="EJ71" s="420">
        <v>4.1260000000000003</v>
      </c>
      <c r="EK71" s="418">
        <v>0.65605492449085245</v>
      </c>
      <c r="EL71" s="420" t="s">
        <v>791</v>
      </c>
      <c r="EM71" s="421">
        <v>1.8384481432626194</v>
      </c>
      <c r="EN71" s="404" t="s">
        <v>716</v>
      </c>
      <c r="EO71" s="418">
        <v>16670.149999999969</v>
      </c>
      <c r="EP71" s="418">
        <v>16081.049999999965</v>
      </c>
      <c r="EQ71" s="418">
        <v>18222.199999999964</v>
      </c>
      <c r="ER71" s="418">
        <v>16991.133333333299</v>
      </c>
      <c r="ES71" s="420" t="s">
        <v>443</v>
      </c>
      <c r="ET71" s="420">
        <v>9.3990000000000009</v>
      </c>
      <c r="EU71" s="420">
        <v>9.1229999999999993</v>
      </c>
      <c r="EV71" s="420">
        <v>10.120000000000001</v>
      </c>
      <c r="EW71" s="420">
        <v>9.5459999999999994</v>
      </c>
      <c r="EX71" s="418">
        <v>0.51309066090378797</v>
      </c>
      <c r="EY71" s="420" t="s">
        <v>481</v>
      </c>
      <c r="EZ71" s="421">
        <v>2.1780615783649631</v>
      </c>
      <c r="FA71" s="404" t="s">
        <v>716</v>
      </c>
      <c r="FB71" s="418">
        <v>10619.979999999985</v>
      </c>
      <c r="FC71" s="418">
        <v>10271.999999999985</v>
      </c>
      <c r="FD71" s="418">
        <v>11491.999999999985</v>
      </c>
      <c r="FE71" s="418">
        <v>10794.659999999985</v>
      </c>
      <c r="FF71" s="420" t="s">
        <v>426</v>
      </c>
      <c r="FG71" s="420">
        <v>7.8100000000000005</v>
      </c>
      <c r="FH71" s="420">
        <v>7.5920000000000005</v>
      </c>
      <c r="FI71" s="420">
        <v>8.3490000000000002</v>
      </c>
      <c r="FJ71" s="420">
        <v>7.9169999999999998</v>
      </c>
      <c r="FK71" s="418">
        <v>0.38972739259962702</v>
      </c>
      <c r="FL71" s="420" t="s">
        <v>478</v>
      </c>
      <c r="FM71" s="421">
        <v>2.0894653329077117</v>
      </c>
      <c r="FN71" s="404" t="s">
        <v>716</v>
      </c>
      <c r="FO71" s="418">
        <v>5820.7499999999909</v>
      </c>
      <c r="FP71" s="418">
        <v>6537.6999999999889</v>
      </c>
      <c r="FQ71" s="418">
        <v>6525.3999999999878</v>
      </c>
      <c r="FR71" s="418">
        <v>6294.616666666655</v>
      </c>
      <c r="FS71" s="420" t="s">
        <v>443</v>
      </c>
      <c r="FT71" s="420">
        <v>4.4400000000000004</v>
      </c>
      <c r="FU71" s="420">
        <v>4.9050000000000002</v>
      </c>
      <c r="FV71" s="420">
        <v>4.8970000000000002</v>
      </c>
      <c r="FW71" s="420">
        <v>4.7469999999999999</v>
      </c>
      <c r="FX71" s="418">
        <v>0.26624873277837752</v>
      </c>
      <c r="FY71" s="420" t="s">
        <v>487</v>
      </c>
      <c r="FZ71" s="421">
        <v>1.9562367381771664</v>
      </c>
      <c r="GA71" s="404" t="s">
        <v>716</v>
      </c>
      <c r="GB71" s="418">
        <v>9686.4399999999932</v>
      </c>
      <c r="GC71" s="418">
        <v>8758.2199999999975</v>
      </c>
      <c r="GD71" s="418">
        <v>8455.7800000000025</v>
      </c>
      <c r="GE71" s="418">
        <v>8966.8133333333299</v>
      </c>
      <c r="GF71" s="420" t="s">
        <v>476</v>
      </c>
      <c r="GG71" s="420">
        <v>8.1620000000000008</v>
      </c>
      <c r="GH71" s="420">
        <v>7.5540000000000003</v>
      </c>
      <c r="GI71" s="420">
        <v>7.3520000000000003</v>
      </c>
      <c r="GJ71" s="420">
        <v>7.6890000000000001</v>
      </c>
      <c r="GK71" s="418">
        <v>0.42154978241343904</v>
      </c>
      <c r="GL71" s="420" t="s">
        <v>470</v>
      </c>
      <c r="GM71" s="421">
        <v>2.2079758424814204</v>
      </c>
      <c r="GN71" s="404" t="s">
        <v>716</v>
      </c>
      <c r="GO71" s="418">
        <v>7805.25</v>
      </c>
      <c r="GP71" s="418">
        <v>8510.75</v>
      </c>
      <c r="GQ71" s="418">
        <v>8256.25</v>
      </c>
      <c r="GR71" s="418">
        <v>8190.75</v>
      </c>
      <c r="GS71" s="420" t="s">
        <v>529</v>
      </c>
      <c r="GT71" s="420">
        <v>6.2540000000000004</v>
      </c>
      <c r="GU71" s="420">
        <v>6.7090000000000005</v>
      </c>
      <c r="GV71" s="420">
        <v>6.5460000000000003</v>
      </c>
      <c r="GW71" s="420">
        <v>6.5030000000000001</v>
      </c>
      <c r="GX71" s="418">
        <v>0.23066961817142728</v>
      </c>
      <c r="GY71" s="420" t="s">
        <v>483</v>
      </c>
      <c r="GZ71" s="421">
        <v>2.0802145092580804</v>
      </c>
      <c r="HA71" s="404" t="s">
        <v>716</v>
      </c>
      <c r="HB71" s="418">
        <v>12559.360000000026</v>
      </c>
      <c r="HC71" s="418">
        <v>10781.360000000021</v>
      </c>
      <c r="HD71" s="418">
        <v>12676.240000000022</v>
      </c>
      <c r="HE71" s="418">
        <v>12005.653333333355</v>
      </c>
      <c r="HF71" s="420" t="s">
        <v>435</v>
      </c>
      <c r="HG71" s="420">
        <v>7.3109999999999999</v>
      </c>
      <c r="HH71" s="420">
        <v>6.3950000000000005</v>
      </c>
      <c r="HI71" s="420">
        <v>7.37</v>
      </c>
      <c r="HJ71" s="420">
        <v>7.0250000000000004</v>
      </c>
      <c r="HK71" s="418">
        <v>0.54693933416128615</v>
      </c>
      <c r="HL71" s="420" t="s">
        <v>442</v>
      </c>
      <c r="HM71" s="421">
        <v>2.0199814656617363</v>
      </c>
    </row>
    <row r="72" spans="1:221">
      <c r="A72" s="353" t="s">
        <v>663</v>
      </c>
      <c r="B72" s="411">
        <v>7758.0000000000082</v>
      </c>
      <c r="C72" s="411">
        <v>9185.8200000000088</v>
      </c>
      <c r="D72" s="411">
        <v>7061.9100000000089</v>
      </c>
      <c r="E72" s="411">
        <v>8001.910000000008</v>
      </c>
      <c r="F72" s="412" t="s">
        <v>563</v>
      </c>
      <c r="G72" s="412">
        <v>4.9219999999999997</v>
      </c>
      <c r="H72" s="412">
        <v>5.7330000000000005</v>
      </c>
      <c r="I72" s="412">
        <v>4.5190000000000001</v>
      </c>
      <c r="J72" s="412">
        <v>5.0579999999999998</v>
      </c>
      <c r="K72" s="411">
        <v>0.6182612953139881</v>
      </c>
      <c r="L72" s="412" t="s">
        <v>498</v>
      </c>
      <c r="M72" s="413">
        <v>1.8919702168265378</v>
      </c>
      <c r="N72" s="353" t="s">
        <v>663</v>
      </c>
      <c r="O72" s="411">
        <v>6946.4199999999901</v>
      </c>
      <c r="P72" s="411">
        <v>7431.7199999999848</v>
      </c>
      <c r="Q72" s="411">
        <v>6772.9799999999886</v>
      </c>
      <c r="R72" s="411">
        <v>7050.3733333333212</v>
      </c>
      <c r="S72" s="412" t="s">
        <v>504</v>
      </c>
      <c r="T72" s="412">
        <v>4.7780000000000005</v>
      </c>
      <c r="U72" s="412">
        <v>5.0680000000000005</v>
      </c>
      <c r="V72" s="412">
        <v>4.6740000000000004</v>
      </c>
      <c r="W72" s="412">
        <v>4.84</v>
      </c>
      <c r="X72" s="411">
        <v>0.20435938806167089</v>
      </c>
      <c r="Y72" s="412" t="s">
        <v>427</v>
      </c>
      <c r="Z72" s="413">
        <v>1.9327611692569893</v>
      </c>
      <c r="AA72" s="404" t="s">
        <v>663</v>
      </c>
      <c r="AB72" s="418">
        <v>13766.889999999981</v>
      </c>
      <c r="AC72" s="418">
        <v>20548.559999999969</v>
      </c>
      <c r="AD72" s="418">
        <v>13796.779999999979</v>
      </c>
      <c r="AE72" s="418">
        <v>16037.409999999976</v>
      </c>
      <c r="AF72" s="419" t="s">
        <v>708</v>
      </c>
      <c r="AG72" s="420">
        <v>4.024</v>
      </c>
      <c r="AH72" s="420">
        <v>5.6420000000000003</v>
      </c>
      <c r="AI72" s="420">
        <v>4.032</v>
      </c>
      <c r="AJ72" s="420">
        <v>4.5659999999999998</v>
      </c>
      <c r="AK72" s="418">
        <v>0.93196962289554286</v>
      </c>
      <c r="AL72" s="419" t="s">
        <v>803</v>
      </c>
      <c r="AM72" s="421">
        <v>1.9395020241923604</v>
      </c>
      <c r="AN72" s="353" t="s">
        <v>663</v>
      </c>
      <c r="AO72" s="411">
        <v>16189.450000000032</v>
      </c>
      <c r="AP72" s="411">
        <v>24134.350000000046</v>
      </c>
      <c r="AQ72" s="411">
        <v>17064.000000000033</v>
      </c>
      <c r="AR72" s="411">
        <v>19129.266666666703</v>
      </c>
      <c r="AS72" s="414" t="s">
        <v>772</v>
      </c>
      <c r="AT72" s="412">
        <v>5.3559999999999999</v>
      </c>
      <c r="AU72" s="412">
        <v>7.5670000000000002</v>
      </c>
      <c r="AV72" s="412">
        <v>5.6070000000000002</v>
      </c>
      <c r="AW72" s="412">
        <v>6.1770000000000005</v>
      </c>
      <c r="AX72" s="411">
        <v>1.2107763379210674</v>
      </c>
      <c r="AY72" s="412" t="s">
        <v>742</v>
      </c>
      <c r="AZ72" s="413">
        <v>2.0018150719963406</v>
      </c>
      <c r="BA72" s="353" t="s">
        <v>663</v>
      </c>
      <c r="BB72" s="411">
        <v>7119.3999999999905</v>
      </c>
      <c r="BC72" s="411">
        <v>10312.800000000017</v>
      </c>
      <c r="BD72" s="411">
        <v>7545.7999999999893</v>
      </c>
      <c r="BE72" s="411">
        <v>8325.9999999999982</v>
      </c>
      <c r="BF72" s="414" t="s">
        <v>609</v>
      </c>
      <c r="BG72" s="412">
        <v>6.01</v>
      </c>
      <c r="BH72" s="412">
        <v>8.3350000000000009</v>
      </c>
      <c r="BI72" s="412">
        <v>6.33</v>
      </c>
      <c r="BJ72" s="412">
        <v>6.8920000000000003</v>
      </c>
      <c r="BK72" s="411">
        <v>1.2599678291082768</v>
      </c>
      <c r="BL72" s="412" t="s">
        <v>509</v>
      </c>
      <c r="BM72" s="413">
        <v>1.9779333073844418</v>
      </c>
      <c r="BN72" s="404" t="s">
        <v>663</v>
      </c>
      <c r="BO72" s="418">
        <v>7489.3399999999947</v>
      </c>
      <c r="BP72" s="418">
        <v>8204.3299999999945</v>
      </c>
      <c r="BQ72" s="418">
        <v>7502.9999999999945</v>
      </c>
      <c r="BR72" s="418">
        <v>7732.2233333333279</v>
      </c>
      <c r="BS72" s="420" t="s">
        <v>474</v>
      </c>
      <c r="BT72" s="420">
        <v>5.944</v>
      </c>
      <c r="BU72" s="420">
        <v>6.4270000000000005</v>
      </c>
      <c r="BV72" s="420">
        <v>5.9539999999999997</v>
      </c>
      <c r="BW72" s="420">
        <v>6.1080000000000005</v>
      </c>
      <c r="BX72" s="418">
        <v>0.27602840137645729</v>
      </c>
      <c r="BY72" s="420" t="s">
        <v>446</v>
      </c>
      <c r="BZ72" s="421">
        <v>1.9844196886960936</v>
      </c>
      <c r="CA72" s="404" t="s">
        <v>663</v>
      </c>
      <c r="CB72" s="418">
        <v>6687.7000000000025</v>
      </c>
      <c r="CC72" s="418">
        <v>8358.9999999999945</v>
      </c>
      <c r="CD72" s="418">
        <v>6613.7000000000025</v>
      </c>
      <c r="CE72" s="418">
        <v>7220.1333333333341</v>
      </c>
      <c r="CF72" s="420" t="s">
        <v>437</v>
      </c>
      <c r="CG72" s="420">
        <v>5.2780000000000005</v>
      </c>
      <c r="CH72" s="420">
        <v>6.4119999999999999</v>
      </c>
      <c r="CI72" s="420">
        <v>5.226</v>
      </c>
      <c r="CJ72" s="420">
        <v>5.6379999999999999</v>
      </c>
      <c r="CK72" s="418">
        <v>0.67017583394100344</v>
      </c>
      <c r="CL72" s="420" t="s">
        <v>554</v>
      </c>
      <c r="CM72" s="421">
        <v>1.9592020737844305</v>
      </c>
      <c r="CN72" s="404" t="s">
        <v>663</v>
      </c>
      <c r="CO72" s="418">
        <v>6958.0000000000118</v>
      </c>
      <c r="CP72" s="418">
        <v>10715.71999999999</v>
      </c>
      <c r="CQ72" s="418">
        <v>7438.6400000000131</v>
      </c>
      <c r="CR72" s="418">
        <v>8370.7866666666723</v>
      </c>
      <c r="CS72" s="419" t="s">
        <v>708</v>
      </c>
      <c r="CT72" s="420">
        <v>4.4770000000000003</v>
      </c>
      <c r="CU72" s="420">
        <v>6.6630000000000003</v>
      </c>
      <c r="CV72" s="420">
        <v>4.7670000000000003</v>
      </c>
      <c r="CW72" s="420">
        <v>5.3020000000000005</v>
      </c>
      <c r="CX72" s="418">
        <v>1.187301466865802</v>
      </c>
      <c r="CY72" s="419" t="s">
        <v>804</v>
      </c>
      <c r="CZ72" s="421">
        <v>1.8979198058179296</v>
      </c>
      <c r="DA72" s="404" t="s">
        <v>663</v>
      </c>
      <c r="DB72" s="418">
        <v>10201.420000000004</v>
      </c>
      <c r="DC72" s="418">
        <v>12778.760000000011</v>
      </c>
      <c r="DD72" s="418">
        <v>10007.880000000003</v>
      </c>
      <c r="DE72" s="418">
        <v>10996.020000000006</v>
      </c>
      <c r="DF72" s="420" t="s">
        <v>697</v>
      </c>
      <c r="DG72" s="420">
        <v>5.5510000000000002</v>
      </c>
      <c r="DH72" s="420">
        <v>6.7480000000000002</v>
      </c>
      <c r="DI72" s="420">
        <v>5.4590000000000005</v>
      </c>
      <c r="DJ72" s="420">
        <v>5.92</v>
      </c>
      <c r="DK72" s="418">
        <v>0.71916467704635811</v>
      </c>
      <c r="DL72" s="420" t="s">
        <v>507</v>
      </c>
      <c r="DM72" s="421">
        <v>1.9991899649679958</v>
      </c>
      <c r="DN72" s="404" t="s">
        <v>663</v>
      </c>
      <c r="DO72" s="418">
        <v>8531.9999999999854</v>
      </c>
      <c r="DP72" s="418">
        <v>10711.999999999985</v>
      </c>
      <c r="DQ72" s="418">
        <v>9004.9999999999854</v>
      </c>
      <c r="DR72" s="418">
        <v>9416.3333333333194</v>
      </c>
      <c r="DS72" s="420" t="s">
        <v>498</v>
      </c>
      <c r="DT72" s="420">
        <v>5.4630000000000001</v>
      </c>
      <c r="DU72" s="420">
        <v>6.7190000000000003</v>
      </c>
      <c r="DV72" s="420">
        <v>5.7389999999999999</v>
      </c>
      <c r="DW72" s="420">
        <v>5.9740000000000002</v>
      </c>
      <c r="DX72" s="418">
        <v>0.65988913287633266</v>
      </c>
      <c r="DY72" s="420" t="s">
        <v>439</v>
      </c>
      <c r="DZ72" s="421">
        <v>1.9470215974272655</v>
      </c>
      <c r="EA72" s="404" t="s">
        <v>663</v>
      </c>
      <c r="EB72" s="418">
        <v>18649.12</v>
      </c>
      <c r="EC72" s="418">
        <v>17768.560000000001</v>
      </c>
      <c r="ED72" s="418">
        <v>18638.559999999998</v>
      </c>
      <c r="EE72" s="418">
        <v>18352.079999999998</v>
      </c>
      <c r="EF72" s="420" t="s">
        <v>462</v>
      </c>
      <c r="EG72" s="420">
        <v>9.0169999999999995</v>
      </c>
      <c r="EH72" s="420">
        <v>8.6430000000000007</v>
      </c>
      <c r="EI72" s="420">
        <v>9.0120000000000005</v>
      </c>
      <c r="EJ72" s="420">
        <v>8.891</v>
      </c>
      <c r="EK72" s="418">
        <v>0.21459319999808998</v>
      </c>
      <c r="EL72" s="420" t="s">
        <v>514</v>
      </c>
      <c r="EM72" s="421">
        <v>2.0515074285805679</v>
      </c>
      <c r="EN72" s="404" t="s">
        <v>663</v>
      </c>
      <c r="EO72" s="418">
        <v>16839.149999999969</v>
      </c>
      <c r="EP72" s="418">
        <v>16584.199999999968</v>
      </c>
      <c r="EQ72" s="418">
        <v>16895.149999999969</v>
      </c>
      <c r="ER72" s="418">
        <v>16772.833333333299</v>
      </c>
      <c r="ES72" s="420" t="s">
        <v>500</v>
      </c>
      <c r="ET72" s="420">
        <v>9.4779999999999998</v>
      </c>
      <c r="EU72" s="420">
        <v>9.359</v>
      </c>
      <c r="EV72" s="420">
        <v>9.5039999999999996</v>
      </c>
      <c r="EW72" s="420">
        <v>9.447000000000001</v>
      </c>
      <c r="EX72" s="418">
        <v>7.7318003951406034E-2</v>
      </c>
      <c r="EY72" s="420" t="s">
        <v>591</v>
      </c>
      <c r="EZ72" s="421">
        <v>2.177703771191378</v>
      </c>
      <c r="FA72" s="404" t="s">
        <v>663</v>
      </c>
      <c r="FB72" s="418">
        <v>8709.9799999999868</v>
      </c>
      <c r="FC72" s="418">
        <v>7410.979999999985</v>
      </c>
      <c r="FD72" s="418">
        <v>9140.979999999985</v>
      </c>
      <c r="FE72" s="418">
        <v>8420.6466666666529</v>
      </c>
      <c r="FF72" s="420" t="s">
        <v>527</v>
      </c>
      <c r="FG72" s="420">
        <v>6.5960000000000001</v>
      </c>
      <c r="FH72" s="420">
        <v>5.74</v>
      </c>
      <c r="FI72" s="420">
        <v>6.8740000000000006</v>
      </c>
      <c r="FJ72" s="420">
        <v>6.4039999999999999</v>
      </c>
      <c r="FK72" s="418">
        <v>0.59103899741954213</v>
      </c>
      <c r="FL72" s="420" t="s">
        <v>587</v>
      </c>
      <c r="FM72" s="421">
        <v>2.013388957527015</v>
      </c>
      <c r="FN72" s="404" t="s">
        <v>663</v>
      </c>
      <c r="FO72" s="418">
        <v>8165.3499999999858</v>
      </c>
      <c r="FP72" s="418">
        <v>9127.9999999999854</v>
      </c>
      <c r="FQ72" s="418">
        <v>8446.3999999999851</v>
      </c>
      <c r="FR72" s="418">
        <v>8579.9166666666515</v>
      </c>
      <c r="FS72" s="420" t="s">
        <v>426</v>
      </c>
      <c r="FT72" s="420">
        <v>5.9160000000000004</v>
      </c>
      <c r="FU72" s="420">
        <v>6.49</v>
      </c>
      <c r="FV72" s="420">
        <v>6.085</v>
      </c>
      <c r="FW72" s="420">
        <v>6.1639999999999997</v>
      </c>
      <c r="FX72" s="418">
        <v>0.29513814932905202</v>
      </c>
      <c r="FY72" s="420" t="s">
        <v>504</v>
      </c>
      <c r="FZ72" s="421">
        <v>2.0202373065421351</v>
      </c>
      <c r="GA72" s="404" t="s">
        <v>663</v>
      </c>
      <c r="GB72" s="418">
        <v>9114.2199999999993</v>
      </c>
      <c r="GC72" s="418">
        <v>10042.659999999987</v>
      </c>
      <c r="GD72" s="418">
        <v>9035.9999999999945</v>
      </c>
      <c r="GE72" s="418">
        <v>9397.6266666666615</v>
      </c>
      <c r="GF72" s="420" t="s">
        <v>503</v>
      </c>
      <c r="GG72" s="420">
        <v>7.7890000000000006</v>
      </c>
      <c r="GH72" s="420">
        <v>8.39</v>
      </c>
      <c r="GI72" s="420">
        <v>7.7380000000000004</v>
      </c>
      <c r="GJ72" s="420">
        <v>7.9720000000000004</v>
      </c>
      <c r="GK72" s="418">
        <v>0.36265491573010911</v>
      </c>
      <c r="GL72" s="420" t="s">
        <v>446</v>
      </c>
      <c r="GM72" s="421">
        <v>2.212710197380761</v>
      </c>
      <c r="GN72" s="404" t="s">
        <v>663</v>
      </c>
      <c r="GO72" s="418">
        <v>11741.75</v>
      </c>
      <c r="GP72" s="418">
        <v>10840</v>
      </c>
      <c r="GQ72" s="418">
        <v>8269</v>
      </c>
      <c r="GR72" s="418">
        <v>10283.583333333334</v>
      </c>
      <c r="GS72" s="420" t="s">
        <v>713</v>
      </c>
      <c r="GT72" s="420">
        <v>8.6840000000000011</v>
      </c>
      <c r="GU72" s="420">
        <v>8.1479999999999997</v>
      </c>
      <c r="GV72" s="420">
        <v>6.5540000000000003</v>
      </c>
      <c r="GW72" s="420">
        <v>7.7949999999999999</v>
      </c>
      <c r="GX72" s="418">
        <v>1.1078272686521757</v>
      </c>
      <c r="GY72" s="420" t="s">
        <v>595</v>
      </c>
      <c r="GZ72" s="421">
        <v>2.1266976852129633</v>
      </c>
      <c r="HA72" s="404" t="s">
        <v>663</v>
      </c>
      <c r="HB72" s="418">
        <v>10069.120000000014</v>
      </c>
      <c r="HC72" s="418">
        <v>9822.7600000000093</v>
      </c>
      <c r="HD72" s="418">
        <v>10906.000000000018</v>
      </c>
      <c r="HE72" s="418">
        <v>10265.960000000014</v>
      </c>
      <c r="HF72" s="420" t="s">
        <v>470</v>
      </c>
      <c r="HG72" s="420">
        <v>6.0209999999999999</v>
      </c>
      <c r="HH72" s="420">
        <v>5.891</v>
      </c>
      <c r="HI72" s="420">
        <v>6.46</v>
      </c>
      <c r="HJ72" s="420">
        <v>6.1240000000000006</v>
      </c>
      <c r="HK72" s="418">
        <v>0.29808292317064561</v>
      </c>
      <c r="HL72" s="420" t="s">
        <v>478</v>
      </c>
      <c r="HM72" s="421">
        <v>1.95230845530346</v>
      </c>
    </row>
    <row r="73" spans="1:221">
      <c r="A73" s="353" t="s">
        <v>675</v>
      </c>
      <c r="B73" s="411">
        <v>7318.6400000000076</v>
      </c>
      <c r="C73" s="411">
        <v>9273.8200000000088</v>
      </c>
      <c r="D73" s="411">
        <v>6738.2700000000086</v>
      </c>
      <c r="E73" s="411">
        <v>7776.910000000008</v>
      </c>
      <c r="F73" s="412" t="s">
        <v>746</v>
      </c>
      <c r="G73" s="412">
        <v>4.6680000000000001</v>
      </c>
      <c r="H73" s="412">
        <v>5.782</v>
      </c>
      <c r="I73" s="412">
        <v>4.3289999999999997</v>
      </c>
      <c r="J73" s="412">
        <v>4.9270000000000005</v>
      </c>
      <c r="K73" s="411">
        <v>0.76008813195295177</v>
      </c>
      <c r="L73" s="412" t="s">
        <v>683</v>
      </c>
      <c r="M73" s="413">
        <v>1.8593058596539069</v>
      </c>
      <c r="N73" s="353" t="s">
        <v>675</v>
      </c>
      <c r="O73" s="411">
        <v>7000.8599999999869</v>
      </c>
      <c r="P73" s="411">
        <v>5767.2799999999925</v>
      </c>
      <c r="Q73" s="411">
        <v>6345.5599999999877</v>
      </c>
      <c r="R73" s="411">
        <v>6371.2333333333227</v>
      </c>
      <c r="S73" s="412" t="s">
        <v>592</v>
      </c>
      <c r="T73" s="412">
        <v>4.8109999999999999</v>
      </c>
      <c r="U73" s="412">
        <v>4.056</v>
      </c>
      <c r="V73" s="412">
        <v>4.4139999999999997</v>
      </c>
      <c r="W73" s="412">
        <v>4.4270000000000005</v>
      </c>
      <c r="X73" s="411">
        <v>0.37745426956203165</v>
      </c>
      <c r="Y73" s="412" t="s">
        <v>523</v>
      </c>
      <c r="Z73" s="413">
        <v>1.8935684612760773</v>
      </c>
      <c r="AA73" s="404" t="s">
        <v>675</v>
      </c>
      <c r="AB73" s="418">
        <v>17282.669999999976</v>
      </c>
      <c r="AC73" s="418">
        <v>16866.779999999977</v>
      </c>
      <c r="AD73" s="418">
        <v>18717.669999999976</v>
      </c>
      <c r="AE73" s="418">
        <v>17622.373333333311</v>
      </c>
      <c r="AF73" s="420" t="s">
        <v>470</v>
      </c>
      <c r="AG73" s="420">
        <v>4.8790000000000004</v>
      </c>
      <c r="AH73" s="420">
        <v>4.7789999999999999</v>
      </c>
      <c r="AI73" s="420">
        <v>5.2170000000000005</v>
      </c>
      <c r="AJ73" s="420">
        <v>4.9580000000000002</v>
      </c>
      <c r="AK73" s="418">
        <v>0.22960384786820975</v>
      </c>
      <c r="AL73" s="420" t="s">
        <v>488</v>
      </c>
      <c r="AM73" s="421">
        <v>2.0055729967700868</v>
      </c>
      <c r="AN73" s="353" t="s">
        <v>675</v>
      </c>
      <c r="AO73" s="411">
        <v>16220.800000000032</v>
      </c>
      <c r="AP73" s="411">
        <v>14268.900000000029</v>
      </c>
      <c r="AQ73" s="411">
        <v>16880.350000000031</v>
      </c>
      <c r="AR73" s="411">
        <v>15790.016666666697</v>
      </c>
      <c r="AS73" s="412" t="s">
        <v>441</v>
      </c>
      <c r="AT73" s="412">
        <v>5.3650000000000002</v>
      </c>
      <c r="AU73" s="412">
        <v>4.7969999999999997</v>
      </c>
      <c r="AV73" s="412">
        <v>5.5549999999999997</v>
      </c>
      <c r="AW73" s="412">
        <v>5.2389999999999999</v>
      </c>
      <c r="AX73" s="411">
        <v>0.39419411745993604</v>
      </c>
      <c r="AY73" s="412" t="s">
        <v>458</v>
      </c>
      <c r="AZ73" s="413">
        <v>1.9651770815423424</v>
      </c>
      <c r="BA73" s="353" t="s">
        <v>675</v>
      </c>
      <c r="BB73" s="411">
        <v>9425.600000000004</v>
      </c>
      <c r="BC73" s="411">
        <v>9038.0000000000091</v>
      </c>
      <c r="BD73" s="411">
        <v>10090.200000000004</v>
      </c>
      <c r="BE73" s="411">
        <v>9517.9333333333398</v>
      </c>
      <c r="BF73" s="412" t="s">
        <v>487</v>
      </c>
      <c r="BG73" s="412">
        <v>7.7039999999999997</v>
      </c>
      <c r="BH73" s="412">
        <v>7.4249999999999998</v>
      </c>
      <c r="BI73" s="412">
        <v>8.1780000000000008</v>
      </c>
      <c r="BJ73" s="412">
        <v>7.7690000000000001</v>
      </c>
      <c r="BK73" s="411">
        <v>0.38024591252836343</v>
      </c>
      <c r="BL73" s="412" t="s">
        <v>478</v>
      </c>
      <c r="BM73" s="413">
        <v>2.0501311047842066</v>
      </c>
      <c r="BN73" s="404" t="s">
        <v>675</v>
      </c>
      <c r="BO73" s="418">
        <v>7828.6699999999955</v>
      </c>
      <c r="BP73" s="418">
        <v>7900.6699999999946</v>
      </c>
      <c r="BQ73" s="418">
        <v>8899.6599999999944</v>
      </c>
      <c r="BR73" s="418">
        <v>8209.6666666666624</v>
      </c>
      <c r="BS73" s="420" t="s">
        <v>593</v>
      </c>
      <c r="BT73" s="420">
        <v>6.1749999999999998</v>
      </c>
      <c r="BU73" s="420">
        <v>6.2229999999999999</v>
      </c>
      <c r="BV73" s="420">
        <v>6.8870000000000005</v>
      </c>
      <c r="BW73" s="420">
        <v>6.4279999999999999</v>
      </c>
      <c r="BX73" s="418">
        <v>0.39789226451006676</v>
      </c>
      <c r="BY73" s="420" t="s">
        <v>557</v>
      </c>
      <c r="BZ73" s="421">
        <v>2.0211338589367758</v>
      </c>
      <c r="CA73" s="404" t="s">
        <v>675</v>
      </c>
      <c r="CB73" s="418">
        <v>7552.5400000000027</v>
      </c>
      <c r="CC73" s="418">
        <v>7862.0000000000027</v>
      </c>
      <c r="CD73" s="418">
        <v>8119.5400000000027</v>
      </c>
      <c r="CE73" s="418">
        <v>7844.6933333333363</v>
      </c>
      <c r="CF73" s="420" t="s">
        <v>449</v>
      </c>
      <c r="CG73" s="420">
        <v>5.8710000000000004</v>
      </c>
      <c r="CH73" s="420">
        <v>6.08</v>
      </c>
      <c r="CI73" s="420">
        <v>6.2519999999999998</v>
      </c>
      <c r="CJ73" s="420">
        <v>6.0680000000000005</v>
      </c>
      <c r="CK73" s="418">
        <v>0.19083451809740135</v>
      </c>
      <c r="CL73" s="420" t="s">
        <v>537</v>
      </c>
      <c r="CM73" s="421">
        <v>1.9694082635794683</v>
      </c>
      <c r="CN73" s="404" t="s">
        <v>675</v>
      </c>
      <c r="CO73" s="418">
        <v>8940.9200000000019</v>
      </c>
      <c r="CP73" s="418">
        <v>8502.6400000000067</v>
      </c>
      <c r="CQ73" s="418">
        <v>8795.6400000000012</v>
      </c>
      <c r="CR73" s="418">
        <v>8746.4000000000033</v>
      </c>
      <c r="CS73" s="420" t="s">
        <v>460</v>
      </c>
      <c r="CT73" s="420">
        <v>5.6509999999999998</v>
      </c>
      <c r="CU73" s="420">
        <v>5.3959999999999999</v>
      </c>
      <c r="CV73" s="420">
        <v>5.5670000000000002</v>
      </c>
      <c r="CW73" s="420">
        <v>5.5380000000000003</v>
      </c>
      <c r="CX73" s="418">
        <v>0.12997569981600021</v>
      </c>
      <c r="CY73" s="420" t="s">
        <v>471</v>
      </c>
      <c r="CZ73" s="421">
        <v>1.9065932818443525</v>
      </c>
      <c r="DA73" s="404" t="s">
        <v>675</v>
      </c>
      <c r="DB73" s="418">
        <v>18948.879999999986</v>
      </c>
      <c r="DC73" s="418">
        <v>18803.87999999999</v>
      </c>
      <c r="DD73" s="418">
        <v>19988.759999999973</v>
      </c>
      <c r="DE73" s="418">
        <v>19247.173333333318</v>
      </c>
      <c r="DF73" s="420" t="s">
        <v>428</v>
      </c>
      <c r="DG73" s="420">
        <v>9.4550000000000001</v>
      </c>
      <c r="DH73" s="420">
        <v>9.3930000000000007</v>
      </c>
      <c r="DI73" s="420">
        <v>9.8940000000000001</v>
      </c>
      <c r="DJ73" s="420">
        <v>9.5809999999999995</v>
      </c>
      <c r="DK73" s="418">
        <v>0.27319903087673542</v>
      </c>
      <c r="DL73" s="420" t="s">
        <v>513</v>
      </c>
      <c r="DM73" s="421">
        <v>2.175801333408625</v>
      </c>
      <c r="DN73" s="404" t="s">
        <v>675</v>
      </c>
      <c r="DO73" s="418">
        <v>8311.5199999999859</v>
      </c>
      <c r="DP73" s="418">
        <v>6682.9999999999873</v>
      </c>
      <c r="DQ73" s="418">
        <v>8575.2199999999866</v>
      </c>
      <c r="DR73" s="418">
        <v>7856.5799999999872</v>
      </c>
      <c r="DS73" s="420" t="s">
        <v>612</v>
      </c>
      <c r="DT73" s="420">
        <v>5.3340000000000005</v>
      </c>
      <c r="DU73" s="420">
        <v>4.3620000000000001</v>
      </c>
      <c r="DV73" s="420">
        <v>5.4880000000000004</v>
      </c>
      <c r="DW73" s="420">
        <v>5.0609999999999999</v>
      </c>
      <c r="DX73" s="418">
        <v>0.61080541415687684</v>
      </c>
      <c r="DY73" s="420" t="s">
        <v>507</v>
      </c>
      <c r="DZ73" s="421">
        <v>1.8747587734426185</v>
      </c>
      <c r="EA73" s="404" t="s">
        <v>675</v>
      </c>
      <c r="EB73" s="418">
        <v>16130.340000000029</v>
      </c>
      <c r="EC73" s="418">
        <v>15165.780000000022</v>
      </c>
      <c r="ED73" s="418">
        <v>16159.780000000026</v>
      </c>
      <c r="EE73" s="418">
        <v>15818.63333333336</v>
      </c>
      <c r="EF73" s="420" t="s">
        <v>449</v>
      </c>
      <c r="EG73" s="420">
        <v>7.9390000000000001</v>
      </c>
      <c r="EH73" s="420">
        <v>7.5190000000000001</v>
      </c>
      <c r="EI73" s="420">
        <v>7.952</v>
      </c>
      <c r="EJ73" s="420">
        <v>7.8040000000000003</v>
      </c>
      <c r="EK73" s="418">
        <v>0.24613066977422102</v>
      </c>
      <c r="EL73" s="420" t="s">
        <v>571</v>
      </c>
      <c r="EM73" s="421">
        <v>2.0446449426542315</v>
      </c>
      <c r="EN73" s="404" t="s">
        <v>675</v>
      </c>
      <c r="EO73" s="418">
        <v>18561.04999999997</v>
      </c>
      <c r="EP73" s="418">
        <v>18491.199999999968</v>
      </c>
      <c r="EQ73" s="418">
        <v>16524.999999999971</v>
      </c>
      <c r="ER73" s="418">
        <v>17859.083333333303</v>
      </c>
      <c r="ES73" s="420" t="s">
        <v>443</v>
      </c>
      <c r="ET73" s="420">
        <v>10.27</v>
      </c>
      <c r="EU73" s="420">
        <v>10.24</v>
      </c>
      <c r="EV73" s="420">
        <v>9.3309999999999995</v>
      </c>
      <c r="EW73" s="420">
        <v>9.9480000000000004</v>
      </c>
      <c r="EX73" s="418">
        <v>0.53420788800697927</v>
      </c>
      <c r="EY73" s="420" t="s">
        <v>481</v>
      </c>
      <c r="EZ73" s="421">
        <v>2.1798680139963329</v>
      </c>
      <c r="FA73" s="404" t="s">
        <v>675</v>
      </c>
      <c r="FB73" s="418">
        <v>11382.979999999985</v>
      </c>
      <c r="FC73" s="418">
        <v>10275.979999999985</v>
      </c>
      <c r="FD73" s="418">
        <v>10688.989999999983</v>
      </c>
      <c r="FE73" s="418">
        <v>10782.649999999985</v>
      </c>
      <c r="FF73" s="420" t="s">
        <v>475</v>
      </c>
      <c r="FG73" s="420">
        <v>8.282</v>
      </c>
      <c r="FH73" s="420">
        <v>7.5949999999999998</v>
      </c>
      <c r="FI73" s="420">
        <v>7.8529999999999998</v>
      </c>
      <c r="FJ73" s="420">
        <v>7.91</v>
      </c>
      <c r="FK73" s="418">
        <v>0.34730036537274289</v>
      </c>
      <c r="FL73" s="420" t="s">
        <v>529</v>
      </c>
      <c r="FM73" s="421">
        <v>2.0894298290007378</v>
      </c>
      <c r="FN73" s="404" t="s">
        <v>675</v>
      </c>
      <c r="FO73" s="418">
        <v>10421.299999999981</v>
      </c>
      <c r="FP73" s="418">
        <v>9530.2999999999829</v>
      </c>
      <c r="FQ73" s="418">
        <v>10965.34999999998</v>
      </c>
      <c r="FR73" s="418">
        <v>10305.649999999981</v>
      </c>
      <c r="FS73" s="420" t="s">
        <v>425</v>
      </c>
      <c r="FT73" s="420">
        <v>7.2389999999999999</v>
      </c>
      <c r="FU73" s="420">
        <v>6.726</v>
      </c>
      <c r="FV73" s="420">
        <v>7.548</v>
      </c>
      <c r="FW73" s="420">
        <v>7.1710000000000003</v>
      </c>
      <c r="FX73" s="418">
        <v>0.41513155042956834</v>
      </c>
      <c r="FY73" s="420" t="s">
        <v>426</v>
      </c>
      <c r="FZ73" s="421">
        <v>2.1263303304152843</v>
      </c>
      <c r="GA73" s="404" t="s">
        <v>675</v>
      </c>
      <c r="GB73" s="418">
        <v>14000.879999999976</v>
      </c>
      <c r="GC73" s="418">
        <v>11619.219999999985</v>
      </c>
      <c r="GD73" s="418">
        <v>13539.439999999979</v>
      </c>
      <c r="GE73" s="418">
        <v>13053.17999999998</v>
      </c>
      <c r="GF73" s="420" t="s">
        <v>592</v>
      </c>
      <c r="GG73" s="420">
        <v>10.790000000000001</v>
      </c>
      <c r="GH73" s="420">
        <v>9.3729999999999993</v>
      </c>
      <c r="GI73" s="420">
        <v>10.52</v>
      </c>
      <c r="GJ73" s="420">
        <v>10.23</v>
      </c>
      <c r="GK73" s="418">
        <v>0.75008098567093739</v>
      </c>
      <c r="GL73" s="420" t="s">
        <v>593</v>
      </c>
      <c r="GM73" s="421">
        <v>2.2995716418459184</v>
      </c>
      <c r="GN73" s="404" t="s">
        <v>675</v>
      </c>
      <c r="GO73" s="418">
        <v>19351.5</v>
      </c>
      <c r="GP73" s="418">
        <v>16675.75</v>
      </c>
      <c r="GQ73" s="418">
        <v>17006</v>
      </c>
      <c r="GR73" s="418">
        <v>17677.75</v>
      </c>
      <c r="GS73" s="420" t="s">
        <v>528</v>
      </c>
      <c r="GT73" s="420">
        <v>12.870000000000001</v>
      </c>
      <c r="GU73" s="420">
        <v>11.46</v>
      </c>
      <c r="GV73" s="420">
        <v>11.63</v>
      </c>
      <c r="GW73" s="420">
        <v>11.99</v>
      </c>
      <c r="GX73" s="418">
        <v>0.77225590747174788</v>
      </c>
      <c r="GY73" s="420" t="s">
        <v>463</v>
      </c>
      <c r="GZ73" s="421">
        <v>2.2749435639693467</v>
      </c>
      <c r="HA73" s="404" t="s">
        <v>675</v>
      </c>
      <c r="HB73" s="418">
        <v>13850.240000000029</v>
      </c>
      <c r="HC73" s="418">
        <v>15303.360000000032</v>
      </c>
      <c r="HD73" s="418">
        <v>13737.120000000028</v>
      </c>
      <c r="HE73" s="418">
        <v>14296.906666666697</v>
      </c>
      <c r="HF73" s="420" t="s">
        <v>477</v>
      </c>
      <c r="HG73" s="420">
        <v>7.9630000000000001</v>
      </c>
      <c r="HH73" s="420">
        <v>8.6850000000000005</v>
      </c>
      <c r="HI73" s="420">
        <v>7.9060000000000006</v>
      </c>
      <c r="HJ73" s="420">
        <v>8.1850000000000005</v>
      </c>
      <c r="HK73" s="418">
        <v>0.43440941937581201</v>
      </c>
      <c r="HL73" s="420" t="s">
        <v>474</v>
      </c>
      <c r="HM73" s="421">
        <v>2.05721869115817</v>
      </c>
    </row>
    <row r="74" spans="1:221">
      <c r="A74" s="353" t="s">
        <v>682</v>
      </c>
      <c r="B74" s="411">
        <v>11944.090000000011</v>
      </c>
      <c r="C74" s="411">
        <v>11636.090000000009</v>
      </c>
      <c r="D74" s="411">
        <v>11422.180000000009</v>
      </c>
      <c r="E74" s="411">
        <v>11667.453333333344</v>
      </c>
      <c r="F74" s="412" t="s">
        <v>534</v>
      </c>
      <c r="G74" s="412">
        <v>7.2469999999999999</v>
      </c>
      <c r="H74" s="412">
        <v>7.0810000000000004</v>
      </c>
      <c r="I74" s="412">
        <v>6.9649999999999999</v>
      </c>
      <c r="J74" s="412">
        <v>7.0979999999999999</v>
      </c>
      <c r="K74" s="411">
        <v>0.14178072209795639</v>
      </c>
      <c r="L74" s="412" t="s">
        <v>461</v>
      </c>
      <c r="M74" s="413">
        <v>2.034538420658571</v>
      </c>
      <c r="N74" s="353" t="s">
        <v>682</v>
      </c>
      <c r="O74" s="411">
        <v>8018.7199999999857</v>
      </c>
      <c r="P74" s="411">
        <v>8177.1399999999849</v>
      </c>
      <c r="Q74" s="411">
        <v>8242.9999999999873</v>
      </c>
      <c r="R74" s="411">
        <v>8146.2866666666523</v>
      </c>
      <c r="S74" s="412" t="s">
        <v>526</v>
      </c>
      <c r="T74" s="412">
        <v>5.4139999999999997</v>
      </c>
      <c r="U74" s="412">
        <v>5.5060000000000002</v>
      </c>
      <c r="V74" s="412">
        <v>5.5449999999999999</v>
      </c>
      <c r="W74" s="412">
        <v>5.4880000000000004</v>
      </c>
      <c r="X74" s="411">
        <v>6.7242769137086253E-2</v>
      </c>
      <c r="Y74" s="412" t="s">
        <v>467</v>
      </c>
      <c r="Z74" s="413">
        <v>1.9737796202005724</v>
      </c>
      <c r="AA74" s="404" t="s">
        <v>682</v>
      </c>
      <c r="AB74" s="418">
        <v>24232.559999999969</v>
      </c>
      <c r="AC74" s="418">
        <v>24327.559999999969</v>
      </c>
      <c r="AD74" s="418">
        <v>26074.559999999969</v>
      </c>
      <c r="AE74" s="418">
        <v>24878.226666666636</v>
      </c>
      <c r="AF74" s="420" t="s">
        <v>427</v>
      </c>
      <c r="AG74" s="420">
        <v>6.4770000000000003</v>
      </c>
      <c r="AH74" s="420">
        <v>6.4990000000000006</v>
      </c>
      <c r="AI74" s="420">
        <v>6.8860000000000001</v>
      </c>
      <c r="AJ74" s="420">
        <v>6.6210000000000004</v>
      </c>
      <c r="AK74" s="418">
        <v>0.22999198972519425</v>
      </c>
      <c r="AL74" s="420" t="s">
        <v>483</v>
      </c>
      <c r="AM74" s="421">
        <v>2.0460764994117508</v>
      </c>
      <c r="AN74" s="353" t="s">
        <v>682</v>
      </c>
      <c r="AO74" s="411">
        <v>20408.800000000039</v>
      </c>
      <c r="AP74" s="411">
        <v>22637.800000000039</v>
      </c>
      <c r="AQ74" s="411">
        <v>22028.350000000039</v>
      </c>
      <c r="AR74" s="411">
        <v>21691.650000000038</v>
      </c>
      <c r="AS74" s="412" t="s">
        <v>474</v>
      </c>
      <c r="AT74" s="412">
        <v>6.548</v>
      </c>
      <c r="AU74" s="412">
        <v>7.1610000000000005</v>
      </c>
      <c r="AV74" s="412">
        <v>6.9950000000000001</v>
      </c>
      <c r="AW74" s="412">
        <v>6.9009999999999998</v>
      </c>
      <c r="AX74" s="411">
        <v>0.31701699386392074</v>
      </c>
      <c r="AY74" s="412" t="s">
        <v>488</v>
      </c>
      <c r="AZ74" s="413">
        <v>2.0371820029622634</v>
      </c>
      <c r="BA74" s="353" t="s">
        <v>682</v>
      </c>
      <c r="BB74" s="411">
        <v>11846.40000000002</v>
      </c>
      <c r="BC74" s="411">
        <v>12809.800000000025</v>
      </c>
      <c r="BD74" s="411">
        <v>11943.800000000023</v>
      </c>
      <c r="BE74" s="411">
        <v>12200.000000000022</v>
      </c>
      <c r="BF74" s="412" t="s">
        <v>448</v>
      </c>
      <c r="BG74" s="412">
        <v>9.402000000000001</v>
      </c>
      <c r="BH74" s="412">
        <v>10.06</v>
      </c>
      <c r="BI74" s="412">
        <v>9.4689999999999994</v>
      </c>
      <c r="BJ74" s="412">
        <v>9.6440000000000001</v>
      </c>
      <c r="BK74" s="411">
        <v>0.36198779416863447</v>
      </c>
      <c r="BL74" s="412" t="s">
        <v>447</v>
      </c>
      <c r="BM74" s="413">
        <v>2.1557400118479757</v>
      </c>
      <c r="BN74" s="404" t="s">
        <v>682</v>
      </c>
      <c r="BO74" s="418">
        <v>8026.3299999999954</v>
      </c>
      <c r="BP74" s="418">
        <v>7895.0099999999948</v>
      </c>
      <c r="BQ74" s="418">
        <v>8392.3299999999945</v>
      </c>
      <c r="BR74" s="418">
        <v>8104.5566666666609</v>
      </c>
      <c r="BS74" s="420" t="s">
        <v>571</v>
      </c>
      <c r="BT74" s="420">
        <v>6.3079999999999998</v>
      </c>
      <c r="BU74" s="420">
        <v>6.22</v>
      </c>
      <c r="BV74" s="420">
        <v>6.5520000000000005</v>
      </c>
      <c r="BW74" s="420">
        <v>6.36</v>
      </c>
      <c r="BX74" s="418">
        <v>0.17237046233602032</v>
      </c>
      <c r="BY74" s="420" t="s">
        <v>545</v>
      </c>
      <c r="BZ74" s="421">
        <v>1.989742558880917</v>
      </c>
      <c r="CA74" s="404" t="s">
        <v>682</v>
      </c>
      <c r="CB74" s="418">
        <v>7001.0800000000027</v>
      </c>
      <c r="CC74" s="418">
        <v>8495.9199999999946</v>
      </c>
      <c r="CD74" s="418">
        <v>8370.0799999999963</v>
      </c>
      <c r="CE74" s="418">
        <v>7955.6933333333318</v>
      </c>
      <c r="CF74" s="420" t="s">
        <v>440</v>
      </c>
      <c r="CG74" s="420">
        <v>5.4950000000000001</v>
      </c>
      <c r="CH74" s="420">
        <v>6.5019999999999998</v>
      </c>
      <c r="CI74" s="420">
        <v>6.4190000000000005</v>
      </c>
      <c r="CJ74" s="420">
        <v>6.1390000000000002</v>
      </c>
      <c r="CK74" s="418">
        <v>0.55926883097551738</v>
      </c>
      <c r="CL74" s="420" t="s">
        <v>457</v>
      </c>
      <c r="CM74" s="421">
        <v>1.9701540116501544</v>
      </c>
      <c r="CN74" s="404" t="s">
        <v>682</v>
      </c>
      <c r="CO74" s="418">
        <v>8236.0000000000127</v>
      </c>
      <c r="CP74" s="418">
        <v>7312.3600000000124</v>
      </c>
      <c r="CQ74" s="418">
        <v>7712.7200000000103</v>
      </c>
      <c r="CR74" s="418">
        <v>7753.6933333333463</v>
      </c>
      <c r="CS74" s="420" t="s">
        <v>503</v>
      </c>
      <c r="CT74" s="420">
        <v>5.24</v>
      </c>
      <c r="CU74" s="420">
        <v>4.6909999999999998</v>
      </c>
      <c r="CV74" s="420">
        <v>4.93</v>
      </c>
      <c r="CW74" s="420">
        <v>4.9539999999999997</v>
      </c>
      <c r="CX74" s="418">
        <v>0.27517644919718637</v>
      </c>
      <c r="CY74" s="420" t="s">
        <v>487</v>
      </c>
      <c r="CZ74" s="421">
        <v>1.8929116619431747</v>
      </c>
      <c r="DA74" s="404" t="s">
        <v>682</v>
      </c>
      <c r="DB74" s="418">
        <v>16281.82000000002</v>
      </c>
      <c r="DC74" s="418">
        <v>13989.940000000011</v>
      </c>
      <c r="DD74" s="418">
        <v>15350.820000000018</v>
      </c>
      <c r="DE74" s="418">
        <v>15207.526666666681</v>
      </c>
      <c r="DF74" s="420" t="s">
        <v>530</v>
      </c>
      <c r="DG74" s="420">
        <v>8.3079999999999998</v>
      </c>
      <c r="DH74" s="420">
        <v>7.2949999999999999</v>
      </c>
      <c r="DI74" s="420">
        <v>7.9</v>
      </c>
      <c r="DJ74" s="420">
        <v>7.8340000000000005</v>
      </c>
      <c r="DK74" s="418">
        <v>0.50943689719781315</v>
      </c>
      <c r="DL74" s="420" t="s">
        <v>443</v>
      </c>
      <c r="DM74" s="421">
        <v>2.0765452469315098</v>
      </c>
      <c r="DN74" s="404" t="s">
        <v>682</v>
      </c>
      <c r="DO74" s="418">
        <v>9704.7399999999852</v>
      </c>
      <c r="DP74" s="418">
        <v>6437.2599999999875</v>
      </c>
      <c r="DQ74" s="418">
        <v>10734.479999999985</v>
      </c>
      <c r="DR74" s="418">
        <v>8958.8266666666532</v>
      </c>
      <c r="DS74" s="419" t="s">
        <v>805</v>
      </c>
      <c r="DT74" s="420">
        <v>6.1440000000000001</v>
      </c>
      <c r="DU74" s="420">
        <v>4.2119999999999997</v>
      </c>
      <c r="DV74" s="420">
        <v>6.7309999999999999</v>
      </c>
      <c r="DW74" s="420">
        <v>5.6959999999999997</v>
      </c>
      <c r="DX74" s="418">
        <v>1.3180559941990115</v>
      </c>
      <c r="DY74" s="419" t="s">
        <v>806</v>
      </c>
      <c r="DZ74" s="421">
        <v>1.9113458790697362</v>
      </c>
      <c r="EA74" s="404" t="s">
        <v>682</v>
      </c>
      <c r="EB74" s="418">
        <v>17591.120000000006</v>
      </c>
      <c r="EC74" s="418">
        <v>18444.12</v>
      </c>
      <c r="ED74" s="418">
        <v>15961.340000000027</v>
      </c>
      <c r="EE74" s="418">
        <v>17332.193333333344</v>
      </c>
      <c r="EF74" s="420" t="s">
        <v>593</v>
      </c>
      <c r="EG74" s="420">
        <v>8.5670000000000002</v>
      </c>
      <c r="EH74" s="420">
        <v>8.93</v>
      </c>
      <c r="EI74" s="420">
        <v>7.8660000000000005</v>
      </c>
      <c r="EJ74" s="420">
        <v>8.4540000000000006</v>
      </c>
      <c r="EK74" s="418">
        <v>0.54097524910726813</v>
      </c>
      <c r="EL74" s="420" t="s">
        <v>463</v>
      </c>
      <c r="EM74" s="421">
        <v>2.0488574261160193</v>
      </c>
      <c r="EN74" s="404" t="s">
        <v>682</v>
      </c>
      <c r="EO74" s="418">
        <v>7020.9500000000098</v>
      </c>
      <c r="EP74" s="418">
        <v>7116.9500000000107</v>
      </c>
      <c r="EQ74" s="418">
        <v>7338.0500000000111</v>
      </c>
      <c r="ER74" s="418">
        <v>7158.6500000000096</v>
      </c>
      <c r="ES74" s="420" t="s">
        <v>471</v>
      </c>
      <c r="ET74" s="420">
        <v>4.5200000000000005</v>
      </c>
      <c r="EU74" s="420">
        <v>4.5739999999999998</v>
      </c>
      <c r="EV74" s="420">
        <v>4.6980000000000004</v>
      </c>
      <c r="EW74" s="420">
        <v>4.5970000000000004</v>
      </c>
      <c r="EX74" s="418">
        <v>9.1023968787920906E-2</v>
      </c>
      <c r="EY74" s="420" t="s">
        <v>461</v>
      </c>
      <c r="EZ74" s="421">
        <v>1.9038160873805354</v>
      </c>
      <c r="FA74" s="404" t="s">
        <v>682</v>
      </c>
      <c r="FB74" s="418">
        <v>8837.9899999999852</v>
      </c>
      <c r="FC74" s="418">
        <v>7728.9999999999864</v>
      </c>
      <c r="FD74" s="418">
        <v>8178.0099999999866</v>
      </c>
      <c r="FE74" s="418">
        <v>8248.3333333333194</v>
      </c>
      <c r="FF74" s="420" t="s">
        <v>494</v>
      </c>
      <c r="FG74" s="420">
        <v>6.6790000000000003</v>
      </c>
      <c r="FH74" s="420">
        <v>5.952</v>
      </c>
      <c r="FI74" s="420">
        <v>6.2490000000000006</v>
      </c>
      <c r="FJ74" s="420">
        <v>6.2930000000000001</v>
      </c>
      <c r="FK74" s="418">
        <v>0.36535182143094341</v>
      </c>
      <c r="FL74" s="420" t="s">
        <v>426</v>
      </c>
      <c r="FM74" s="421">
        <v>2.0123019089105614</v>
      </c>
      <c r="FN74" s="404" t="s">
        <v>682</v>
      </c>
      <c r="FO74" s="418">
        <v>12278.64999999998</v>
      </c>
      <c r="FP74" s="418">
        <v>11176.949999999981</v>
      </c>
      <c r="FQ74" s="418">
        <v>11964.949999999983</v>
      </c>
      <c r="FR74" s="418">
        <v>11806.849999999982</v>
      </c>
      <c r="FS74" s="420" t="s">
        <v>504</v>
      </c>
      <c r="FT74" s="420">
        <v>8.277000000000001</v>
      </c>
      <c r="FU74" s="420">
        <v>7.6669999999999998</v>
      </c>
      <c r="FV74" s="420">
        <v>8.1050000000000004</v>
      </c>
      <c r="FW74" s="420">
        <v>8.016</v>
      </c>
      <c r="FX74" s="418">
        <v>0.31486473455960157</v>
      </c>
      <c r="FY74" s="420" t="s">
        <v>490</v>
      </c>
      <c r="FZ74" s="421">
        <v>2.1359883914724658</v>
      </c>
      <c r="GA74" s="404" t="s">
        <v>682</v>
      </c>
      <c r="GB74" s="418">
        <v>15422.879999999972</v>
      </c>
      <c r="GC74" s="418">
        <v>13595.659999999974</v>
      </c>
      <c r="GD74" s="418">
        <v>13085.659999999982</v>
      </c>
      <c r="GE74" s="418">
        <v>14034.733333333308</v>
      </c>
      <c r="GF74" s="420" t="s">
        <v>435</v>
      </c>
      <c r="GG74" s="420">
        <v>11.59</v>
      </c>
      <c r="GH74" s="420">
        <v>10.55</v>
      </c>
      <c r="GI74" s="420">
        <v>10.25</v>
      </c>
      <c r="GJ74" s="420">
        <v>10.8</v>
      </c>
      <c r="GK74" s="418">
        <v>0.70473319884011787</v>
      </c>
      <c r="GL74" s="420" t="s">
        <v>443</v>
      </c>
      <c r="GM74" s="421">
        <v>2.3346662649270686</v>
      </c>
      <c r="GN74" s="404" t="s">
        <v>682</v>
      </c>
      <c r="GO74" s="418">
        <v>9397.25</v>
      </c>
      <c r="GP74" s="418">
        <v>9745</v>
      </c>
      <c r="GQ74" s="418">
        <v>8543.5</v>
      </c>
      <c r="GR74" s="418">
        <v>9228.5833333333339</v>
      </c>
      <c r="GS74" s="420" t="s">
        <v>469</v>
      </c>
      <c r="GT74" s="420">
        <v>7.2670000000000003</v>
      </c>
      <c r="GU74" s="420">
        <v>7.4830000000000005</v>
      </c>
      <c r="GV74" s="420">
        <v>6.73</v>
      </c>
      <c r="GW74" s="420">
        <v>7.16</v>
      </c>
      <c r="GX74" s="418">
        <v>0.38775167587589776</v>
      </c>
      <c r="GY74" s="420" t="s">
        <v>481</v>
      </c>
      <c r="GZ74" s="421">
        <v>2.1506325880947341</v>
      </c>
      <c r="HA74" s="404" t="s">
        <v>682</v>
      </c>
      <c r="HB74" s="418">
        <v>10709.240000000018</v>
      </c>
      <c r="HC74" s="418">
        <v>10579.480000000018</v>
      </c>
      <c r="HD74" s="418">
        <v>9692.2400000000143</v>
      </c>
      <c r="HE74" s="418">
        <v>10326.986666666684</v>
      </c>
      <c r="HF74" s="420" t="s">
        <v>481</v>
      </c>
      <c r="HG74" s="420">
        <v>6.3570000000000002</v>
      </c>
      <c r="HH74" s="420">
        <v>6.2889999999999997</v>
      </c>
      <c r="HI74" s="420">
        <v>5.8209999999999997</v>
      </c>
      <c r="HJ74" s="420">
        <v>6.1559999999999997</v>
      </c>
      <c r="HK74" s="418">
        <v>0.29158305358520653</v>
      </c>
      <c r="HL74" s="420" t="s">
        <v>495</v>
      </c>
      <c r="HM74" s="421">
        <v>1.952604141907414</v>
      </c>
    </row>
    <row r="75" spans="1:221">
      <c r="A75" s="353" t="s">
        <v>696</v>
      </c>
      <c r="B75" s="411">
        <v>3203.9100000000039</v>
      </c>
      <c r="C75" s="411">
        <v>2734.4600000000023</v>
      </c>
      <c r="D75" s="411">
        <v>3282.5500000000034</v>
      </c>
      <c r="E75" s="411">
        <v>3073.6400000000031</v>
      </c>
      <c r="F75" s="412" t="s">
        <v>551</v>
      </c>
      <c r="G75" s="412">
        <v>2.1390000000000002</v>
      </c>
      <c r="H75" s="412">
        <v>1.823</v>
      </c>
      <c r="I75" s="412">
        <v>2.1909999999999998</v>
      </c>
      <c r="J75" s="412">
        <v>2.0510000000000002</v>
      </c>
      <c r="K75" s="411">
        <v>0.19886114612004535</v>
      </c>
      <c r="L75" s="412" t="s">
        <v>592</v>
      </c>
      <c r="M75" s="413">
        <v>1.5441058662867999</v>
      </c>
      <c r="N75" s="353" t="s">
        <v>696</v>
      </c>
      <c r="O75" s="411">
        <v>12453.440000000015</v>
      </c>
      <c r="P75" s="411">
        <v>11257.86000000001</v>
      </c>
      <c r="Q75" s="411">
        <v>12863.720000000018</v>
      </c>
      <c r="R75" s="411">
        <v>12191.673333333347</v>
      </c>
      <c r="S75" s="412" t="s">
        <v>494</v>
      </c>
      <c r="T75" s="412">
        <v>7.8929999999999998</v>
      </c>
      <c r="U75" s="412">
        <v>7.2439999999999998</v>
      </c>
      <c r="V75" s="412">
        <v>8.1129999999999995</v>
      </c>
      <c r="W75" s="412">
        <v>7.75</v>
      </c>
      <c r="X75" s="411">
        <v>0.4517522561200854</v>
      </c>
      <c r="Y75" s="412" t="s">
        <v>426</v>
      </c>
      <c r="Z75" s="413">
        <v>2.0867068355337088</v>
      </c>
      <c r="AA75" s="404" t="s">
        <v>696</v>
      </c>
      <c r="AB75" s="418">
        <v>16020.669999999976</v>
      </c>
      <c r="AC75" s="418">
        <v>13952.779999999981</v>
      </c>
      <c r="AD75" s="418">
        <v>18840.559999999969</v>
      </c>
      <c r="AE75" s="418">
        <v>16271.336666666641</v>
      </c>
      <c r="AF75" s="420" t="s">
        <v>452</v>
      </c>
      <c r="AG75" s="420">
        <v>4.5760000000000005</v>
      </c>
      <c r="AH75" s="420">
        <v>4.0709999999999997</v>
      </c>
      <c r="AI75" s="420">
        <v>5.2460000000000004</v>
      </c>
      <c r="AJ75" s="420">
        <v>4.6310000000000002</v>
      </c>
      <c r="AK75" s="418">
        <v>0.58960619415489357</v>
      </c>
      <c r="AL75" s="420" t="s">
        <v>627</v>
      </c>
      <c r="AM75" s="421">
        <v>1.9411472995977068</v>
      </c>
      <c r="AN75" s="353" t="s">
        <v>696</v>
      </c>
      <c r="AO75" s="411">
        <v>21767.350000000035</v>
      </c>
      <c r="AP75" s="411">
        <v>21599.800000000039</v>
      </c>
      <c r="AQ75" s="411">
        <v>33502.800000000039</v>
      </c>
      <c r="AR75" s="411">
        <v>25623.316666666706</v>
      </c>
      <c r="AS75" s="414" t="s">
        <v>729</v>
      </c>
      <c r="AT75" s="412">
        <v>6.923</v>
      </c>
      <c r="AU75" s="412">
        <v>6.8769999999999998</v>
      </c>
      <c r="AV75" s="412">
        <v>10.029999999999999</v>
      </c>
      <c r="AW75" s="412">
        <v>7.9430000000000005</v>
      </c>
      <c r="AX75" s="411">
        <v>1.8062404116959461</v>
      </c>
      <c r="AY75" s="414" t="s">
        <v>516</v>
      </c>
      <c r="AZ75" s="413">
        <v>2.1010215883826997</v>
      </c>
      <c r="BA75" s="353" t="s">
        <v>696</v>
      </c>
      <c r="BB75" s="411">
        <v>9684.6000000000058</v>
      </c>
      <c r="BC75" s="411">
        <v>7591.7999999999902</v>
      </c>
      <c r="BD75" s="411">
        <v>10751.600000000015</v>
      </c>
      <c r="BE75" s="411">
        <v>9342.6666666666697</v>
      </c>
      <c r="BF75" s="412" t="s">
        <v>721</v>
      </c>
      <c r="BG75" s="412">
        <v>7.8890000000000002</v>
      </c>
      <c r="BH75" s="412">
        <v>6.3650000000000002</v>
      </c>
      <c r="BI75" s="412">
        <v>8.6430000000000007</v>
      </c>
      <c r="BJ75" s="412">
        <v>7.6320000000000006</v>
      </c>
      <c r="BK75" s="411">
        <v>1.1607908919784218</v>
      </c>
      <c r="BL75" s="412" t="s">
        <v>614</v>
      </c>
      <c r="BM75" s="413">
        <v>2.0172090005001304</v>
      </c>
      <c r="BN75" s="404" t="s">
        <v>696</v>
      </c>
      <c r="BO75" s="418">
        <v>7369.6699999999946</v>
      </c>
      <c r="BP75" s="418">
        <v>6824.9899999999952</v>
      </c>
      <c r="BQ75" s="418">
        <v>7617.6599999999944</v>
      </c>
      <c r="BR75" s="418">
        <v>7270.7733333333281</v>
      </c>
      <c r="BS75" s="420" t="s">
        <v>487</v>
      </c>
      <c r="BT75" s="420">
        <v>5.8630000000000004</v>
      </c>
      <c r="BU75" s="420">
        <v>5.4859999999999998</v>
      </c>
      <c r="BV75" s="420">
        <v>6.032</v>
      </c>
      <c r="BW75" s="420">
        <v>5.7940000000000005</v>
      </c>
      <c r="BX75" s="418">
        <v>0.27946157491509743</v>
      </c>
      <c r="BY75" s="420" t="s">
        <v>504</v>
      </c>
      <c r="BZ75" s="421">
        <v>1.9772001001925066</v>
      </c>
      <c r="CA75" s="404" t="s">
        <v>696</v>
      </c>
      <c r="CB75" s="418">
        <v>9661.9199999999819</v>
      </c>
      <c r="CC75" s="418">
        <v>8236.5400000000009</v>
      </c>
      <c r="CD75" s="418">
        <v>9993.9199999999801</v>
      </c>
      <c r="CE75" s="418">
        <v>9297.4599999999882</v>
      </c>
      <c r="CF75" s="420" t="s">
        <v>553</v>
      </c>
      <c r="CG75" s="420">
        <v>7.2610000000000001</v>
      </c>
      <c r="CH75" s="420">
        <v>6.33</v>
      </c>
      <c r="CI75" s="420">
        <v>7.4729999999999999</v>
      </c>
      <c r="CJ75" s="420">
        <v>7.0220000000000002</v>
      </c>
      <c r="CK75" s="418">
        <v>0.60791459701446871</v>
      </c>
      <c r="CL75" s="420" t="s">
        <v>531</v>
      </c>
      <c r="CM75" s="421">
        <v>2.0456996154524152</v>
      </c>
      <c r="CN75" s="404" t="s">
        <v>696</v>
      </c>
      <c r="CO75" s="418">
        <v>11774.279999999982</v>
      </c>
      <c r="CP75" s="418">
        <v>10484.559999999987</v>
      </c>
      <c r="CQ75" s="418">
        <v>12066.919999999984</v>
      </c>
      <c r="CR75" s="418">
        <v>11441.919999999984</v>
      </c>
      <c r="CS75" s="420" t="s">
        <v>484</v>
      </c>
      <c r="CT75" s="420">
        <v>7.2519999999999998</v>
      </c>
      <c r="CU75" s="420">
        <v>6.5330000000000004</v>
      </c>
      <c r="CV75" s="420">
        <v>7.4140000000000006</v>
      </c>
      <c r="CW75" s="420">
        <v>7.0659999999999998</v>
      </c>
      <c r="CX75" s="418">
        <v>0.46880507238582236</v>
      </c>
      <c r="CY75" s="420" t="s">
        <v>550</v>
      </c>
      <c r="CZ75" s="421">
        <v>1.9916862138143128</v>
      </c>
      <c r="DA75" s="404" t="s">
        <v>696</v>
      </c>
      <c r="DB75" s="418">
        <v>9994.760000000002</v>
      </c>
      <c r="DC75" s="418">
        <v>8360.1199999999862</v>
      </c>
      <c r="DD75" s="418">
        <v>9323.8799999999974</v>
      </c>
      <c r="DE75" s="418">
        <v>9226.2533333333286</v>
      </c>
      <c r="DF75" s="420" t="s">
        <v>429</v>
      </c>
      <c r="DG75" s="420">
        <v>5.4530000000000003</v>
      </c>
      <c r="DH75" s="420">
        <v>4.6619999999999999</v>
      </c>
      <c r="DI75" s="420">
        <v>5.1310000000000002</v>
      </c>
      <c r="DJ75" s="420">
        <v>5.0819999999999999</v>
      </c>
      <c r="DK75" s="418">
        <v>0.39794150577049331</v>
      </c>
      <c r="DL75" s="420" t="s">
        <v>442</v>
      </c>
      <c r="DM75" s="421">
        <v>1.9273531480250774</v>
      </c>
      <c r="DN75" s="404" t="s">
        <v>696</v>
      </c>
      <c r="DO75" s="418">
        <v>12663.479999999985</v>
      </c>
      <c r="DP75" s="418">
        <v>10578.739999999985</v>
      </c>
      <c r="DQ75" s="418">
        <v>12874.219999999985</v>
      </c>
      <c r="DR75" s="418">
        <v>12038.813333333319</v>
      </c>
      <c r="DS75" s="420" t="s">
        <v>585</v>
      </c>
      <c r="DT75" s="420">
        <v>7.8120000000000003</v>
      </c>
      <c r="DU75" s="420">
        <v>6.6429999999999998</v>
      </c>
      <c r="DV75" s="420">
        <v>7.9290000000000003</v>
      </c>
      <c r="DW75" s="420">
        <v>7.4610000000000003</v>
      </c>
      <c r="DX75" s="418">
        <v>0.71099019268784036</v>
      </c>
      <c r="DY75" s="420" t="s">
        <v>508</v>
      </c>
      <c r="DZ75" s="421">
        <v>2.0202677053573668</v>
      </c>
      <c r="EA75" s="404" t="s">
        <v>696</v>
      </c>
      <c r="EB75" s="418">
        <v>10270.440000000011</v>
      </c>
      <c r="EC75" s="418">
        <v>22331.339999999967</v>
      </c>
      <c r="ED75" s="418">
        <v>13869.120000000028</v>
      </c>
      <c r="EE75" s="418">
        <v>15490.300000000003</v>
      </c>
      <c r="EF75" s="419" t="s">
        <v>807</v>
      </c>
      <c r="EG75" s="420">
        <v>5.3120000000000003</v>
      </c>
      <c r="EH75" s="420">
        <v>10.55</v>
      </c>
      <c r="EI75" s="420">
        <v>6.9480000000000004</v>
      </c>
      <c r="EJ75" s="420">
        <v>7.6040000000000001</v>
      </c>
      <c r="EK75" s="418">
        <v>2.6804666921271139</v>
      </c>
      <c r="EL75" s="419" t="s">
        <v>808</v>
      </c>
      <c r="EM75" s="421">
        <v>2.0379688725155325</v>
      </c>
      <c r="EN75" s="404" t="s">
        <v>696</v>
      </c>
      <c r="EO75" s="418">
        <v>12193.149999999983</v>
      </c>
      <c r="EP75" s="418">
        <v>15043.149999999969</v>
      </c>
      <c r="EQ75" s="418">
        <v>12166.099999999979</v>
      </c>
      <c r="ER75" s="418">
        <v>13134.13333333331</v>
      </c>
      <c r="ES75" s="420" t="s">
        <v>541</v>
      </c>
      <c r="ET75" s="420">
        <v>7.2439999999999998</v>
      </c>
      <c r="EU75" s="420">
        <v>8.6319999999999997</v>
      </c>
      <c r="EV75" s="420">
        <v>7.23</v>
      </c>
      <c r="EW75" s="420">
        <v>7.702</v>
      </c>
      <c r="EX75" s="418">
        <v>0.80534228002910702</v>
      </c>
      <c r="EY75" s="420" t="s">
        <v>585</v>
      </c>
      <c r="EZ75" s="421">
        <v>2.1049747762041831</v>
      </c>
      <c r="FA75" s="404" t="s">
        <v>696</v>
      </c>
      <c r="FB75" s="418">
        <v>12244.979999999983</v>
      </c>
      <c r="FC75" s="418">
        <v>13888.979999999983</v>
      </c>
      <c r="FD75" s="418">
        <v>10242.979999999987</v>
      </c>
      <c r="FE75" s="418">
        <v>12125.646666666651</v>
      </c>
      <c r="FF75" s="420" t="s">
        <v>452</v>
      </c>
      <c r="FG75" s="420">
        <v>8.8079999999999998</v>
      </c>
      <c r="FH75" s="420">
        <v>9.7919999999999998</v>
      </c>
      <c r="FI75" s="420">
        <v>7.5739999999999998</v>
      </c>
      <c r="FJ75" s="420">
        <v>8.7249999999999996</v>
      </c>
      <c r="FK75" s="418">
        <v>1.1115957064371347</v>
      </c>
      <c r="FL75" s="420" t="s">
        <v>627</v>
      </c>
      <c r="FM75" s="421">
        <v>2.1249522290262224</v>
      </c>
      <c r="FN75" s="404" t="s">
        <v>696</v>
      </c>
      <c r="FO75" s="418">
        <v>10008.999999999984</v>
      </c>
      <c r="FP75" s="418">
        <v>7752.6499999999851</v>
      </c>
      <c r="FQ75" s="418">
        <v>8942.599999999984</v>
      </c>
      <c r="FR75" s="418">
        <v>8901.4166666666515</v>
      </c>
      <c r="FS75" s="420" t="s">
        <v>627</v>
      </c>
      <c r="FT75" s="420">
        <v>7.0030000000000001</v>
      </c>
      <c r="FU75" s="420">
        <v>5.665</v>
      </c>
      <c r="FV75" s="420">
        <v>6.3810000000000002</v>
      </c>
      <c r="FW75" s="420">
        <v>6.3500000000000005</v>
      </c>
      <c r="FX75" s="418">
        <v>0.66978706610670125</v>
      </c>
      <c r="FY75" s="420" t="s">
        <v>585</v>
      </c>
      <c r="FZ75" s="421">
        <v>2.0530520111748887</v>
      </c>
      <c r="GA75" s="404" t="s">
        <v>696</v>
      </c>
      <c r="GB75" s="418">
        <v>14412.219999999978</v>
      </c>
      <c r="GC75" s="418">
        <v>9392.9999999999945</v>
      </c>
      <c r="GD75" s="418">
        <v>11447.659999999983</v>
      </c>
      <c r="GE75" s="418">
        <v>11750.959999999985</v>
      </c>
      <c r="GF75" s="419" t="s">
        <v>686</v>
      </c>
      <c r="GG75" s="420">
        <v>11.02</v>
      </c>
      <c r="GH75" s="420">
        <v>7.9710000000000001</v>
      </c>
      <c r="GI75" s="420">
        <v>9.2680000000000007</v>
      </c>
      <c r="GJ75" s="420">
        <v>9.42</v>
      </c>
      <c r="GK75" s="418">
        <v>1.5306948874234338</v>
      </c>
      <c r="GL75" s="420" t="s">
        <v>436</v>
      </c>
      <c r="GM75" s="421">
        <v>2.2598261394452215</v>
      </c>
      <c r="GN75" s="404" t="s">
        <v>696</v>
      </c>
      <c r="GO75" s="418">
        <v>565.5</v>
      </c>
      <c r="GP75" s="418">
        <v>503.75</v>
      </c>
      <c r="GQ75" s="418">
        <v>448.25</v>
      </c>
      <c r="GR75" s="418">
        <v>505.83333333333331</v>
      </c>
      <c r="GS75" s="420" t="s">
        <v>629</v>
      </c>
      <c r="GT75" s="422" t="s">
        <v>743</v>
      </c>
      <c r="GU75" s="422" t="s">
        <v>743</v>
      </c>
      <c r="GV75" s="422" t="s">
        <v>743</v>
      </c>
      <c r="GW75" s="422" t="s">
        <v>743</v>
      </c>
      <c r="GX75" s="418">
        <v>0</v>
      </c>
      <c r="GY75" s="420" t="s">
        <v>751</v>
      </c>
      <c r="GZ75" s="421" t="s">
        <v>752</v>
      </c>
      <c r="HA75" s="404" t="s">
        <v>696</v>
      </c>
      <c r="HB75" s="418">
        <v>5527.5199999999923</v>
      </c>
      <c r="HC75" s="418">
        <v>10422.360000000019</v>
      </c>
      <c r="HD75" s="418">
        <v>7158.1199999999926</v>
      </c>
      <c r="HE75" s="418">
        <v>7702.6666666666679</v>
      </c>
      <c r="HF75" s="419" t="s">
        <v>744</v>
      </c>
      <c r="HG75" s="420">
        <v>3.5150000000000001</v>
      </c>
      <c r="HH75" s="420">
        <v>6.2069999999999999</v>
      </c>
      <c r="HI75" s="420">
        <v>4.444</v>
      </c>
      <c r="HJ75" s="420">
        <v>4.7220000000000004</v>
      </c>
      <c r="HK75" s="418">
        <v>1.3673085699938541</v>
      </c>
      <c r="HL75" s="419" t="s">
        <v>809</v>
      </c>
      <c r="HM75" s="421">
        <v>1.8705356865132481</v>
      </c>
    </row>
    <row r="76" spans="1:221">
      <c r="A76" s="353" t="s">
        <v>711</v>
      </c>
      <c r="B76" s="411">
        <v>11112.180000000009</v>
      </c>
      <c r="C76" s="411">
        <v>11645.180000000011</v>
      </c>
      <c r="D76" s="411">
        <v>13612.36000000001</v>
      </c>
      <c r="E76" s="411">
        <v>12123.240000000011</v>
      </c>
      <c r="F76" s="412" t="s">
        <v>433</v>
      </c>
      <c r="G76" s="412">
        <v>6.7969999999999997</v>
      </c>
      <c r="H76" s="412">
        <v>7.0860000000000003</v>
      </c>
      <c r="I76" s="412">
        <v>8.1370000000000005</v>
      </c>
      <c r="J76" s="412">
        <v>7.34</v>
      </c>
      <c r="K76" s="411">
        <v>0.70520992296546159</v>
      </c>
      <c r="L76" s="412" t="s">
        <v>551</v>
      </c>
      <c r="M76" s="413">
        <v>2.0359169645849762</v>
      </c>
      <c r="N76" s="353" t="s">
        <v>711</v>
      </c>
      <c r="O76" s="411">
        <v>8976.7199999999993</v>
      </c>
      <c r="P76" s="411">
        <v>9211.7199999999993</v>
      </c>
      <c r="Q76" s="411">
        <v>9058.86</v>
      </c>
      <c r="R76" s="411">
        <v>9082.4333333333325</v>
      </c>
      <c r="S76" s="412" t="s">
        <v>536</v>
      </c>
      <c r="T76" s="412">
        <v>5.968</v>
      </c>
      <c r="U76" s="412">
        <v>6.1020000000000003</v>
      </c>
      <c r="V76" s="412">
        <v>6.0150000000000006</v>
      </c>
      <c r="W76" s="412">
        <v>6.0280000000000005</v>
      </c>
      <c r="X76" s="411">
        <v>6.8063383678258427E-2</v>
      </c>
      <c r="Y76" s="412" t="s">
        <v>499</v>
      </c>
      <c r="Z76" s="413">
        <v>1.980753378555012</v>
      </c>
      <c r="AA76" s="404" t="s">
        <v>711</v>
      </c>
      <c r="AB76" s="418">
        <v>16173.559999999976</v>
      </c>
      <c r="AC76" s="418">
        <v>17302.669999999973</v>
      </c>
      <c r="AD76" s="418">
        <v>19079.669999999973</v>
      </c>
      <c r="AE76" s="418">
        <v>17518.633333333306</v>
      </c>
      <c r="AF76" s="420" t="s">
        <v>543</v>
      </c>
      <c r="AG76" s="420">
        <v>4.6130000000000004</v>
      </c>
      <c r="AH76" s="420">
        <v>4.883</v>
      </c>
      <c r="AI76" s="420">
        <v>5.3020000000000005</v>
      </c>
      <c r="AJ76" s="420">
        <v>4.9329999999999998</v>
      </c>
      <c r="AK76" s="418">
        <v>0.34708291546526532</v>
      </c>
      <c r="AL76" s="420" t="s">
        <v>425</v>
      </c>
      <c r="AM76" s="421">
        <v>1.9749276483311131</v>
      </c>
      <c r="AN76" s="353" t="s">
        <v>711</v>
      </c>
      <c r="AO76" s="411">
        <v>15410.350000000031</v>
      </c>
      <c r="AP76" s="411">
        <v>15863.900000000031</v>
      </c>
      <c r="AQ76" s="411">
        <v>22536.800000000043</v>
      </c>
      <c r="AR76" s="411">
        <v>17937.016666666703</v>
      </c>
      <c r="AS76" s="414" t="s">
        <v>597</v>
      </c>
      <c r="AT76" s="412">
        <v>5.1310000000000002</v>
      </c>
      <c r="AU76" s="412">
        <v>5.2620000000000005</v>
      </c>
      <c r="AV76" s="412">
        <v>7.1340000000000003</v>
      </c>
      <c r="AW76" s="412">
        <v>5.8420000000000005</v>
      </c>
      <c r="AX76" s="411">
        <v>1.1204109977788483</v>
      </c>
      <c r="AY76" s="412" t="s">
        <v>728</v>
      </c>
      <c r="AZ76" s="413">
        <v>1.9995343195307349</v>
      </c>
      <c r="BA76" s="353" t="s">
        <v>711</v>
      </c>
      <c r="BB76" s="411">
        <v>8627</v>
      </c>
      <c r="BC76" s="411">
        <v>7860.3999999999878</v>
      </c>
      <c r="BD76" s="411">
        <v>8636.2000000000044</v>
      </c>
      <c r="BE76" s="411">
        <v>8374.533333333331</v>
      </c>
      <c r="BF76" s="412" t="s">
        <v>474</v>
      </c>
      <c r="BG76" s="412">
        <v>7.1269999999999998</v>
      </c>
      <c r="BH76" s="412">
        <v>6.5640000000000001</v>
      </c>
      <c r="BI76" s="412">
        <v>7.1340000000000003</v>
      </c>
      <c r="BJ76" s="412">
        <v>6.9420000000000002</v>
      </c>
      <c r="BK76" s="411">
        <v>0.32707011313034945</v>
      </c>
      <c r="BL76" s="412" t="s">
        <v>495</v>
      </c>
      <c r="BM76" s="413">
        <v>2.0106354409232714</v>
      </c>
      <c r="BN76" s="404" t="s">
        <v>711</v>
      </c>
      <c r="BO76" s="418">
        <v>10818.659999999994</v>
      </c>
      <c r="BP76" s="418">
        <v>11874.999999999995</v>
      </c>
      <c r="BQ76" s="418">
        <v>11677.659999999994</v>
      </c>
      <c r="BR76" s="418">
        <v>11457.106666666661</v>
      </c>
      <c r="BS76" s="420" t="s">
        <v>478</v>
      </c>
      <c r="BT76" s="420">
        <v>8.1150000000000002</v>
      </c>
      <c r="BU76" s="420">
        <v>8.7690000000000001</v>
      </c>
      <c r="BV76" s="420">
        <v>8.6479999999999997</v>
      </c>
      <c r="BW76" s="420">
        <v>8.51</v>
      </c>
      <c r="BX76" s="418">
        <v>0.34782460240286905</v>
      </c>
      <c r="BY76" s="420" t="s">
        <v>517</v>
      </c>
      <c r="BZ76" s="421">
        <v>2.1121353987042473</v>
      </c>
      <c r="CA76" s="404" t="s">
        <v>711</v>
      </c>
      <c r="CB76" s="418">
        <v>7778.5400000000027</v>
      </c>
      <c r="CC76" s="418">
        <v>9395.9199999999855</v>
      </c>
      <c r="CD76" s="418">
        <v>8160.0800000000027</v>
      </c>
      <c r="CE76" s="418">
        <v>8444.8466666666627</v>
      </c>
      <c r="CF76" s="420" t="s">
        <v>553</v>
      </c>
      <c r="CG76" s="420">
        <v>6.024</v>
      </c>
      <c r="CH76" s="420">
        <v>7.09</v>
      </c>
      <c r="CI76" s="420">
        <v>6.2789999999999999</v>
      </c>
      <c r="CJ76" s="420">
        <v>6.4640000000000004</v>
      </c>
      <c r="CK76" s="418">
        <v>0.55639846936191939</v>
      </c>
      <c r="CL76" s="420" t="s">
        <v>441</v>
      </c>
      <c r="CM76" s="421">
        <v>2.0065575990218418</v>
      </c>
      <c r="CN76" s="404" t="s">
        <v>711</v>
      </c>
      <c r="CO76" s="418">
        <v>6879.4400000000114</v>
      </c>
      <c r="CP76" s="418">
        <v>7315.4400000000132</v>
      </c>
      <c r="CQ76" s="418">
        <v>7645.640000000014</v>
      </c>
      <c r="CR76" s="418">
        <v>7280.1733333333468</v>
      </c>
      <c r="CS76" s="420" t="s">
        <v>474</v>
      </c>
      <c r="CT76" s="420">
        <v>4.43</v>
      </c>
      <c r="CU76" s="420">
        <v>4.6930000000000005</v>
      </c>
      <c r="CV76" s="420">
        <v>4.891</v>
      </c>
      <c r="CW76" s="420">
        <v>4.6710000000000003</v>
      </c>
      <c r="CX76" s="418">
        <v>0.23124393382171859</v>
      </c>
      <c r="CY76" s="420" t="s">
        <v>445</v>
      </c>
      <c r="CZ76" s="421">
        <v>1.8549464491476428</v>
      </c>
      <c r="DA76" s="404" t="s">
        <v>711</v>
      </c>
      <c r="DB76" s="418">
        <v>607.68000000000052</v>
      </c>
      <c r="DC76" s="418">
        <v>694.92000000000121</v>
      </c>
      <c r="DD76" s="418">
        <v>621.74000000000046</v>
      </c>
      <c r="DE76" s="418">
        <v>641.4466666666674</v>
      </c>
      <c r="DF76" s="420" t="s">
        <v>593</v>
      </c>
      <c r="DG76" s="418">
        <v>4.9413291856502797E-2</v>
      </c>
      <c r="DH76" s="418">
        <v>0.14956228138687708</v>
      </c>
      <c r="DI76" s="418">
        <v>6.7423468699613007E-2</v>
      </c>
      <c r="DJ76" s="420">
        <v>8.8800000000000004E-2</v>
      </c>
      <c r="DK76" s="418">
        <v>5.3386907139529656E-2</v>
      </c>
      <c r="DL76" s="419" t="s">
        <v>810</v>
      </c>
      <c r="DM76" s="421">
        <v>0.11841859154655639</v>
      </c>
      <c r="DN76" s="404" t="s">
        <v>711</v>
      </c>
      <c r="DO76" s="418">
        <v>8586.9999999999873</v>
      </c>
      <c r="DP76" s="418">
        <v>7341.5199999999859</v>
      </c>
      <c r="DQ76" s="418">
        <v>6722.0399999999872</v>
      </c>
      <c r="DR76" s="418">
        <v>7550.1866666666538</v>
      </c>
      <c r="DS76" s="420" t="s">
        <v>541</v>
      </c>
      <c r="DT76" s="420">
        <v>5.4950000000000001</v>
      </c>
      <c r="DU76" s="420">
        <v>4.758</v>
      </c>
      <c r="DV76" s="420">
        <v>4.3849999999999998</v>
      </c>
      <c r="DW76" s="420">
        <v>4.88</v>
      </c>
      <c r="DX76" s="418">
        <v>0.56484461613421166</v>
      </c>
      <c r="DY76" s="420" t="s">
        <v>629</v>
      </c>
      <c r="DZ76" s="421">
        <v>1.8720906075515078</v>
      </c>
      <c r="EA76" s="404" t="s">
        <v>711</v>
      </c>
      <c r="EB76" s="418">
        <v>16605.120000000014</v>
      </c>
      <c r="EC76" s="418">
        <v>16153.12000000003</v>
      </c>
      <c r="ED76" s="418">
        <v>18881.339999999986</v>
      </c>
      <c r="EE76" s="418">
        <v>17213.193333333344</v>
      </c>
      <c r="EF76" s="420" t="s">
        <v>523</v>
      </c>
      <c r="EG76" s="420">
        <v>8.1440000000000001</v>
      </c>
      <c r="EH76" s="420">
        <v>7.9489999999999998</v>
      </c>
      <c r="EI76" s="420">
        <v>9.1150000000000002</v>
      </c>
      <c r="EJ76" s="420">
        <v>8.4030000000000005</v>
      </c>
      <c r="EK76" s="418">
        <v>0.62447473991206448</v>
      </c>
      <c r="EL76" s="420" t="s">
        <v>484</v>
      </c>
      <c r="EM76" s="421">
        <v>2.0484958308850558</v>
      </c>
      <c r="EN76" s="404" t="s">
        <v>711</v>
      </c>
      <c r="EO76" s="418">
        <v>14292.149999999976</v>
      </c>
      <c r="EP76" s="418">
        <v>16775.199999999968</v>
      </c>
      <c r="EQ76" s="418">
        <v>14477.199999999968</v>
      </c>
      <c r="ER76" s="418">
        <v>15181.516666666639</v>
      </c>
      <c r="ES76" s="420" t="s">
        <v>457</v>
      </c>
      <c r="ET76" s="420">
        <v>8.2720000000000002</v>
      </c>
      <c r="EU76" s="420">
        <v>9.4480000000000004</v>
      </c>
      <c r="EV76" s="420">
        <v>8.3610000000000007</v>
      </c>
      <c r="EW76" s="420">
        <v>8.6940000000000008</v>
      </c>
      <c r="EX76" s="418">
        <v>0.65503404794326947</v>
      </c>
      <c r="EY76" s="420" t="s">
        <v>458</v>
      </c>
      <c r="EZ76" s="421">
        <v>2.1429255556646347</v>
      </c>
      <c r="FA76" s="404" t="s">
        <v>711</v>
      </c>
      <c r="FB76" s="418">
        <v>7918.979999999985</v>
      </c>
      <c r="FC76" s="418">
        <v>7494.9999999999864</v>
      </c>
      <c r="FD76" s="418">
        <v>8619.9999999999873</v>
      </c>
      <c r="FE76" s="418">
        <v>8011.3266666666532</v>
      </c>
      <c r="FF76" s="420" t="s">
        <v>505</v>
      </c>
      <c r="FG76" s="420">
        <v>6.0780000000000003</v>
      </c>
      <c r="FH76" s="420">
        <v>5.7960000000000003</v>
      </c>
      <c r="FI76" s="420">
        <v>6.5380000000000003</v>
      </c>
      <c r="FJ76" s="420">
        <v>6.1370000000000005</v>
      </c>
      <c r="FK76" s="418">
        <v>0.37415144363854214</v>
      </c>
      <c r="FL76" s="420" t="s">
        <v>477</v>
      </c>
      <c r="FM76" s="421">
        <v>1.9799000470539057</v>
      </c>
      <c r="FN76" s="404" t="s">
        <v>711</v>
      </c>
      <c r="FO76" s="418">
        <v>9233.9499999999844</v>
      </c>
      <c r="FP76" s="418">
        <v>8278.9999999999836</v>
      </c>
      <c r="FQ76" s="418">
        <v>7713.9499999999853</v>
      </c>
      <c r="FR76" s="418">
        <v>8408.9666666666508</v>
      </c>
      <c r="FS76" s="420" t="s">
        <v>457</v>
      </c>
      <c r="FT76" s="420">
        <v>6.5529999999999999</v>
      </c>
      <c r="FU76" s="420">
        <v>5.9850000000000003</v>
      </c>
      <c r="FV76" s="420">
        <v>5.641</v>
      </c>
      <c r="FW76" s="420">
        <v>6.0590000000000002</v>
      </c>
      <c r="FX76" s="418">
        <v>0.46040584128017498</v>
      </c>
      <c r="FY76" s="420" t="s">
        <v>530</v>
      </c>
      <c r="FZ76" s="421">
        <v>2.018051555139631</v>
      </c>
      <c r="GA76" s="404" t="s">
        <v>711</v>
      </c>
      <c r="GB76" s="418">
        <v>12904.439999999977</v>
      </c>
      <c r="GC76" s="418">
        <v>10461.439999999986</v>
      </c>
      <c r="GD76" s="418">
        <v>11681.439999999981</v>
      </c>
      <c r="GE76" s="418">
        <v>11682.439999999981</v>
      </c>
      <c r="GF76" s="420" t="s">
        <v>585</v>
      </c>
      <c r="GG76" s="420">
        <v>10.14</v>
      </c>
      <c r="GH76" s="420">
        <v>8.6549999999999994</v>
      </c>
      <c r="GI76" s="420">
        <v>9.4109999999999996</v>
      </c>
      <c r="GJ76" s="420">
        <v>9.4039999999999999</v>
      </c>
      <c r="GK76" s="418">
        <v>0.74469850810158877</v>
      </c>
      <c r="GL76" s="420" t="s">
        <v>552</v>
      </c>
      <c r="GM76" s="421">
        <v>2.2915581737701065</v>
      </c>
      <c r="GN76" s="404" t="s">
        <v>711</v>
      </c>
      <c r="GO76" s="418">
        <v>616.5</v>
      </c>
      <c r="GP76" s="418">
        <v>577.75</v>
      </c>
      <c r="GQ76" s="418">
        <v>548.75</v>
      </c>
      <c r="GR76" s="418">
        <v>581</v>
      </c>
      <c r="GS76" s="420" t="s">
        <v>444</v>
      </c>
      <c r="GT76" s="418">
        <v>7.8683663860493691E-2</v>
      </c>
      <c r="GU76" s="422" t="s">
        <v>743</v>
      </c>
      <c r="GV76" s="422" t="s">
        <v>743</v>
      </c>
      <c r="GW76" s="422" t="s">
        <v>743</v>
      </c>
      <c r="GX76" s="418">
        <v>0</v>
      </c>
      <c r="GY76" s="420" t="s">
        <v>751</v>
      </c>
      <c r="GZ76" s="421" t="s">
        <v>752</v>
      </c>
      <c r="HA76" s="404" t="s">
        <v>711</v>
      </c>
      <c r="HB76" s="418">
        <v>441.68000000000023</v>
      </c>
      <c r="HC76" s="418">
        <v>425.68000000000018</v>
      </c>
      <c r="HD76" s="418">
        <v>531.00000000000023</v>
      </c>
      <c r="HE76" s="418">
        <v>466.12000000000018</v>
      </c>
      <c r="HF76" s="420" t="s">
        <v>498</v>
      </c>
      <c r="HG76" s="418">
        <v>1.2316348708681573E-2</v>
      </c>
      <c r="HH76" s="422" t="s">
        <v>743</v>
      </c>
      <c r="HI76" s="418">
        <v>0.12268564236642122</v>
      </c>
      <c r="HJ76" s="420">
        <v>6.7500000000000004E-2</v>
      </c>
      <c r="HK76" s="418">
        <v>7.804287598015712E-2</v>
      </c>
      <c r="HL76" s="419" t="s">
        <v>811</v>
      </c>
      <c r="HM76" s="421">
        <v>0.11507176337071927</v>
      </c>
    </row>
    <row r="77" spans="1:221">
      <c r="A77" s="353" t="s">
        <v>720</v>
      </c>
      <c r="B77" s="411">
        <v>9806.1800000000094</v>
      </c>
      <c r="C77" s="411">
        <v>9544.1800000000094</v>
      </c>
      <c r="D77" s="411">
        <v>10167.180000000009</v>
      </c>
      <c r="E77" s="411">
        <v>9839.1800000000094</v>
      </c>
      <c r="F77" s="412" t="s">
        <v>571</v>
      </c>
      <c r="G77" s="412">
        <v>6.0789999999999997</v>
      </c>
      <c r="H77" s="412">
        <v>5.9329999999999998</v>
      </c>
      <c r="I77" s="412">
        <v>6.2789999999999999</v>
      </c>
      <c r="J77" s="412">
        <v>6.0970000000000004</v>
      </c>
      <c r="K77" s="411">
        <v>0.17346459331509123</v>
      </c>
      <c r="L77" s="412" t="s">
        <v>462</v>
      </c>
      <c r="M77" s="413">
        <v>1.9352558420027925</v>
      </c>
      <c r="N77" s="353" t="s">
        <v>720</v>
      </c>
      <c r="O77" s="411">
        <v>7195.8599999999869</v>
      </c>
      <c r="P77" s="411">
        <v>7688.4399999999869</v>
      </c>
      <c r="Q77" s="411">
        <v>7925.1399999999867</v>
      </c>
      <c r="R77" s="411">
        <v>7603.1466666666529</v>
      </c>
      <c r="S77" s="412" t="s">
        <v>478</v>
      </c>
      <c r="T77" s="412">
        <v>4.9279999999999999</v>
      </c>
      <c r="U77" s="412">
        <v>5.22</v>
      </c>
      <c r="V77" s="412">
        <v>5.359</v>
      </c>
      <c r="W77" s="412">
        <v>5.1690000000000005</v>
      </c>
      <c r="X77" s="411">
        <v>0.22018887870741369</v>
      </c>
      <c r="Y77" s="412" t="s">
        <v>448</v>
      </c>
      <c r="Z77" s="413">
        <v>1.968806076521229</v>
      </c>
      <c r="AA77" s="404" t="s">
        <v>720</v>
      </c>
      <c r="AB77" s="418">
        <v>13670.66999999998</v>
      </c>
      <c r="AC77" s="418">
        <v>14562.669999999976</v>
      </c>
      <c r="AD77" s="418">
        <v>14700.559999999976</v>
      </c>
      <c r="AE77" s="418">
        <v>14311.299999999979</v>
      </c>
      <c r="AF77" s="420" t="s">
        <v>490</v>
      </c>
      <c r="AG77" s="420">
        <v>4.0010000000000003</v>
      </c>
      <c r="AH77" s="420">
        <v>4.2210000000000001</v>
      </c>
      <c r="AI77" s="420">
        <v>4.2549999999999999</v>
      </c>
      <c r="AJ77" s="420">
        <v>4.1589999999999998</v>
      </c>
      <c r="AK77" s="418">
        <v>0.13816506528721256</v>
      </c>
      <c r="AL77" s="420" t="s">
        <v>493</v>
      </c>
      <c r="AM77" s="421">
        <v>1.9056692890050904</v>
      </c>
      <c r="AN77" s="353" t="s">
        <v>720</v>
      </c>
      <c r="AO77" s="411">
        <v>16373.350000000033</v>
      </c>
      <c r="AP77" s="411">
        <v>17127.350000000031</v>
      </c>
      <c r="AQ77" s="411">
        <v>19170.350000000031</v>
      </c>
      <c r="AR77" s="411">
        <v>17557.016666666696</v>
      </c>
      <c r="AS77" s="412" t="s">
        <v>512</v>
      </c>
      <c r="AT77" s="412">
        <v>5.4089999999999998</v>
      </c>
      <c r="AU77" s="412">
        <v>5.625</v>
      </c>
      <c r="AV77" s="412">
        <v>6.2030000000000003</v>
      </c>
      <c r="AW77" s="412">
        <v>5.7460000000000004</v>
      </c>
      <c r="AX77" s="411">
        <v>0.41041321459803787</v>
      </c>
      <c r="AY77" s="412" t="s">
        <v>505</v>
      </c>
      <c r="AZ77" s="413">
        <v>1.9694555296238596</v>
      </c>
      <c r="BA77" s="353" t="s">
        <v>720</v>
      </c>
      <c r="BB77" s="411">
        <v>8531.5999999999967</v>
      </c>
      <c r="BC77" s="411">
        <v>8874.2000000000025</v>
      </c>
      <c r="BD77" s="411">
        <v>9785.0000000000073</v>
      </c>
      <c r="BE77" s="411">
        <v>9063.6000000000022</v>
      </c>
      <c r="BF77" s="412" t="s">
        <v>505</v>
      </c>
      <c r="BG77" s="412">
        <v>7.0579999999999998</v>
      </c>
      <c r="BH77" s="412">
        <v>7.3070000000000004</v>
      </c>
      <c r="BI77" s="412">
        <v>7.9610000000000003</v>
      </c>
      <c r="BJ77" s="412">
        <v>7.4420000000000002</v>
      </c>
      <c r="BK77" s="411">
        <v>0.46646320495264337</v>
      </c>
      <c r="BL77" s="412" t="s">
        <v>473</v>
      </c>
      <c r="BM77" s="413">
        <v>2.0466680690261287</v>
      </c>
      <c r="BN77" s="404" t="s">
        <v>720</v>
      </c>
      <c r="BO77" s="418">
        <v>9204.6599999999944</v>
      </c>
      <c r="BP77" s="418">
        <v>7763.6599999999944</v>
      </c>
      <c r="BQ77" s="418">
        <v>9990.9899999999943</v>
      </c>
      <c r="BR77" s="418">
        <v>8986.436666666661</v>
      </c>
      <c r="BS77" s="420" t="s">
        <v>541</v>
      </c>
      <c r="BT77" s="420">
        <v>7.0860000000000003</v>
      </c>
      <c r="BU77" s="420">
        <v>6.1310000000000002</v>
      </c>
      <c r="BV77" s="420">
        <v>7.5920000000000005</v>
      </c>
      <c r="BW77" s="420">
        <v>6.9359999999999999</v>
      </c>
      <c r="BX77" s="418">
        <v>0.74201952977503394</v>
      </c>
      <c r="BY77" s="420" t="s">
        <v>527</v>
      </c>
      <c r="BZ77" s="421">
        <v>2.0599199037955631</v>
      </c>
      <c r="CA77" s="404" t="s">
        <v>720</v>
      </c>
      <c r="CB77" s="418">
        <v>8293.9999999999964</v>
      </c>
      <c r="CC77" s="418">
        <v>9514.9199999999855</v>
      </c>
      <c r="CD77" s="418">
        <v>8776.4599999999937</v>
      </c>
      <c r="CE77" s="418">
        <v>8861.7933333333258</v>
      </c>
      <c r="CF77" s="420" t="s">
        <v>430</v>
      </c>
      <c r="CG77" s="420">
        <v>6.3689999999999998</v>
      </c>
      <c r="CH77" s="420">
        <v>7.1660000000000004</v>
      </c>
      <c r="CI77" s="420">
        <v>6.6870000000000003</v>
      </c>
      <c r="CJ77" s="420">
        <v>6.7410000000000005</v>
      </c>
      <c r="CK77" s="418">
        <v>0.40168256294754767</v>
      </c>
      <c r="CL77" s="420" t="s">
        <v>503</v>
      </c>
      <c r="CM77" s="421">
        <v>2.0417265730650658</v>
      </c>
      <c r="CN77" s="404" t="s">
        <v>720</v>
      </c>
      <c r="CO77" s="418">
        <v>9780.3599999999933</v>
      </c>
      <c r="CP77" s="418">
        <v>9968.2799999999916</v>
      </c>
      <c r="CQ77" s="418">
        <v>10262.639999999987</v>
      </c>
      <c r="CR77" s="418">
        <v>10003.759999999989</v>
      </c>
      <c r="CS77" s="420" t="s">
        <v>514</v>
      </c>
      <c r="CT77" s="420">
        <v>6.1340000000000003</v>
      </c>
      <c r="CU77" s="420">
        <v>6.2410000000000005</v>
      </c>
      <c r="CV77" s="420">
        <v>6.4080000000000004</v>
      </c>
      <c r="CW77" s="420">
        <v>6.2610000000000001</v>
      </c>
      <c r="CX77" s="418">
        <v>0.13804499115611299</v>
      </c>
      <c r="CY77" s="420" t="s">
        <v>534</v>
      </c>
      <c r="CZ77" s="421">
        <v>1.9198043019314925</v>
      </c>
      <c r="DA77" s="404" t="s">
        <v>720</v>
      </c>
      <c r="DB77" s="418">
        <v>11831.880000000012</v>
      </c>
      <c r="DC77" s="418">
        <v>8040.8799999999792</v>
      </c>
      <c r="DD77" s="418">
        <v>7527.0599999999831</v>
      </c>
      <c r="DE77" s="418">
        <v>9133.2733333333254</v>
      </c>
      <c r="DF77" s="419" t="s">
        <v>631</v>
      </c>
      <c r="DG77" s="420">
        <v>6.3140000000000001</v>
      </c>
      <c r="DH77" s="420">
        <v>4.5040000000000004</v>
      </c>
      <c r="DI77" s="420">
        <v>4.2469999999999999</v>
      </c>
      <c r="DJ77" s="420">
        <v>5.0220000000000002</v>
      </c>
      <c r="DK77" s="418">
        <v>1.1265090154992972</v>
      </c>
      <c r="DL77" s="419" t="s">
        <v>804</v>
      </c>
      <c r="DM77" s="421">
        <v>1.8936094708010351</v>
      </c>
      <c r="DN77" s="404" t="s">
        <v>720</v>
      </c>
      <c r="DO77" s="418">
        <v>7919.9599999999855</v>
      </c>
      <c r="DP77" s="418">
        <v>5755.2599999999875</v>
      </c>
      <c r="DQ77" s="418">
        <v>7687.2599999999866</v>
      </c>
      <c r="DR77" s="418">
        <v>7120.8266666666532</v>
      </c>
      <c r="DS77" s="420" t="s">
        <v>727</v>
      </c>
      <c r="DT77" s="420">
        <v>5.1029999999999998</v>
      </c>
      <c r="DU77" s="420">
        <v>3.7930000000000001</v>
      </c>
      <c r="DV77" s="420">
        <v>4.9649999999999999</v>
      </c>
      <c r="DW77" s="420">
        <v>4.62</v>
      </c>
      <c r="DX77" s="418">
        <v>0.71977981353829412</v>
      </c>
      <c r="DY77" s="420" t="s">
        <v>607</v>
      </c>
      <c r="DZ77" s="421">
        <v>1.8669450393495062</v>
      </c>
      <c r="EA77" s="404" t="s">
        <v>720</v>
      </c>
      <c r="EB77" s="418">
        <v>19772.339999999982</v>
      </c>
      <c r="EC77" s="418">
        <v>20653.119999999981</v>
      </c>
      <c r="ED77" s="418">
        <v>21883.119999999977</v>
      </c>
      <c r="EE77" s="418">
        <v>20769.526666666647</v>
      </c>
      <c r="EF77" s="420" t="s">
        <v>489</v>
      </c>
      <c r="EG77" s="420">
        <v>9.49</v>
      </c>
      <c r="EH77" s="420">
        <v>9.8569999999999993</v>
      </c>
      <c r="EI77" s="420">
        <v>10.370000000000001</v>
      </c>
      <c r="EJ77" s="420">
        <v>9.9049999999999994</v>
      </c>
      <c r="EK77" s="418">
        <v>0.44046687684100955</v>
      </c>
      <c r="EL77" s="420" t="s">
        <v>529</v>
      </c>
      <c r="EM77" s="421">
        <v>2.1472593737999026</v>
      </c>
      <c r="EN77" s="404" t="s">
        <v>720</v>
      </c>
      <c r="EO77" s="418">
        <v>7262.0500000000111</v>
      </c>
      <c r="EP77" s="418">
        <v>7443.1000000000104</v>
      </c>
      <c r="EQ77" s="418">
        <v>8211.0500000000102</v>
      </c>
      <c r="ER77" s="418">
        <v>7638.7333333333445</v>
      </c>
      <c r="ES77" s="420" t="s">
        <v>550</v>
      </c>
      <c r="ET77" s="420">
        <v>4.6550000000000002</v>
      </c>
      <c r="EU77" s="420">
        <v>4.7560000000000002</v>
      </c>
      <c r="EV77" s="420">
        <v>5.1779999999999999</v>
      </c>
      <c r="EW77" s="420">
        <v>4.8630000000000004</v>
      </c>
      <c r="EX77" s="418">
        <v>0.27719560750770111</v>
      </c>
      <c r="EY77" s="420" t="s">
        <v>532</v>
      </c>
      <c r="EZ77" s="421">
        <v>1.9410482169270871</v>
      </c>
      <c r="FA77" s="404" t="s">
        <v>720</v>
      </c>
      <c r="FB77" s="418">
        <v>12553.959999999983</v>
      </c>
      <c r="FC77" s="418">
        <v>8260.9999999999854</v>
      </c>
      <c r="FD77" s="418">
        <v>11199.979999999983</v>
      </c>
      <c r="FE77" s="418">
        <v>10671.646666666651</v>
      </c>
      <c r="FF77" s="419" t="s">
        <v>583</v>
      </c>
      <c r="FG77" s="420">
        <v>8.995000000000001</v>
      </c>
      <c r="FH77" s="420">
        <v>6.3029999999999999</v>
      </c>
      <c r="FI77" s="420">
        <v>8.17</v>
      </c>
      <c r="FJ77" s="420">
        <v>7.8230000000000004</v>
      </c>
      <c r="FK77" s="418">
        <v>1.3790178985291726</v>
      </c>
      <c r="FL77" s="420" t="s">
        <v>610</v>
      </c>
      <c r="FM77" s="421">
        <v>2.0569451261182778</v>
      </c>
      <c r="FN77" s="404" t="s">
        <v>720</v>
      </c>
      <c r="FO77" s="418">
        <v>10607.299999999979</v>
      </c>
      <c r="FP77" s="418">
        <v>9279.2999999999811</v>
      </c>
      <c r="FQ77" s="418">
        <v>11723.949999999981</v>
      </c>
      <c r="FR77" s="418">
        <v>10536.849999999982</v>
      </c>
      <c r="FS77" s="420" t="s">
        <v>629</v>
      </c>
      <c r="FT77" s="420">
        <v>7.3449999999999998</v>
      </c>
      <c r="FU77" s="420">
        <v>6.5789999999999997</v>
      </c>
      <c r="FV77" s="420">
        <v>7.9720000000000004</v>
      </c>
      <c r="FW77" s="420">
        <v>7.2990000000000004</v>
      </c>
      <c r="FX77" s="418">
        <v>0.69733945094199146</v>
      </c>
      <c r="FY77" s="420" t="s">
        <v>551</v>
      </c>
      <c r="FZ77" s="421">
        <v>2.0972327703111868</v>
      </c>
      <c r="GA77" s="404" t="s">
        <v>720</v>
      </c>
      <c r="GB77" s="418">
        <v>5292.5600000000022</v>
      </c>
      <c r="GC77" s="418">
        <v>5092.1200000000008</v>
      </c>
      <c r="GD77" s="418">
        <v>5405.0000000000027</v>
      </c>
      <c r="GE77" s="418">
        <v>5263.2266666666692</v>
      </c>
      <c r="GF77" s="420" t="s">
        <v>574</v>
      </c>
      <c r="GG77" s="420">
        <v>5.0730000000000004</v>
      </c>
      <c r="GH77" s="420">
        <v>4.9160000000000004</v>
      </c>
      <c r="GI77" s="420">
        <v>5.1610000000000005</v>
      </c>
      <c r="GJ77" s="420">
        <v>5.05</v>
      </c>
      <c r="GK77" s="418">
        <v>0.12408120988762762</v>
      </c>
      <c r="GL77" s="420" t="s">
        <v>491</v>
      </c>
      <c r="GM77" s="421">
        <v>2.0453953554585182</v>
      </c>
      <c r="GN77" s="404" t="s">
        <v>720</v>
      </c>
      <c r="GO77" s="418">
        <v>503.75</v>
      </c>
      <c r="GP77" s="418">
        <v>475.75</v>
      </c>
      <c r="GQ77" s="418">
        <v>569.25</v>
      </c>
      <c r="GR77" s="418">
        <v>516.25</v>
      </c>
      <c r="GS77" s="420" t="s">
        <v>560</v>
      </c>
      <c r="GT77" s="422" t="s">
        <v>743</v>
      </c>
      <c r="GU77" s="422" t="s">
        <v>743</v>
      </c>
      <c r="GV77" s="422" t="s">
        <v>743</v>
      </c>
      <c r="GW77" s="422" t="s">
        <v>743</v>
      </c>
      <c r="GX77" s="418">
        <v>0</v>
      </c>
      <c r="GY77" s="420" t="s">
        <v>751</v>
      </c>
      <c r="GZ77" s="421" t="s">
        <v>752</v>
      </c>
      <c r="HA77" s="404" t="s">
        <v>720</v>
      </c>
      <c r="HB77" s="418">
        <v>469.56000000000023</v>
      </c>
      <c r="HC77" s="418">
        <v>374.80000000000018</v>
      </c>
      <c r="HD77" s="418">
        <v>425.44000000000023</v>
      </c>
      <c r="HE77" s="418">
        <v>423.26666666666688</v>
      </c>
      <c r="HF77" s="420" t="s">
        <v>562</v>
      </c>
      <c r="HG77" s="418">
        <v>5.147009481981734E-2</v>
      </c>
      <c r="HH77" s="422" t="s">
        <v>743</v>
      </c>
      <c r="HI77" s="422" t="s">
        <v>743</v>
      </c>
      <c r="HJ77" s="422" t="s">
        <v>743</v>
      </c>
      <c r="HK77" s="418">
        <v>0</v>
      </c>
      <c r="HL77" s="420" t="s">
        <v>751</v>
      </c>
      <c r="HM77" s="421" t="s">
        <v>752</v>
      </c>
    </row>
    <row r="78" spans="1:221">
      <c r="A78" s="353" t="s">
        <v>734</v>
      </c>
      <c r="B78" s="411">
        <v>8215.1800000000094</v>
      </c>
      <c r="C78" s="411">
        <v>9355.1800000000094</v>
      </c>
      <c r="D78" s="411">
        <v>7828.8200000000079</v>
      </c>
      <c r="E78" s="411">
        <v>8466.3933333333425</v>
      </c>
      <c r="F78" s="412" t="s">
        <v>617</v>
      </c>
      <c r="G78" s="412">
        <v>5.1840000000000002</v>
      </c>
      <c r="H78" s="412">
        <v>5.8280000000000003</v>
      </c>
      <c r="I78" s="412">
        <v>4.9630000000000001</v>
      </c>
      <c r="J78" s="412">
        <v>5.3250000000000002</v>
      </c>
      <c r="K78" s="411">
        <v>0.44920735673748957</v>
      </c>
      <c r="L78" s="412" t="s">
        <v>543</v>
      </c>
      <c r="M78" s="413">
        <v>1.9262970482913533</v>
      </c>
      <c r="N78" s="353" t="s">
        <v>734</v>
      </c>
      <c r="O78" s="411">
        <v>10480.860000000008</v>
      </c>
      <c r="P78" s="411">
        <v>8694.8599999999988</v>
      </c>
      <c r="Q78" s="411">
        <v>7705.5599999999895</v>
      </c>
      <c r="R78" s="411">
        <v>8960.4266666666663</v>
      </c>
      <c r="S78" s="412" t="s">
        <v>432</v>
      </c>
      <c r="T78" s="412">
        <v>6.8159999999999998</v>
      </c>
      <c r="U78" s="412">
        <v>5.806</v>
      </c>
      <c r="V78" s="412">
        <v>5.23</v>
      </c>
      <c r="W78" s="412">
        <v>5.9510000000000005</v>
      </c>
      <c r="X78" s="411">
        <v>0.80261128547771876</v>
      </c>
      <c r="Y78" s="412" t="s">
        <v>563</v>
      </c>
      <c r="Z78" s="413">
        <v>2.0092135179726682</v>
      </c>
      <c r="AA78" s="404" t="s">
        <v>734</v>
      </c>
      <c r="AB78" s="418">
        <v>8934.1100000000024</v>
      </c>
      <c r="AC78" s="418">
        <v>15179.999999999976</v>
      </c>
      <c r="AD78" s="418">
        <v>8788.2200000000048</v>
      </c>
      <c r="AE78" s="418">
        <v>10967.443333333329</v>
      </c>
      <c r="AF78" s="419" t="s">
        <v>812</v>
      </c>
      <c r="AG78" s="420">
        <v>2.7749999999999999</v>
      </c>
      <c r="AH78" s="420">
        <v>4.3719999999999999</v>
      </c>
      <c r="AI78" s="420">
        <v>2.7349999999999999</v>
      </c>
      <c r="AJ78" s="420">
        <v>3.294</v>
      </c>
      <c r="AK78" s="418">
        <v>0.93382625920929296</v>
      </c>
      <c r="AL78" s="419" t="s">
        <v>725</v>
      </c>
      <c r="AM78" s="421">
        <v>1.8249151088485169</v>
      </c>
      <c r="AN78" s="353" t="s">
        <v>734</v>
      </c>
      <c r="AO78" s="411">
        <v>6490.6499999999905</v>
      </c>
      <c r="AP78" s="411">
        <v>9978.5500000000102</v>
      </c>
      <c r="AQ78" s="411">
        <v>6622.2999999999902</v>
      </c>
      <c r="AR78" s="411">
        <v>7697.1666666666642</v>
      </c>
      <c r="AS78" s="414" t="s">
        <v>631</v>
      </c>
      <c r="AT78" s="412">
        <v>2.37</v>
      </c>
      <c r="AU78" s="412">
        <v>3.4980000000000002</v>
      </c>
      <c r="AV78" s="412">
        <v>2.4140000000000001</v>
      </c>
      <c r="AW78" s="412">
        <v>2.7610000000000001</v>
      </c>
      <c r="AX78" s="411">
        <v>0.63910675788001792</v>
      </c>
      <c r="AY78" s="414" t="s">
        <v>806</v>
      </c>
      <c r="AZ78" s="413">
        <v>1.7643066448112463</v>
      </c>
      <c r="BA78" s="353" t="s">
        <v>734</v>
      </c>
      <c r="BB78" s="411">
        <v>8001.1999999999889</v>
      </c>
      <c r="BC78" s="411">
        <v>11749.800000000019</v>
      </c>
      <c r="BD78" s="411">
        <v>8117.7999999999874</v>
      </c>
      <c r="BE78" s="411">
        <v>9289.5999999999985</v>
      </c>
      <c r="BF78" s="414" t="s">
        <v>813</v>
      </c>
      <c r="BG78" s="412">
        <v>6.6680000000000001</v>
      </c>
      <c r="BH78" s="412">
        <v>9.3360000000000003</v>
      </c>
      <c r="BI78" s="412">
        <v>6.7540000000000004</v>
      </c>
      <c r="BJ78" s="412">
        <v>7.5860000000000003</v>
      </c>
      <c r="BK78" s="411">
        <v>1.5158441433433378</v>
      </c>
      <c r="BL78" s="412" t="s">
        <v>605</v>
      </c>
      <c r="BM78" s="413">
        <v>2.046367069900525</v>
      </c>
      <c r="BN78" s="404" t="s">
        <v>734</v>
      </c>
      <c r="BO78" s="418">
        <v>7218.6699999999955</v>
      </c>
      <c r="BP78" s="418">
        <v>9261.3299999999945</v>
      </c>
      <c r="BQ78" s="418">
        <v>7525.6599999999944</v>
      </c>
      <c r="BR78" s="418">
        <v>8001.8866666666609</v>
      </c>
      <c r="BS78" s="420" t="s">
        <v>561</v>
      </c>
      <c r="BT78" s="420">
        <v>5.7590000000000003</v>
      </c>
      <c r="BU78" s="420">
        <v>7.1230000000000002</v>
      </c>
      <c r="BV78" s="420">
        <v>5.9690000000000003</v>
      </c>
      <c r="BW78" s="420">
        <v>6.2839999999999998</v>
      </c>
      <c r="BX78" s="418">
        <v>0.73432920579500149</v>
      </c>
      <c r="BY78" s="420" t="s">
        <v>454</v>
      </c>
      <c r="BZ78" s="421">
        <v>2.0174322083974436</v>
      </c>
      <c r="CA78" s="404" t="s">
        <v>734</v>
      </c>
      <c r="CB78" s="418">
        <v>8349.9199999999983</v>
      </c>
      <c r="CC78" s="418">
        <v>12097.919999999969</v>
      </c>
      <c r="CD78" s="418">
        <v>8728.45999999999</v>
      </c>
      <c r="CE78" s="418">
        <v>9725.4333333333198</v>
      </c>
      <c r="CF78" s="419" t="s">
        <v>783</v>
      </c>
      <c r="CG78" s="420">
        <v>6.4059999999999997</v>
      </c>
      <c r="CH78" s="420">
        <v>8.7859999999999996</v>
      </c>
      <c r="CI78" s="420">
        <v>6.6550000000000002</v>
      </c>
      <c r="CJ78" s="420">
        <v>7.282</v>
      </c>
      <c r="CK78" s="418">
        <v>1.3080119512821149</v>
      </c>
      <c r="CL78" s="420" t="s">
        <v>606</v>
      </c>
      <c r="CM78" s="421">
        <v>2.0478658295054619</v>
      </c>
      <c r="CN78" s="404" t="s">
        <v>734</v>
      </c>
      <c r="CO78" s="418">
        <v>6552.7200000000121</v>
      </c>
      <c r="CP78" s="418">
        <v>9685.6399999999958</v>
      </c>
      <c r="CQ78" s="418">
        <v>6725.4400000000123</v>
      </c>
      <c r="CR78" s="418">
        <v>7654.6000000000067</v>
      </c>
      <c r="CS78" s="419" t="s">
        <v>726</v>
      </c>
      <c r="CT78" s="420">
        <v>4.2300000000000004</v>
      </c>
      <c r="CU78" s="420">
        <v>6.08</v>
      </c>
      <c r="CV78" s="420">
        <v>4.3360000000000003</v>
      </c>
      <c r="CW78" s="420">
        <v>4.8819999999999997</v>
      </c>
      <c r="CX78" s="418">
        <v>1.038761196769062</v>
      </c>
      <c r="CY78" s="419" t="s">
        <v>814</v>
      </c>
      <c r="CZ78" s="421">
        <v>1.8271874250109912</v>
      </c>
      <c r="DA78" s="404" t="s">
        <v>734</v>
      </c>
      <c r="DB78" s="418">
        <v>9728.8800000000028</v>
      </c>
      <c r="DC78" s="418">
        <v>9377.9399999999969</v>
      </c>
      <c r="DD78" s="418">
        <v>10159.760000000004</v>
      </c>
      <c r="DE78" s="418">
        <v>9755.5266666666666</v>
      </c>
      <c r="DF78" s="420" t="s">
        <v>496</v>
      </c>
      <c r="DG78" s="420">
        <v>5.3260000000000005</v>
      </c>
      <c r="DH78" s="420">
        <v>5.157</v>
      </c>
      <c r="DI78" s="420">
        <v>5.5309999999999997</v>
      </c>
      <c r="DJ78" s="420">
        <v>5.3380000000000001</v>
      </c>
      <c r="DK78" s="418">
        <v>0.18729506298562532</v>
      </c>
      <c r="DL78" s="420" t="s">
        <v>483</v>
      </c>
      <c r="DM78" s="421">
        <v>1.961930690776948</v>
      </c>
      <c r="DN78" s="404" t="s">
        <v>734</v>
      </c>
      <c r="DO78" s="418">
        <v>3862.8199999999902</v>
      </c>
      <c r="DP78" s="418">
        <v>5611.0399999999881</v>
      </c>
      <c r="DQ78" s="418">
        <v>4099.039999999989</v>
      </c>
      <c r="DR78" s="418">
        <v>4524.2999999999893</v>
      </c>
      <c r="DS78" s="419" t="s">
        <v>799</v>
      </c>
      <c r="DT78" s="420">
        <v>2.5859999999999999</v>
      </c>
      <c r="DU78" s="420">
        <v>3.7030000000000003</v>
      </c>
      <c r="DV78" s="420">
        <v>2.7410000000000001</v>
      </c>
      <c r="DW78" s="420">
        <v>3.0100000000000002</v>
      </c>
      <c r="DX78" s="418">
        <v>0.60523081932585665</v>
      </c>
      <c r="DY78" s="419" t="s">
        <v>548</v>
      </c>
      <c r="DZ78" s="421">
        <v>1.7006944297579978</v>
      </c>
      <c r="EA78" s="404" t="s">
        <v>734</v>
      </c>
      <c r="EB78" s="418">
        <v>22679.119999999966</v>
      </c>
      <c r="EC78" s="418">
        <v>20764.119999999981</v>
      </c>
      <c r="ED78" s="418">
        <v>21826.119999999981</v>
      </c>
      <c r="EE78" s="418">
        <v>21756.453333333309</v>
      </c>
      <c r="EF78" s="420" t="s">
        <v>529</v>
      </c>
      <c r="EG78" s="420">
        <v>10.69</v>
      </c>
      <c r="EH78" s="420">
        <v>9.9039999999999999</v>
      </c>
      <c r="EI78" s="420">
        <v>10.34</v>
      </c>
      <c r="EJ78" s="420">
        <v>10.31</v>
      </c>
      <c r="EK78" s="418">
        <v>0.39604371213632267</v>
      </c>
      <c r="EL78" s="420" t="s">
        <v>447</v>
      </c>
      <c r="EM78" s="421">
        <v>2.1489397475133107</v>
      </c>
      <c r="EN78" s="404" t="s">
        <v>734</v>
      </c>
      <c r="EO78" s="418">
        <v>13470.099999999977</v>
      </c>
      <c r="EP78" s="418">
        <v>12482.149999999976</v>
      </c>
      <c r="EQ78" s="418">
        <v>14461.199999999977</v>
      </c>
      <c r="ER78" s="418">
        <v>13471.149999999978</v>
      </c>
      <c r="ES78" s="420" t="s">
        <v>593</v>
      </c>
      <c r="ET78" s="420">
        <v>7.8730000000000002</v>
      </c>
      <c r="EU78" s="420">
        <v>7.3870000000000005</v>
      </c>
      <c r="EV78" s="420">
        <v>8.3529999999999998</v>
      </c>
      <c r="EW78" s="420">
        <v>7.8710000000000004</v>
      </c>
      <c r="EX78" s="418">
        <v>0.48292459248662439</v>
      </c>
      <c r="EY78" s="420" t="s">
        <v>477</v>
      </c>
      <c r="EZ78" s="421">
        <v>2.1067820298037865</v>
      </c>
      <c r="FA78" s="404" t="s">
        <v>734</v>
      </c>
      <c r="FB78" s="418">
        <v>10463.989999999985</v>
      </c>
      <c r="FC78" s="418">
        <v>10262.989999999985</v>
      </c>
      <c r="FD78" s="418">
        <v>10275.979999999985</v>
      </c>
      <c r="FE78" s="418">
        <v>10334.319999999985</v>
      </c>
      <c r="FF78" s="420" t="s">
        <v>499</v>
      </c>
      <c r="FG78" s="420">
        <v>7.7119999999999997</v>
      </c>
      <c r="FH78" s="420">
        <v>7.5869999999999997</v>
      </c>
      <c r="FI78" s="420">
        <v>7.5949999999999998</v>
      </c>
      <c r="FJ78" s="420">
        <v>7.6310000000000002</v>
      </c>
      <c r="FK78" s="418">
        <v>7.0461842190322713E-2</v>
      </c>
      <c r="FL78" s="420" t="s">
        <v>576</v>
      </c>
      <c r="FM78" s="421">
        <v>2.0872126707402594</v>
      </c>
      <c r="FN78" s="404" t="s">
        <v>734</v>
      </c>
      <c r="FO78" s="418">
        <v>4453.05</v>
      </c>
      <c r="FP78" s="418">
        <v>5276.9999999999936</v>
      </c>
      <c r="FQ78" s="418">
        <v>4668.699999999998</v>
      </c>
      <c r="FR78" s="418">
        <v>4799.5833333333312</v>
      </c>
      <c r="FS78" s="420" t="s">
        <v>429</v>
      </c>
      <c r="FT78" s="420">
        <v>3.5089999999999999</v>
      </c>
      <c r="FU78" s="420">
        <v>4.077</v>
      </c>
      <c r="FV78" s="420">
        <v>3.66</v>
      </c>
      <c r="FW78" s="420">
        <v>3.7490000000000001</v>
      </c>
      <c r="FX78" s="418">
        <v>0.29444017473191958</v>
      </c>
      <c r="FY78" s="420" t="s">
        <v>552</v>
      </c>
      <c r="FZ78" s="421">
        <v>1.8555572347661553</v>
      </c>
      <c r="GA78" s="404" t="s">
        <v>734</v>
      </c>
      <c r="GB78" s="418">
        <v>3914.3399999999897</v>
      </c>
      <c r="GC78" s="418">
        <v>6144.2200000000057</v>
      </c>
      <c r="GD78" s="418">
        <v>4665.119999999999</v>
      </c>
      <c r="GE78" s="418">
        <v>4907.8933333333316</v>
      </c>
      <c r="GF78" s="419" t="s">
        <v>806</v>
      </c>
      <c r="GG78" s="420">
        <v>3.9450000000000003</v>
      </c>
      <c r="GH78" s="420">
        <v>5.7210000000000001</v>
      </c>
      <c r="GI78" s="420">
        <v>4.5730000000000004</v>
      </c>
      <c r="GJ78" s="420">
        <v>4.7460000000000004</v>
      </c>
      <c r="GK78" s="418">
        <v>0.90103103512843419</v>
      </c>
      <c r="GL78" s="420" t="s">
        <v>730</v>
      </c>
      <c r="GM78" s="421">
        <v>1.9655545247578734</v>
      </c>
      <c r="GN78" s="404" t="s">
        <v>734</v>
      </c>
      <c r="GO78" s="418">
        <v>643.5</v>
      </c>
      <c r="GP78" s="418">
        <v>562</v>
      </c>
      <c r="GQ78" s="418">
        <v>514.25</v>
      </c>
      <c r="GR78" s="418">
        <v>573.25</v>
      </c>
      <c r="GS78" s="420" t="s">
        <v>539</v>
      </c>
      <c r="GT78" s="418">
        <v>0.14612008959679496</v>
      </c>
      <c r="GU78" s="422" t="s">
        <v>743</v>
      </c>
      <c r="GV78" s="422" t="s">
        <v>743</v>
      </c>
      <c r="GW78" s="422" t="s">
        <v>743</v>
      </c>
      <c r="GX78" s="418">
        <v>0</v>
      </c>
      <c r="GY78" s="420" t="s">
        <v>751</v>
      </c>
      <c r="GZ78" s="421" t="s">
        <v>752</v>
      </c>
      <c r="HA78" s="404" t="s">
        <v>734</v>
      </c>
      <c r="HB78" s="418">
        <v>483.56000000000023</v>
      </c>
      <c r="HC78" s="418">
        <v>383.68000000000023</v>
      </c>
      <c r="HD78" s="418">
        <v>514.20000000000016</v>
      </c>
      <c r="HE78" s="418">
        <v>460.48000000000019</v>
      </c>
      <c r="HF78" s="420" t="s">
        <v>479</v>
      </c>
      <c r="HG78" s="418">
        <v>6.8780520102324064E-2</v>
      </c>
      <c r="HH78" s="422" t="s">
        <v>743</v>
      </c>
      <c r="HI78" s="418">
        <v>0.10422077847389075</v>
      </c>
      <c r="HJ78" s="420">
        <v>8.6499999999999994E-2</v>
      </c>
      <c r="HK78" s="418">
        <v>2.506004702153811E-2</v>
      </c>
      <c r="HL78" s="419" t="s">
        <v>809</v>
      </c>
      <c r="HM78" s="421">
        <v>0.14978190558733445</v>
      </c>
    </row>
    <row r="79" spans="1:221">
      <c r="A79" s="353" t="s">
        <v>740</v>
      </c>
      <c r="B79" s="411">
        <v>12887.180000000011</v>
      </c>
      <c r="C79" s="411">
        <v>14008.090000000011</v>
      </c>
      <c r="D79" s="411">
        <v>10933.000000000009</v>
      </c>
      <c r="E79" s="411">
        <v>12609.423333333345</v>
      </c>
      <c r="F79" s="412" t="s">
        <v>656</v>
      </c>
      <c r="G79" s="412">
        <v>7.7519999999999998</v>
      </c>
      <c r="H79" s="412">
        <v>8.3460000000000001</v>
      </c>
      <c r="I79" s="412">
        <v>6.6989999999999998</v>
      </c>
      <c r="J79" s="412">
        <v>7.5990000000000002</v>
      </c>
      <c r="K79" s="411">
        <v>0.83382137843130277</v>
      </c>
      <c r="L79" s="412" t="s">
        <v>439</v>
      </c>
      <c r="M79" s="413">
        <v>2.037468751384194</v>
      </c>
      <c r="N79" s="353" t="s">
        <v>740</v>
      </c>
      <c r="O79" s="411">
        <v>10781.720000000012</v>
      </c>
      <c r="P79" s="411">
        <v>9763.440000000006</v>
      </c>
      <c r="Q79" s="411">
        <v>9526.5800000000017</v>
      </c>
      <c r="R79" s="411">
        <v>10023.913333333339</v>
      </c>
      <c r="S79" s="412" t="s">
        <v>469</v>
      </c>
      <c r="T79" s="412">
        <v>6.9820000000000002</v>
      </c>
      <c r="U79" s="412">
        <v>6.4139999999999997</v>
      </c>
      <c r="V79" s="412">
        <v>6.2809999999999997</v>
      </c>
      <c r="W79" s="412">
        <v>6.5590000000000002</v>
      </c>
      <c r="X79" s="411">
        <v>0.37251105143034885</v>
      </c>
      <c r="Y79" s="412" t="s">
        <v>532</v>
      </c>
      <c r="Z79" s="413">
        <v>2.0165498217268629</v>
      </c>
      <c r="AA79" s="404" t="s">
        <v>740</v>
      </c>
      <c r="AB79" s="418">
        <v>25035.559999999969</v>
      </c>
      <c r="AC79" s="418">
        <v>19069.559999999976</v>
      </c>
      <c r="AD79" s="418">
        <v>22349.669999999969</v>
      </c>
      <c r="AE79" s="418">
        <v>22151.596666666639</v>
      </c>
      <c r="AF79" s="420" t="s">
        <v>563</v>
      </c>
      <c r="AG79" s="420">
        <v>6.6560000000000006</v>
      </c>
      <c r="AH79" s="420">
        <v>5.3</v>
      </c>
      <c r="AI79" s="420">
        <v>6.0540000000000003</v>
      </c>
      <c r="AJ79" s="420">
        <v>6.0030000000000001</v>
      </c>
      <c r="AK79" s="418">
        <v>0.67971185478783758</v>
      </c>
      <c r="AL79" s="420" t="s">
        <v>556</v>
      </c>
      <c r="AM79" s="421">
        <v>2.0428555452638819</v>
      </c>
      <c r="AN79" s="353" t="s">
        <v>740</v>
      </c>
      <c r="AO79" s="411">
        <v>22948.450000000041</v>
      </c>
      <c r="AP79" s="411">
        <v>24330.800000000039</v>
      </c>
      <c r="AQ79" s="411">
        <v>24537.800000000043</v>
      </c>
      <c r="AR79" s="411">
        <v>23939.016666666706</v>
      </c>
      <c r="AS79" s="412" t="s">
        <v>449</v>
      </c>
      <c r="AT79" s="412">
        <v>7.2460000000000004</v>
      </c>
      <c r="AU79" s="412">
        <v>7.62</v>
      </c>
      <c r="AV79" s="412">
        <v>7.6760000000000002</v>
      </c>
      <c r="AW79" s="412">
        <v>7.5140000000000002</v>
      </c>
      <c r="AX79" s="411">
        <v>0.23398024982933277</v>
      </c>
      <c r="AY79" s="412" t="s">
        <v>537</v>
      </c>
      <c r="AZ79" s="413">
        <v>2.0702126406815249</v>
      </c>
      <c r="BA79" s="353" t="s">
        <v>740</v>
      </c>
      <c r="BB79" s="411">
        <v>7592.1999999999889</v>
      </c>
      <c r="BC79" s="411">
        <v>6655.7999999999874</v>
      </c>
      <c r="BD79" s="411">
        <v>7667.3999999999896</v>
      </c>
      <c r="BE79" s="411">
        <v>7305.1333333333214</v>
      </c>
      <c r="BF79" s="412" t="s">
        <v>486</v>
      </c>
      <c r="BG79" s="412">
        <v>6.3650000000000002</v>
      </c>
      <c r="BH79" s="412">
        <v>5.6580000000000004</v>
      </c>
      <c r="BI79" s="412">
        <v>6.4210000000000003</v>
      </c>
      <c r="BJ79" s="412">
        <v>6.1479999999999997</v>
      </c>
      <c r="BK79" s="411">
        <v>0.42518231711025811</v>
      </c>
      <c r="BL79" s="412" t="s">
        <v>430</v>
      </c>
      <c r="BM79" s="413">
        <v>1.9385570353686006</v>
      </c>
      <c r="BN79" s="404" t="s">
        <v>740</v>
      </c>
      <c r="BO79" s="418">
        <v>9350.6599999999944</v>
      </c>
      <c r="BP79" s="418">
        <v>10059.329999999994</v>
      </c>
      <c r="BQ79" s="418">
        <v>10037.329999999994</v>
      </c>
      <c r="BR79" s="418">
        <v>9815.773333333329</v>
      </c>
      <c r="BS79" s="420" t="s">
        <v>517</v>
      </c>
      <c r="BT79" s="420">
        <v>7.181</v>
      </c>
      <c r="BU79" s="420">
        <v>7.6360000000000001</v>
      </c>
      <c r="BV79" s="420">
        <v>7.6219999999999999</v>
      </c>
      <c r="BW79" s="420">
        <v>7.4790000000000001</v>
      </c>
      <c r="BX79" s="418">
        <v>0.25869062136024529</v>
      </c>
      <c r="BY79" s="420" t="s">
        <v>483</v>
      </c>
      <c r="BZ79" s="421">
        <v>2.0994101136815697</v>
      </c>
      <c r="CA79" s="404" t="s">
        <v>740</v>
      </c>
      <c r="CB79" s="418">
        <v>12236.919999999971</v>
      </c>
      <c r="CC79" s="418">
        <v>11178.919999999976</v>
      </c>
      <c r="CD79" s="418">
        <v>11736.839999999967</v>
      </c>
      <c r="CE79" s="418">
        <v>11717.55999999997</v>
      </c>
      <c r="CF79" s="420" t="s">
        <v>446</v>
      </c>
      <c r="CG79" s="420">
        <v>8.8710000000000004</v>
      </c>
      <c r="CH79" s="420">
        <v>8.2189999999999994</v>
      </c>
      <c r="CI79" s="420">
        <v>8.5640000000000001</v>
      </c>
      <c r="CJ79" s="420">
        <v>8.5510000000000002</v>
      </c>
      <c r="CK79" s="418">
        <v>0.3259324416771569</v>
      </c>
      <c r="CL79" s="420" t="s">
        <v>447</v>
      </c>
      <c r="CM79" s="421">
        <v>2.0946198429204723</v>
      </c>
      <c r="CN79" s="404" t="s">
        <v>740</v>
      </c>
      <c r="CO79" s="418">
        <v>7065.9200000000119</v>
      </c>
      <c r="CP79" s="418">
        <v>6261.3600000000097</v>
      </c>
      <c r="CQ79" s="418">
        <v>8742.2800000000061</v>
      </c>
      <c r="CR79" s="418">
        <v>7356.5200000000086</v>
      </c>
      <c r="CS79" s="420" t="s">
        <v>721</v>
      </c>
      <c r="CT79" s="420">
        <v>4.5430000000000001</v>
      </c>
      <c r="CU79" s="420">
        <v>4.0510000000000002</v>
      </c>
      <c r="CV79" s="420">
        <v>5.5360000000000005</v>
      </c>
      <c r="CW79" s="420">
        <v>4.71</v>
      </c>
      <c r="CX79" s="418">
        <v>0.75657786280709405</v>
      </c>
      <c r="CY79" s="420" t="s">
        <v>575</v>
      </c>
      <c r="CZ79" s="421">
        <v>1.8237953656937809</v>
      </c>
      <c r="DA79" s="404" t="s">
        <v>740</v>
      </c>
      <c r="DB79" s="418">
        <v>15120.060000000018</v>
      </c>
      <c r="DC79" s="418">
        <v>12362.820000000016</v>
      </c>
      <c r="DD79" s="418">
        <v>14394.820000000016</v>
      </c>
      <c r="DE79" s="418">
        <v>13959.23333333335</v>
      </c>
      <c r="DF79" s="420" t="s">
        <v>450</v>
      </c>
      <c r="DG79" s="420">
        <v>7.798</v>
      </c>
      <c r="DH79" s="420">
        <v>6.5579999999999998</v>
      </c>
      <c r="DI79" s="420">
        <v>7.476</v>
      </c>
      <c r="DJ79" s="420">
        <v>7.2770000000000001</v>
      </c>
      <c r="DK79" s="418">
        <v>0.6432459860541766</v>
      </c>
      <c r="DL79" s="420" t="s">
        <v>435</v>
      </c>
      <c r="DM79" s="421">
        <v>2.0423832986473234</v>
      </c>
      <c r="DN79" s="404" t="s">
        <v>740</v>
      </c>
      <c r="DO79" s="418">
        <v>13458.999999999985</v>
      </c>
      <c r="DP79" s="418">
        <v>11859.219999999983</v>
      </c>
      <c r="DQ79" s="418">
        <v>11895.259999999984</v>
      </c>
      <c r="DR79" s="418">
        <v>12404.493333333317</v>
      </c>
      <c r="DS79" s="420" t="s">
        <v>484</v>
      </c>
      <c r="DT79" s="420">
        <v>8.2509999999999994</v>
      </c>
      <c r="DU79" s="420">
        <v>7.3650000000000002</v>
      </c>
      <c r="DV79" s="420">
        <v>7.3849999999999998</v>
      </c>
      <c r="DW79" s="420">
        <v>7.6669999999999998</v>
      </c>
      <c r="DX79" s="418">
        <v>0.50596920424201464</v>
      </c>
      <c r="DY79" s="420" t="s">
        <v>550</v>
      </c>
      <c r="DZ79" s="421">
        <v>2.021789709488711</v>
      </c>
      <c r="EA79" s="404" t="s">
        <v>740</v>
      </c>
      <c r="EB79" s="418">
        <v>10265.560000000014</v>
      </c>
      <c r="EC79" s="418">
        <v>15833.340000000027</v>
      </c>
      <c r="ED79" s="418">
        <v>12985.120000000023</v>
      </c>
      <c r="EE79" s="418">
        <v>13028.006666666688</v>
      </c>
      <c r="EF79" s="419" t="s">
        <v>699</v>
      </c>
      <c r="EG79" s="420">
        <v>5.3100000000000005</v>
      </c>
      <c r="EH79" s="420">
        <v>7.8100000000000005</v>
      </c>
      <c r="EI79" s="420">
        <v>6.5540000000000003</v>
      </c>
      <c r="EJ79" s="420">
        <v>6.5579999999999998</v>
      </c>
      <c r="EK79" s="418">
        <v>1.2502937271803443</v>
      </c>
      <c r="EL79" s="420" t="s">
        <v>653</v>
      </c>
      <c r="EM79" s="421">
        <v>1.9712960878041059</v>
      </c>
      <c r="EN79" s="404" t="s">
        <v>740</v>
      </c>
      <c r="EO79" s="418">
        <v>479.40000000000049</v>
      </c>
      <c r="EP79" s="418">
        <v>489.30000000000047</v>
      </c>
      <c r="EQ79" s="418">
        <v>474.25000000000045</v>
      </c>
      <c r="ER79" s="418">
        <v>480.9833333333338</v>
      </c>
      <c r="ES79" s="420" t="s">
        <v>468</v>
      </c>
      <c r="ET79" s="422" t="s">
        <v>743</v>
      </c>
      <c r="EU79" s="422" t="s">
        <v>743</v>
      </c>
      <c r="EV79" s="422" t="s">
        <v>743</v>
      </c>
      <c r="EW79" s="422" t="s">
        <v>743</v>
      </c>
      <c r="EX79" s="418">
        <v>0</v>
      </c>
      <c r="EY79" s="420" t="s">
        <v>751</v>
      </c>
      <c r="EZ79" s="421" t="s">
        <v>752</v>
      </c>
      <c r="FA79" s="404" t="s">
        <v>740</v>
      </c>
      <c r="FB79" s="418">
        <v>7323.9899999999861</v>
      </c>
      <c r="FC79" s="418">
        <v>9372.9699999999848</v>
      </c>
      <c r="FD79" s="418">
        <v>7675.0199999999868</v>
      </c>
      <c r="FE79" s="418">
        <v>8123.9933333333183</v>
      </c>
      <c r="FF79" s="420" t="s">
        <v>563</v>
      </c>
      <c r="FG79" s="420">
        <v>5.6820000000000004</v>
      </c>
      <c r="FH79" s="420">
        <v>7.0230000000000006</v>
      </c>
      <c r="FI79" s="420">
        <v>5.9169999999999998</v>
      </c>
      <c r="FJ79" s="420">
        <v>6.2069999999999999</v>
      </c>
      <c r="FK79" s="418">
        <v>0.71618402816383742</v>
      </c>
      <c r="FL79" s="420" t="s">
        <v>596</v>
      </c>
      <c r="FM79" s="421">
        <v>2.0106194753747211</v>
      </c>
      <c r="FN79" s="404" t="s">
        <v>740</v>
      </c>
      <c r="FO79" s="418">
        <v>15401.299999999979</v>
      </c>
      <c r="FP79" s="418">
        <v>12270.299999999979</v>
      </c>
      <c r="FQ79" s="418">
        <v>13787.64999999998</v>
      </c>
      <c r="FR79" s="418">
        <v>13819.74999999998</v>
      </c>
      <c r="FS79" s="420" t="s">
        <v>556</v>
      </c>
      <c r="FT79" s="420">
        <v>9.9429999999999996</v>
      </c>
      <c r="FU79" s="420">
        <v>8.2729999999999997</v>
      </c>
      <c r="FV79" s="420">
        <v>9.093</v>
      </c>
      <c r="FW79" s="420">
        <v>9.1029999999999998</v>
      </c>
      <c r="FX79" s="418">
        <v>0.83512167982892138</v>
      </c>
      <c r="FY79" s="420" t="s">
        <v>587</v>
      </c>
      <c r="FZ79" s="421">
        <v>2.1752261464331375</v>
      </c>
      <c r="GA79" s="404" t="s">
        <v>740</v>
      </c>
      <c r="GB79" s="418">
        <v>6187.0000000000055</v>
      </c>
      <c r="GC79" s="418">
        <v>5536.2200000000021</v>
      </c>
      <c r="GD79" s="418">
        <v>6665.4400000000069</v>
      </c>
      <c r="GE79" s="418">
        <v>6129.5533333333378</v>
      </c>
      <c r="GF79" s="420" t="s">
        <v>587</v>
      </c>
      <c r="GG79" s="420">
        <v>5.7530000000000001</v>
      </c>
      <c r="GH79" s="420">
        <v>5.2620000000000005</v>
      </c>
      <c r="GI79" s="420">
        <v>6.1040000000000001</v>
      </c>
      <c r="GJ79" s="420">
        <v>5.7060000000000004</v>
      </c>
      <c r="GK79" s="418">
        <v>0.42298532764194269</v>
      </c>
      <c r="GL79" s="420" t="s">
        <v>484</v>
      </c>
      <c r="GM79" s="421">
        <v>2.0693661150706508</v>
      </c>
      <c r="GN79" s="404" t="s">
        <v>740</v>
      </c>
      <c r="GO79" s="418">
        <v>428.75</v>
      </c>
      <c r="GP79" s="418">
        <v>462.75</v>
      </c>
      <c r="GQ79" s="418">
        <v>506.75</v>
      </c>
      <c r="GR79" s="418">
        <v>466.08333333333331</v>
      </c>
      <c r="GS79" s="420" t="s">
        <v>543</v>
      </c>
      <c r="GT79" s="422" t="s">
        <v>743</v>
      </c>
      <c r="GU79" s="422" t="s">
        <v>743</v>
      </c>
      <c r="GV79" s="422" t="s">
        <v>743</v>
      </c>
      <c r="GW79" s="422" t="s">
        <v>743</v>
      </c>
      <c r="GX79" s="418">
        <v>0</v>
      </c>
      <c r="GY79" s="420" t="s">
        <v>751</v>
      </c>
      <c r="GZ79" s="421" t="s">
        <v>752</v>
      </c>
      <c r="HA79" s="404" t="s">
        <v>740</v>
      </c>
      <c r="HB79" s="418">
        <v>405.60000000000019</v>
      </c>
      <c r="HC79" s="418">
        <v>512.1600000000002</v>
      </c>
      <c r="HD79" s="418">
        <v>445.20000000000016</v>
      </c>
      <c r="HE79" s="418">
        <v>454.32000000000016</v>
      </c>
      <c r="HF79" s="420" t="s">
        <v>554</v>
      </c>
      <c r="HG79" s="422" t="s">
        <v>743</v>
      </c>
      <c r="HH79" s="418">
        <v>0.10193888340128626</v>
      </c>
      <c r="HI79" s="418">
        <v>1.7935794614615079E-2</v>
      </c>
      <c r="HJ79" s="420">
        <v>5.9900000000000002E-2</v>
      </c>
      <c r="HK79" s="418">
        <v>5.9399153721670823E-2</v>
      </c>
      <c r="HL79" s="419" t="s">
        <v>815</v>
      </c>
      <c r="HM79" s="421">
        <v>0.10181942768710771</v>
      </c>
    </row>
    <row r="80" spans="1:221">
      <c r="A80" s="353" t="s">
        <v>757</v>
      </c>
      <c r="B80" s="411">
        <v>10320.090000000009</v>
      </c>
      <c r="C80" s="411">
        <v>11342.090000000011</v>
      </c>
      <c r="D80" s="411">
        <v>13681.270000000011</v>
      </c>
      <c r="E80" s="411">
        <v>11781.150000000011</v>
      </c>
      <c r="F80" s="412" t="s">
        <v>695</v>
      </c>
      <c r="G80" s="412">
        <v>6.3630000000000004</v>
      </c>
      <c r="H80" s="412">
        <v>6.9219999999999997</v>
      </c>
      <c r="I80" s="412">
        <v>8.173</v>
      </c>
      <c r="J80" s="412">
        <v>7.1530000000000005</v>
      </c>
      <c r="K80" s="411">
        <v>0.92694354524103084</v>
      </c>
      <c r="L80" s="412" t="s">
        <v>612</v>
      </c>
      <c r="M80" s="413">
        <v>2.004069912736222</v>
      </c>
      <c r="N80" s="353" t="s">
        <v>757</v>
      </c>
      <c r="O80" s="411">
        <v>10418.580000000009</v>
      </c>
      <c r="P80" s="411">
        <v>8706.7199999999993</v>
      </c>
      <c r="Q80" s="411">
        <v>10153.860000000013</v>
      </c>
      <c r="R80" s="411">
        <v>9759.7200000000084</v>
      </c>
      <c r="S80" s="412" t="s">
        <v>617</v>
      </c>
      <c r="T80" s="412">
        <v>6.7810000000000006</v>
      </c>
      <c r="U80" s="412">
        <v>5.8129999999999997</v>
      </c>
      <c r="V80" s="412">
        <v>6.633</v>
      </c>
      <c r="W80" s="412">
        <v>6.4089999999999998</v>
      </c>
      <c r="X80" s="411">
        <v>0.52154357745095237</v>
      </c>
      <c r="Y80" s="412" t="s">
        <v>451</v>
      </c>
      <c r="Z80" s="413">
        <v>2.0451773987525006</v>
      </c>
      <c r="AA80" s="404" t="s">
        <v>757</v>
      </c>
      <c r="AB80" s="418">
        <v>24006.559999999969</v>
      </c>
      <c r="AC80" s="418">
        <v>22722.669999999969</v>
      </c>
      <c r="AD80" s="418">
        <v>22555.779999999973</v>
      </c>
      <c r="AE80" s="418">
        <v>23095.003333333301</v>
      </c>
      <c r="AF80" s="420" t="s">
        <v>428</v>
      </c>
      <c r="AG80" s="420">
        <v>6.4270000000000005</v>
      </c>
      <c r="AH80" s="420">
        <v>6.1379999999999999</v>
      </c>
      <c r="AI80" s="420">
        <v>6.1000000000000005</v>
      </c>
      <c r="AJ80" s="420">
        <v>6.2220000000000004</v>
      </c>
      <c r="AK80" s="418">
        <v>0.17853566431620013</v>
      </c>
      <c r="AL80" s="420" t="s">
        <v>513</v>
      </c>
      <c r="AM80" s="421">
        <v>2.0140482961066146</v>
      </c>
      <c r="AN80" s="353" t="s">
        <v>757</v>
      </c>
      <c r="AO80" s="411">
        <v>12048.100000000019</v>
      </c>
      <c r="AP80" s="411">
        <v>12957.350000000026</v>
      </c>
      <c r="AQ80" s="411">
        <v>12654.450000000024</v>
      </c>
      <c r="AR80" s="411">
        <v>12553.300000000023</v>
      </c>
      <c r="AS80" s="412" t="s">
        <v>535</v>
      </c>
      <c r="AT80" s="412">
        <v>4.1349999999999998</v>
      </c>
      <c r="AU80" s="412">
        <v>4.4080000000000004</v>
      </c>
      <c r="AV80" s="412">
        <v>4.3170000000000002</v>
      </c>
      <c r="AW80" s="412">
        <v>4.2869999999999999</v>
      </c>
      <c r="AX80" s="411">
        <v>0.13930871602938455</v>
      </c>
      <c r="AY80" s="412" t="s">
        <v>571</v>
      </c>
      <c r="AZ80" s="413">
        <v>1.8634038418174634</v>
      </c>
      <c r="BA80" s="353" t="s">
        <v>757</v>
      </c>
      <c r="BB80" s="411">
        <v>11418.000000000016</v>
      </c>
      <c r="BC80" s="411">
        <v>11228.000000000015</v>
      </c>
      <c r="BD80" s="411">
        <v>10774.40000000002</v>
      </c>
      <c r="BE80" s="411">
        <v>11140.133333333351</v>
      </c>
      <c r="BF80" s="412" t="s">
        <v>574</v>
      </c>
      <c r="BG80" s="412">
        <v>9.1069999999999993</v>
      </c>
      <c r="BH80" s="412">
        <v>8.9749999999999996</v>
      </c>
      <c r="BI80" s="412">
        <v>8.6590000000000007</v>
      </c>
      <c r="BJ80" s="412">
        <v>8.9139999999999997</v>
      </c>
      <c r="BK80" s="411">
        <v>0.23013958411081689</v>
      </c>
      <c r="BL80" s="412" t="s">
        <v>460</v>
      </c>
      <c r="BM80" s="413">
        <v>2.0599541665404999</v>
      </c>
      <c r="BN80" s="404" t="s">
        <v>757</v>
      </c>
      <c r="BO80" s="418">
        <v>19437.320000000029</v>
      </c>
      <c r="BP80" s="418">
        <v>18105.990000000031</v>
      </c>
      <c r="BQ80" s="418">
        <v>21995.990000000045</v>
      </c>
      <c r="BR80" s="418">
        <v>19846.433333333367</v>
      </c>
      <c r="BS80" s="420" t="s">
        <v>553</v>
      </c>
      <c r="BT80" s="420">
        <v>13.13</v>
      </c>
      <c r="BU80" s="420">
        <v>12.39</v>
      </c>
      <c r="BV80" s="420">
        <v>14.51</v>
      </c>
      <c r="BW80" s="420">
        <v>13.34</v>
      </c>
      <c r="BX80" s="418">
        <v>1.0733896097732023</v>
      </c>
      <c r="BY80" s="420" t="s">
        <v>506</v>
      </c>
      <c r="BZ80" s="421">
        <v>2.2048074539937463</v>
      </c>
      <c r="CA80" s="404" t="s">
        <v>757</v>
      </c>
      <c r="CB80" s="418">
        <v>11230.379999999974</v>
      </c>
      <c r="CC80" s="418">
        <v>8901.4599999999882</v>
      </c>
      <c r="CD80" s="418">
        <v>9954.9199999999764</v>
      </c>
      <c r="CE80" s="418">
        <v>10028.919999999978</v>
      </c>
      <c r="CF80" s="420" t="s">
        <v>629</v>
      </c>
      <c r="CG80" s="420">
        <v>8.2509999999999994</v>
      </c>
      <c r="CH80" s="420">
        <v>6.7690000000000001</v>
      </c>
      <c r="CI80" s="420">
        <v>7.4480000000000004</v>
      </c>
      <c r="CJ80" s="420">
        <v>7.4889999999999999</v>
      </c>
      <c r="CK80" s="418">
        <v>0.74208728495811527</v>
      </c>
      <c r="CL80" s="420" t="s">
        <v>626</v>
      </c>
      <c r="CM80" s="421">
        <v>2.0822810025712926</v>
      </c>
      <c r="CN80" s="404" t="s">
        <v>757</v>
      </c>
      <c r="CO80" s="418">
        <v>17578.559999999976</v>
      </c>
      <c r="CP80" s="418">
        <v>15101.279999999977</v>
      </c>
      <c r="CQ80" s="418">
        <v>17140.559999999972</v>
      </c>
      <c r="CR80" s="418">
        <v>16606.799999999974</v>
      </c>
      <c r="CS80" s="420" t="s">
        <v>506</v>
      </c>
      <c r="CT80" s="420">
        <v>10.34</v>
      </c>
      <c r="CU80" s="420">
        <v>9.0489999999999995</v>
      </c>
      <c r="CV80" s="420">
        <v>10.120000000000001</v>
      </c>
      <c r="CW80" s="420">
        <v>9.8360000000000003</v>
      </c>
      <c r="CX80" s="418">
        <v>0.69072769195197747</v>
      </c>
      <c r="CY80" s="420" t="s">
        <v>425</v>
      </c>
      <c r="CZ80" s="421">
        <v>2.1076215723341338</v>
      </c>
      <c r="DA80" s="404" t="s">
        <v>757</v>
      </c>
      <c r="DB80" s="418">
        <v>14855.760000000018</v>
      </c>
      <c r="DC80" s="418">
        <v>14138.000000000013</v>
      </c>
      <c r="DD80" s="418">
        <v>14450.820000000018</v>
      </c>
      <c r="DE80" s="418">
        <v>14481.526666666681</v>
      </c>
      <c r="DF80" s="420" t="s">
        <v>491</v>
      </c>
      <c r="DG80" s="420">
        <v>7.681</v>
      </c>
      <c r="DH80" s="420">
        <v>7.3620000000000001</v>
      </c>
      <c r="DI80" s="420">
        <v>7.5010000000000003</v>
      </c>
      <c r="DJ80" s="420">
        <v>7.5150000000000006</v>
      </c>
      <c r="DK80" s="418">
        <v>0.16017037241134216</v>
      </c>
      <c r="DL80" s="420" t="s">
        <v>492</v>
      </c>
      <c r="DM80" s="421">
        <v>2.0746592820268304</v>
      </c>
      <c r="DN80" s="404" t="s">
        <v>757</v>
      </c>
      <c r="DO80" s="418">
        <v>16129.959999999983</v>
      </c>
      <c r="DP80" s="418">
        <v>14671.479999999985</v>
      </c>
      <c r="DQ80" s="418">
        <v>16778.96</v>
      </c>
      <c r="DR80" s="418">
        <v>15860.133333333322</v>
      </c>
      <c r="DS80" s="420" t="s">
        <v>494</v>
      </c>
      <c r="DT80" s="420">
        <v>9.6989999999999998</v>
      </c>
      <c r="DU80" s="420">
        <v>8.9130000000000003</v>
      </c>
      <c r="DV80" s="420">
        <v>10.050000000000001</v>
      </c>
      <c r="DW80" s="420">
        <v>9.5519999999999996</v>
      </c>
      <c r="DX80" s="418">
        <v>0.58037830569353976</v>
      </c>
      <c r="DY80" s="420" t="s">
        <v>477</v>
      </c>
      <c r="DZ80" s="421">
        <v>2.0918939886997889</v>
      </c>
      <c r="EA80" s="404" t="s">
        <v>757</v>
      </c>
      <c r="EB80" s="418">
        <v>14664.340000000026</v>
      </c>
      <c r="EC80" s="418">
        <v>17155.120000000014</v>
      </c>
      <c r="ED80" s="418">
        <v>16383.340000000035</v>
      </c>
      <c r="EE80" s="418">
        <v>16067.600000000026</v>
      </c>
      <c r="EF80" s="420" t="s">
        <v>552</v>
      </c>
      <c r="EG80" s="420">
        <v>7.2990000000000004</v>
      </c>
      <c r="EH80" s="420">
        <v>8.3810000000000002</v>
      </c>
      <c r="EI80" s="420">
        <v>8.0489999999999995</v>
      </c>
      <c r="EJ80" s="420">
        <v>7.91</v>
      </c>
      <c r="EK80" s="418">
        <v>0.55388649991888361</v>
      </c>
      <c r="EL80" s="420" t="s">
        <v>425</v>
      </c>
      <c r="EM80" s="421">
        <v>2.0452401593132037</v>
      </c>
      <c r="EN80" s="404" t="s">
        <v>757</v>
      </c>
      <c r="EO80" s="418">
        <v>459.50000000000051</v>
      </c>
      <c r="EP80" s="418">
        <v>525.50000000000045</v>
      </c>
      <c r="EQ80" s="418">
        <v>519.50000000000045</v>
      </c>
      <c r="ER80" s="418">
        <v>501.50000000000045</v>
      </c>
      <c r="ES80" s="420" t="s">
        <v>593</v>
      </c>
      <c r="ET80" s="422" t="s">
        <v>743</v>
      </c>
      <c r="EU80" s="422" t="s">
        <v>743</v>
      </c>
      <c r="EV80" s="422" t="s">
        <v>743</v>
      </c>
      <c r="EW80" s="422" t="s">
        <v>743</v>
      </c>
      <c r="EX80" s="418">
        <v>0</v>
      </c>
      <c r="EY80" s="420" t="s">
        <v>751</v>
      </c>
      <c r="EZ80" s="421" t="s">
        <v>752</v>
      </c>
      <c r="FA80" s="404" t="s">
        <v>757</v>
      </c>
      <c r="FB80" s="418">
        <v>11403.969999999985</v>
      </c>
      <c r="FC80" s="418">
        <v>9847.0099999999838</v>
      </c>
      <c r="FD80" s="418">
        <v>11443.989999999985</v>
      </c>
      <c r="FE80" s="418">
        <v>10898.323333333317</v>
      </c>
      <c r="FF80" s="420" t="s">
        <v>543</v>
      </c>
      <c r="FG80" s="420">
        <v>8.2949999999999999</v>
      </c>
      <c r="FH80" s="420">
        <v>7.3239999999999998</v>
      </c>
      <c r="FI80" s="420">
        <v>8.32</v>
      </c>
      <c r="FJ80" s="420">
        <v>7.98</v>
      </c>
      <c r="FK80" s="418">
        <v>0.56769235021187259</v>
      </c>
      <c r="FL80" s="420" t="s">
        <v>505</v>
      </c>
      <c r="FM80" s="421">
        <v>2.0898273505582003</v>
      </c>
      <c r="FN80" s="404" t="s">
        <v>757</v>
      </c>
      <c r="FO80" s="418">
        <v>6045.3499999999885</v>
      </c>
      <c r="FP80" s="418">
        <v>5590.7499999999918</v>
      </c>
      <c r="FQ80" s="418">
        <v>5886.9999999999936</v>
      </c>
      <c r="FR80" s="418">
        <v>5841.0333333333247</v>
      </c>
      <c r="FS80" s="420" t="s">
        <v>496</v>
      </c>
      <c r="FT80" s="420">
        <v>4.5869999999999997</v>
      </c>
      <c r="FU80" s="420">
        <v>4.2880000000000003</v>
      </c>
      <c r="FV80" s="420">
        <v>4.4829999999999997</v>
      </c>
      <c r="FW80" s="420">
        <v>4.4530000000000003</v>
      </c>
      <c r="FX80" s="418">
        <v>0.15203993311601824</v>
      </c>
      <c r="FY80" s="420" t="s">
        <v>428</v>
      </c>
      <c r="FZ80" s="421">
        <v>1.8860216426363039</v>
      </c>
      <c r="GA80" s="404" t="s">
        <v>757</v>
      </c>
      <c r="GB80" s="418">
        <v>12386.219999999979</v>
      </c>
      <c r="GC80" s="418">
        <v>10624.219999999987</v>
      </c>
      <c r="GD80" s="418">
        <v>11334.219999999979</v>
      </c>
      <c r="GE80" s="418">
        <v>11448.219999999981</v>
      </c>
      <c r="GF80" s="420" t="s">
        <v>486</v>
      </c>
      <c r="GG80" s="420">
        <v>9.8360000000000003</v>
      </c>
      <c r="GH80" s="420">
        <v>8.7580000000000009</v>
      </c>
      <c r="GI80" s="420">
        <v>9.1980000000000004</v>
      </c>
      <c r="GJ80" s="420">
        <v>9.2639999999999993</v>
      </c>
      <c r="GK80" s="418">
        <v>0.54238548709762646</v>
      </c>
      <c r="GL80" s="420" t="s">
        <v>444</v>
      </c>
      <c r="GM80" s="421">
        <v>2.2599704039504038</v>
      </c>
      <c r="GN80" s="404" t="s">
        <v>757</v>
      </c>
      <c r="GO80" s="418">
        <v>535.5</v>
      </c>
      <c r="GP80" s="418">
        <v>601.5</v>
      </c>
      <c r="GQ80" s="418">
        <v>510.75</v>
      </c>
      <c r="GR80" s="418">
        <v>549.25</v>
      </c>
      <c r="GS80" s="420" t="s">
        <v>523</v>
      </c>
      <c r="GT80" s="422" t="s">
        <v>743</v>
      </c>
      <c r="GU80" s="418">
        <v>3.0795969792111102E-2</v>
      </c>
      <c r="GV80" s="422" t="s">
        <v>743</v>
      </c>
      <c r="GW80" s="422" t="s">
        <v>743</v>
      </c>
      <c r="GX80" s="418">
        <v>0</v>
      </c>
      <c r="GY80" s="420" t="s">
        <v>751</v>
      </c>
      <c r="GZ80" s="421" t="s">
        <v>752</v>
      </c>
      <c r="HA80" s="404" t="s">
        <v>757</v>
      </c>
      <c r="HB80" s="418">
        <v>426.80000000000024</v>
      </c>
      <c r="HC80" s="418">
        <v>490.80000000000024</v>
      </c>
      <c r="HD80" s="418">
        <v>528.2800000000002</v>
      </c>
      <c r="HE80" s="418">
        <v>481.96000000000021</v>
      </c>
      <c r="HF80" s="420" t="s">
        <v>511</v>
      </c>
      <c r="HG80" s="422" t="s">
        <v>743</v>
      </c>
      <c r="HH80" s="418">
        <v>7.7411156626488814E-2</v>
      </c>
      <c r="HI80" s="418">
        <v>0.11973290442286882</v>
      </c>
      <c r="HJ80" s="420">
        <v>9.8599999999999993E-2</v>
      </c>
      <c r="HK80" s="418">
        <v>2.992599485848713E-2</v>
      </c>
      <c r="HL80" s="419" t="s">
        <v>816</v>
      </c>
      <c r="HM80" s="421">
        <v>0.17102172332937168</v>
      </c>
    </row>
    <row r="81" spans="1:221">
      <c r="A81" s="353" t="s">
        <v>767</v>
      </c>
      <c r="B81" s="411">
        <v>19016.360000000011</v>
      </c>
      <c r="C81" s="411">
        <v>14871.270000000011</v>
      </c>
      <c r="D81" s="411">
        <v>13371.180000000011</v>
      </c>
      <c r="E81" s="411">
        <v>15752.936666666676</v>
      </c>
      <c r="F81" s="412" t="s">
        <v>800</v>
      </c>
      <c r="G81" s="412">
        <v>10.92</v>
      </c>
      <c r="H81" s="412">
        <v>8.7970000000000006</v>
      </c>
      <c r="I81" s="412">
        <v>8.0090000000000003</v>
      </c>
      <c r="J81" s="412">
        <v>9.2409999999999997</v>
      </c>
      <c r="K81" s="411">
        <v>1.5035468790463367</v>
      </c>
      <c r="L81" s="412" t="s">
        <v>662</v>
      </c>
      <c r="M81" s="413">
        <v>2.0757840952154991</v>
      </c>
      <c r="N81" s="353" t="s">
        <v>767</v>
      </c>
      <c r="O81" s="411">
        <v>10051.720000000007</v>
      </c>
      <c r="P81" s="411">
        <v>7931.859999999986</v>
      </c>
      <c r="Q81" s="411">
        <v>9257.7199999999993</v>
      </c>
      <c r="R81" s="411">
        <v>9080.4333333333325</v>
      </c>
      <c r="S81" s="412" t="s">
        <v>666</v>
      </c>
      <c r="T81" s="412">
        <v>6.5760000000000005</v>
      </c>
      <c r="U81" s="412">
        <v>5.3630000000000004</v>
      </c>
      <c r="V81" s="412">
        <v>6.1280000000000001</v>
      </c>
      <c r="W81" s="412">
        <v>6.0220000000000002</v>
      </c>
      <c r="X81" s="411">
        <v>0.61350661565651288</v>
      </c>
      <c r="Y81" s="412" t="s">
        <v>450</v>
      </c>
      <c r="Z81" s="413">
        <v>1.9801385343439781</v>
      </c>
      <c r="AA81" s="404" t="s">
        <v>767</v>
      </c>
      <c r="AB81" s="418">
        <v>21688.779999999973</v>
      </c>
      <c r="AC81" s="418">
        <v>17286.669999999976</v>
      </c>
      <c r="AD81" s="418">
        <v>23700.559999999969</v>
      </c>
      <c r="AE81" s="418">
        <v>20892.003333333309</v>
      </c>
      <c r="AF81" s="420" t="s">
        <v>432</v>
      </c>
      <c r="AG81" s="420">
        <v>5.9039999999999999</v>
      </c>
      <c r="AH81" s="420">
        <v>4.8790000000000004</v>
      </c>
      <c r="AI81" s="420">
        <v>6.3580000000000005</v>
      </c>
      <c r="AJ81" s="420">
        <v>5.7140000000000004</v>
      </c>
      <c r="AK81" s="418">
        <v>0.75747924854035908</v>
      </c>
      <c r="AL81" s="420" t="s">
        <v>589</v>
      </c>
      <c r="AM81" s="421">
        <v>2.0106850963120784</v>
      </c>
      <c r="AN81" s="353" t="s">
        <v>767</v>
      </c>
      <c r="AO81" s="411">
        <v>20598.450000000037</v>
      </c>
      <c r="AP81" s="411">
        <v>16476.45000000003</v>
      </c>
      <c r="AQ81" s="411">
        <v>22114.800000000039</v>
      </c>
      <c r="AR81" s="411">
        <v>19729.900000000034</v>
      </c>
      <c r="AS81" s="412" t="s">
        <v>479</v>
      </c>
      <c r="AT81" s="412">
        <v>6.601</v>
      </c>
      <c r="AU81" s="412">
        <v>5.4390000000000001</v>
      </c>
      <c r="AV81" s="412">
        <v>7.0179999999999998</v>
      </c>
      <c r="AW81" s="412">
        <v>6.3529999999999998</v>
      </c>
      <c r="AX81" s="411">
        <v>0.81853493692805646</v>
      </c>
      <c r="AY81" s="412" t="s">
        <v>615</v>
      </c>
      <c r="AZ81" s="413">
        <v>2.0034518175143967</v>
      </c>
      <c r="BA81" s="353" t="s">
        <v>767</v>
      </c>
      <c r="BB81" s="411">
        <v>9519.8000000000102</v>
      </c>
      <c r="BC81" s="411">
        <v>7478.5999999999885</v>
      </c>
      <c r="BD81" s="411">
        <v>10269.600000000013</v>
      </c>
      <c r="BE81" s="411">
        <v>9089.3333333333376</v>
      </c>
      <c r="BF81" s="412" t="s">
        <v>791</v>
      </c>
      <c r="BG81" s="412">
        <v>7.7720000000000002</v>
      </c>
      <c r="BH81" s="412">
        <v>6.28</v>
      </c>
      <c r="BI81" s="412">
        <v>8.3040000000000003</v>
      </c>
      <c r="BJ81" s="412">
        <v>7.452</v>
      </c>
      <c r="BK81" s="411">
        <v>1.0493592081634222</v>
      </c>
      <c r="BL81" s="412" t="s">
        <v>697</v>
      </c>
      <c r="BM81" s="413">
        <v>2.0154778245416716</v>
      </c>
      <c r="BN81" s="404" t="s">
        <v>767</v>
      </c>
      <c r="BO81" s="418">
        <v>11355.989999999994</v>
      </c>
      <c r="BP81" s="418">
        <v>10188.989999999994</v>
      </c>
      <c r="BQ81" s="418">
        <v>11665.319999999994</v>
      </c>
      <c r="BR81" s="418">
        <v>11070.099999999993</v>
      </c>
      <c r="BS81" s="420" t="s">
        <v>425</v>
      </c>
      <c r="BT81" s="420">
        <v>8.4489999999999998</v>
      </c>
      <c r="BU81" s="420">
        <v>7.718</v>
      </c>
      <c r="BV81" s="420">
        <v>8.64</v>
      </c>
      <c r="BW81" s="420">
        <v>8.2690000000000001</v>
      </c>
      <c r="BX81" s="418">
        <v>0.48662021701350211</v>
      </c>
      <c r="BY81" s="420" t="s">
        <v>444</v>
      </c>
      <c r="BZ81" s="421">
        <v>2.1093252602678536</v>
      </c>
      <c r="CA81" s="404" t="s">
        <v>767</v>
      </c>
      <c r="CB81" s="418">
        <v>10262.999999999978</v>
      </c>
      <c r="CC81" s="418">
        <v>6376.4600000000028</v>
      </c>
      <c r="CD81" s="418">
        <v>8627.9199999999892</v>
      </c>
      <c r="CE81" s="418">
        <v>8422.45999999999</v>
      </c>
      <c r="CF81" s="419" t="s">
        <v>547</v>
      </c>
      <c r="CG81" s="420">
        <v>7.6440000000000001</v>
      </c>
      <c r="CH81" s="420">
        <v>5.0600000000000005</v>
      </c>
      <c r="CI81" s="420">
        <v>6.5890000000000004</v>
      </c>
      <c r="CJ81" s="420">
        <v>6.431</v>
      </c>
      <c r="CK81" s="418">
        <v>1.2995337314482014</v>
      </c>
      <c r="CL81" s="419" t="s">
        <v>674</v>
      </c>
      <c r="CM81" s="421">
        <v>2.0031289034255746</v>
      </c>
      <c r="CN81" s="404" t="s">
        <v>767</v>
      </c>
      <c r="CO81" s="418">
        <v>16785.559999999976</v>
      </c>
      <c r="CP81" s="418">
        <v>12884.279999999979</v>
      </c>
      <c r="CQ81" s="418">
        <v>15555.279999999977</v>
      </c>
      <c r="CR81" s="418">
        <v>15075.039999999977</v>
      </c>
      <c r="CS81" s="420" t="s">
        <v>453</v>
      </c>
      <c r="CT81" s="420">
        <v>9.9320000000000004</v>
      </c>
      <c r="CU81" s="420">
        <v>7.8609999999999998</v>
      </c>
      <c r="CV81" s="420">
        <v>9.2889999999999997</v>
      </c>
      <c r="CW81" s="420">
        <v>9.027000000000001</v>
      </c>
      <c r="CX81" s="418">
        <v>1.0602403485097172</v>
      </c>
      <c r="CY81" s="420" t="s">
        <v>454</v>
      </c>
      <c r="CZ81" s="421">
        <v>2.0711862032887511</v>
      </c>
      <c r="DA81" s="404" t="s">
        <v>767</v>
      </c>
      <c r="DB81" s="418">
        <v>14911.760000000017</v>
      </c>
      <c r="DC81" s="418">
        <v>11853.880000000012</v>
      </c>
      <c r="DD81" s="418">
        <v>15789.82000000002</v>
      </c>
      <c r="DE81" s="418">
        <v>14185.15333333335</v>
      </c>
      <c r="DF81" s="420" t="s">
        <v>695</v>
      </c>
      <c r="DG81" s="420">
        <v>7.7060000000000004</v>
      </c>
      <c r="DH81" s="420">
        <v>6.3239999999999998</v>
      </c>
      <c r="DI81" s="420">
        <v>8.093</v>
      </c>
      <c r="DJ81" s="420">
        <v>7.3740000000000006</v>
      </c>
      <c r="DK81" s="418">
        <v>0.92964081669929777</v>
      </c>
      <c r="DL81" s="420" t="s">
        <v>541</v>
      </c>
      <c r="DM81" s="421">
        <v>2.0427066767370707</v>
      </c>
      <c r="DN81" s="404" t="s">
        <v>767</v>
      </c>
      <c r="DO81" s="418">
        <v>15625.739999999983</v>
      </c>
      <c r="DP81" s="418">
        <v>10634.999999999985</v>
      </c>
      <c r="DQ81" s="418">
        <v>15450.219999999985</v>
      </c>
      <c r="DR81" s="418">
        <v>13903.653333333319</v>
      </c>
      <c r="DS81" s="419" t="s">
        <v>803</v>
      </c>
      <c r="DT81" s="420">
        <v>9.4280000000000008</v>
      </c>
      <c r="DU81" s="420">
        <v>6.6749999999999998</v>
      </c>
      <c r="DV81" s="420">
        <v>9.3339999999999996</v>
      </c>
      <c r="DW81" s="420">
        <v>8.479000000000001</v>
      </c>
      <c r="DX81" s="418">
        <v>1.5629732005673977</v>
      </c>
      <c r="DY81" s="420" t="s">
        <v>652</v>
      </c>
      <c r="DZ81" s="421">
        <v>2.0556703425618328</v>
      </c>
      <c r="EA81" s="404" t="s">
        <v>767</v>
      </c>
      <c r="EB81" s="418">
        <v>18247.559999999998</v>
      </c>
      <c r="EC81" s="418">
        <v>19362.339999999989</v>
      </c>
      <c r="ED81" s="418">
        <v>20680.779999999984</v>
      </c>
      <c r="EE81" s="418">
        <v>19430.226666666658</v>
      </c>
      <c r="EF81" s="420" t="s">
        <v>473</v>
      </c>
      <c r="EG81" s="420">
        <v>8.8469999999999995</v>
      </c>
      <c r="EH81" s="420">
        <v>9.3179999999999996</v>
      </c>
      <c r="EI81" s="420">
        <v>9.8689999999999998</v>
      </c>
      <c r="EJ81" s="420">
        <v>9.3439999999999994</v>
      </c>
      <c r="EK81" s="418">
        <v>0.51164327085226458</v>
      </c>
      <c r="EL81" s="420" t="s">
        <v>470</v>
      </c>
      <c r="EM81" s="421">
        <v>2.0840635185468628</v>
      </c>
      <c r="EN81" s="404" t="s">
        <v>767</v>
      </c>
      <c r="EO81" s="418">
        <v>408.55000000000052</v>
      </c>
      <c r="EP81" s="418">
        <v>486.35000000000048</v>
      </c>
      <c r="EQ81" s="418">
        <v>575.70000000000005</v>
      </c>
      <c r="ER81" s="418">
        <v>490.20000000000033</v>
      </c>
      <c r="ES81" s="420" t="s">
        <v>746</v>
      </c>
      <c r="ET81" s="422" t="s">
        <v>743</v>
      </c>
      <c r="EU81" s="422" t="s">
        <v>743</v>
      </c>
      <c r="EV81" s="422" t="s">
        <v>743</v>
      </c>
      <c r="EW81" s="422" t="s">
        <v>743</v>
      </c>
      <c r="EX81" s="418">
        <v>0</v>
      </c>
      <c r="EY81" s="420" t="s">
        <v>751</v>
      </c>
      <c r="EZ81" s="421" t="s">
        <v>752</v>
      </c>
      <c r="FA81" s="404" t="s">
        <v>767</v>
      </c>
      <c r="FB81" s="418">
        <v>11444.959999999985</v>
      </c>
      <c r="FC81" s="418">
        <v>11457.979999999985</v>
      </c>
      <c r="FD81" s="418">
        <v>10280.979999999985</v>
      </c>
      <c r="FE81" s="418">
        <v>11061.306666666651</v>
      </c>
      <c r="FF81" s="420" t="s">
        <v>477</v>
      </c>
      <c r="FG81" s="420">
        <v>8.32</v>
      </c>
      <c r="FH81" s="420">
        <v>8.3279999999999994</v>
      </c>
      <c r="FI81" s="420">
        <v>7.5979999999999999</v>
      </c>
      <c r="FJ81" s="420">
        <v>8.0820000000000007</v>
      </c>
      <c r="FK81" s="418">
        <v>0.41945383654543111</v>
      </c>
      <c r="FL81" s="420" t="s">
        <v>475</v>
      </c>
      <c r="FM81" s="421">
        <v>2.090728759712436</v>
      </c>
      <c r="FN81" s="404" t="s">
        <v>767</v>
      </c>
      <c r="FO81" s="418">
        <v>10326.999999999982</v>
      </c>
      <c r="FP81" s="418">
        <v>8426.6999999999844</v>
      </c>
      <c r="FQ81" s="418">
        <v>9509.349999999984</v>
      </c>
      <c r="FR81" s="418">
        <v>9421.0166666666501</v>
      </c>
      <c r="FS81" s="420" t="s">
        <v>520</v>
      </c>
      <c r="FT81" s="420">
        <v>7.1859999999999999</v>
      </c>
      <c r="FU81" s="420">
        <v>6.0739999999999998</v>
      </c>
      <c r="FV81" s="420">
        <v>6.7140000000000004</v>
      </c>
      <c r="FW81" s="420">
        <v>6.6580000000000004</v>
      </c>
      <c r="FX81" s="418">
        <v>0.5581771934630686</v>
      </c>
      <c r="FY81" s="420" t="s">
        <v>543</v>
      </c>
      <c r="FZ81" s="421">
        <v>2.0886004226957398</v>
      </c>
      <c r="GA81" s="404" t="s">
        <v>767</v>
      </c>
      <c r="GB81" s="418">
        <v>7321.4400000000087</v>
      </c>
      <c r="GC81" s="418">
        <v>5520.3400000000047</v>
      </c>
      <c r="GD81" s="418">
        <v>7292.6600000000089</v>
      </c>
      <c r="GE81" s="418">
        <v>6711.4800000000077</v>
      </c>
      <c r="GF81" s="420" t="s">
        <v>683</v>
      </c>
      <c r="GG81" s="420">
        <v>6.5720000000000001</v>
      </c>
      <c r="GH81" s="420">
        <v>5.25</v>
      </c>
      <c r="GI81" s="420">
        <v>6.5520000000000005</v>
      </c>
      <c r="GJ81" s="420">
        <v>6.1240000000000006</v>
      </c>
      <c r="GK81" s="418">
        <v>0.75770846772801903</v>
      </c>
      <c r="GL81" s="420" t="s">
        <v>625</v>
      </c>
      <c r="GM81" s="421">
        <v>2.0808006341804712</v>
      </c>
      <c r="GN81" s="404" t="s">
        <v>767</v>
      </c>
      <c r="GO81" s="418">
        <v>512</v>
      </c>
      <c r="GP81" s="418">
        <v>459.25</v>
      </c>
      <c r="GQ81" s="418">
        <v>492.75</v>
      </c>
      <c r="GR81" s="418">
        <v>488</v>
      </c>
      <c r="GS81" s="420" t="s">
        <v>470</v>
      </c>
      <c r="GT81" s="422" t="s">
        <v>743</v>
      </c>
      <c r="GU81" s="422" t="s">
        <v>743</v>
      </c>
      <c r="GV81" s="422" t="s">
        <v>743</v>
      </c>
      <c r="GW81" s="422" t="s">
        <v>743</v>
      </c>
      <c r="GX81" s="418">
        <v>0</v>
      </c>
      <c r="GY81" s="420" t="s">
        <v>751</v>
      </c>
      <c r="GZ81" s="421" t="s">
        <v>752</v>
      </c>
      <c r="HA81" s="404" t="s">
        <v>767</v>
      </c>
      <c r="HB81" s="418">
        <v>403.68000000000018</v>
      </c>
      <c r="HC81" s="418">
        <v>440.68000000000023</v>
      </c>
      <c r="HD81" s="418">
        <v>485.68000000000023</v>
      </c>
      <c r="HE81" s="418">
        <v>443.34666666666686</v>
      </c>
      <c r="HF81" s="420" t="s">
        <v>560</v>
      </c>
      <c r="HG81" s="422" t="s">
        <v>743</v>
      </c>
      <c r="HH81" s="418">
        <v>1.0637547250000363E-2</v>
      </c>
      <c r="HI81" s="418">
        <v>7.1327461196921654E-2</v>
      </c>
      <c r="HJ81" s="420">
        <v>4.1000000000000002E-2</v>
      </c>
      <c r="HK81" s="418">
        <v>4.2914249701496071E-2</v>
      </c>
      <c r="HL81" s="419" t="s">
        <v>817</v>
      </c>
      <c r="HM81" s="421">
        <v>6.841590800909142E-2</v>
      </c>
    </row>
    <row r="82" spans="1:221">
      <c r="A82" s="353" t="s">
        <v>773</v>
      </c>
      <c r="B82" s="411">
        <v>8508.0900000000092</v>
      </c>
      <c r="C82" s="411">
        <v>15807.360000000011</v>
      </c>
      <c r="D82" s="411">
        <v>8215.9100000000089</v>
      </c>
      <c r="E82" s="411">
        <v>10843.786666666676</v>
      </c>
      <c r="F82" s="414" t="s">
        <v>779</v>
      </c>
      <c r="G82" s="412">
        <v>5.351</v>
      </c>
      <c r="H82" s="412">
        <v>9.2829999999999995</v>
      </c>
      <c r="I82" s="412">
        <v>5.1850000000000005</v>
      </c>
      <c r="J82" s="412">
        <v>6.6059999999999999</v>
      </c>
      <c r="K82" s="411">
        <v>2.3196450062014882</v>
      </c>
      <c r="L82" s="414" t="s">
        <v>771</v>
      </c>
      <c r="M82" s="413">
        <v>1.9660125610983386</v>
      </c>
      <c r="N82" s="353" t="s">
        <v>773</v>
      </c>
      <c r="O82" s="411">
        <v>8833</v>
      </c>
      <c r="P82" s="411">
        <v>8548.1399999999958</v>
      </c>
      <c r="Q82" s="411">
        <v>9605.2800000000061</v>
      </c>
      <c r="R82" s="411">
        <v>8995.4733333333334</v>
      </c>
      <c r="S82" s="412" t="s">
        <v>477</v>
      </c>
      <c r="T82" s="412">
        <v>5.8860000000000001</v>
      </c>
      <c r="U82" s="412">
        <v>5.7210000000000001</v>
      </c>
      <c r="V82" s="412">
        <v>6.3250000000000002</v>
      </c>
      <c r="W82" s="412">
        <v>5.9770000000000003</v>
      </c>
      <c r="X82" s="411">
        <v>0.31215885785192449</v>
      </c>
      <c r="Y82" s="412" t="s">
        <v>475</v>
      </c>
      <c r="Z82" s="413">
        <v>1.9800231360300991</v>
      </c>
      <c r="AA82" s="404" t="s">
        <v>773</v>
      </c>
      <c r="AB82" s="418">
        <v>18311.779999999977</v>
      </c>
      <c r="AC82" s="418">
        <v>16619.889999999978</v>
      </c>
      <c r="AD82" s="418">
        <v>18983.559999999969</v>
      </c>
      <c r="AE82" s="418">
        <v>17971.743333333307</v>
      </c>
      <c r="AF82" s="420" t="s">
        <v>494</v>
      </c>
      <c r="AG82" s="420">
        <v>5.1219999999999999</v>
      </c>
      <c r="AH82" s="420">
        <v>4.72</v>
      </c>
      <c r="AI82" s="420">
        <v>5.2789999999999999</v>
      </c>
      <c r="AJ82" s="420">
        <v>5.0410000000000004</v>
      </c>
      <c r="AK82" s="418">
        <v>0.28833491475842693</v>
      </c>
      <c r="AL82" s="420" t="s">
        <v>532</v>
      </c>
      <c r="AM82" s="421">
        <v>2.0062529984674771</v>
      </c>
      <c r="AN82" s="353" t="s">
        <v>773</v>
      </c>
      <c r="AO82" s="411">
        <v>19313.350000000039</v>
      </c>
      <c r="AP82" s="411">
        <v>19389.800000000032</v>
      </c>
      <c r="AQ82" s="411">
        <v>20773.350000000039</v>
      </c>
      <c r="AR82" s="411">
        <v>19825.500000000033</v>
      </c>
      <c r="AS82" s="412" t="s">
        <v>517</v>
      </c>
      <c r="AT82" s="412">
        <v>6.2430000000000003</v>
      </c>
      <c r="AU82" s="412">
        <v>6.2640000000000002</v>
      </c>
      <c r="AV82" s="412">
        <v>6.649</v>
      </c>
      <c r="AW82" s="412">
        <v>6.3860000000000001</v>
      </c>
      <c r="AX82" s="411">
        <v>0.22861436441395261</v>
      </c>
      <c r="AY82" s="412" t="s">
        <v>449</v>
      </c>
      <c r="AZ82" s="413">
        <v>2.0041381592791301</v>
      </c>
      <c r="BA82" s="353" t="s">
        <v>773</v>
      </c>
      <c r="BB82" s="411">
        <v>10367.200000000015</v>
      </c>
      <c r="BC82" s="411">
        <v>9793.8000000000102</v>
      </c>
      <c r="BD82" s="411">
        <v>10258.600000000013</v>
      </c>
      <c r="BE82" s="411">
        <v>10139.86666666668</v>
      </c>
      <c r="BF82" s="412" t="s">
        <v>574</v>
      </c>
      <c r="BG82" s="412">
        <v>8.3729999999999993</v>
      </c>
      <c r="BH82" s="412">
        <v>7.9670000000000005</v>
      </c>
      <c r="BI82" s="412">
        <v>8.2970000000000006</v>
      </c>
      <c r="BJ82" s="412">
        <v>8.2119999999999997</v>
      </c>
      <c r="BK82" s="411">
        <v>0.21569792082339634</v>
      </c>
      <c r="BL82" s="412" t="s">
        <v>460</v>
      </c>
      <c r="BM82" s="413">
        <v>2.0543377466039399</v>
      </c>
      <c r="BN82" s="404" t="s">
        <v>773</v>
      </c>
      <c r="BO82" s="418">
        <v>11791.329999999994</v>
      </c>
      <c r="BP82" s="418">
        <v>11638.999999999995</v>
      </c>
      <c r="BQ82" s="418">
        <v>11149.659999999994</v>
      </c>
      <c r="BR82" s="418">
        <v>11526.663333333328</v>
      </c>
      <c r="BS82" s="420" t="s">
        <v>513</v>
      </c>
      <c r="BT82" s="420">
        <v>8.7170000000000005</v>
      </c>
      <c r="BU82" s="420">
        <v>8.6240000000000006</v>
      </c>
      <c r="BV82" s="420">
        <v>8.3209999999999997</v>
      </c>
      <c r="BW82" s="420">
        <v>8.5540000000000003</v>
      </c>
      <c r="BX82" s="418">
        <v>0.20704204884404157</v>
      </c>
      <c r="BY82" s="420" t="s">
        <v>514</v>
      </c>
      <c r="BZ82" s="421">
        <v>2.1126775566623865</v>
      </c>
      <c r="CA82" s="404" t="s">
        <v>773</v>
      </c>
      <c r="CB82" s="418">
        <v>11896.079999999971</v>
      </c>
      <c r="CC82" s="418">
        <v>11774.379999999972</v>
      </c>
      <c r="CD82" s="418">
        <v>17628.379999999954</v>
      </c>
      <c r="CE82" s="418">
        <v>13766.279999999964</v>
      </c>
      <c r="CF82" s="419" t="s">
        <v>818</v>
      </c>
      <c r="CG82" s="420">
        <v>8.6620000000000008</v>
      </c>
      <c r="CH82" s="420">
        <v>8.5869999999999997</v>
      </c>
      <c r="CI82" s="420">
        <v>12.030000000000001</v>
      </c>
      <c r="CJ82" s="420">
        <v>9.7590000000000003</v>
      </c>
      <c r="CK82" s="418">
        <v>1.9644180303934828</v>
      </c>
      <c r="CL82" s="419" t="s">
        <v>548</v>
      </c>
      <c r="CM82" s="421">
        <v>2.1332425879103263</v>
      </c>
      <c r="CN82" s="404" t="s">
        <v>773</v>
      </c>
      <c r="CO82" s="418">
        <v>5776.8000000000093</v>
      </c>
      <c r="CP82" s="418">
        <v>5078.360000000006</v>
      </c>
      <c r="CQ82" s="418">
        <v>7736.560000000015</v>
      </c>
      <c r="CR82" s="418">
        <v>6197.2400000000098</v>
      </c>
      <c r="CS82" s="419" t="s">
        <v>597</v>
      </c>
      <c r="CT82" s="420">
        <v>3.7490000000000001</v>
      </c>
      <c r="CU82" s="420">
        <v>3.306</v>
      </c>
      <c r="CV82" s="420">
        <v>4.9450000000000003</v>
      </c>
      <c r="CW82" s="420">
        <v>4</v>
      </c>
      <c r="CX82" s="418">
        <v>0.84769806175735507</v>
      </c>
      <c r="CY82" s="419" t="s">
        <v>783</v>
      </c>
      <c r="CZ82" s="421">
        <v>1.7678757360707407</v>
      </c>
      <c r="DA82" s="404" t="s">
        <v>773</v>
      </c>
      <c r="DB82" s="418">
        <v>13827.880000000017</v>
      </c>
      <c r="DC82" s="418">
        <v>12790.880000000012</v>
      </c>
      <c r="DD82" s="418">
        <v>13759.880000000014</v>
      </c>
      <c r="DE82" s="418">
        <v>13459.546666666682</v>
      </c>
      <c r="DF82" s="420" t="s">
        <v>448</v>
      </c>
      <c r="DG82" s="420">
        <v>7.2229999999999999</v>
      </c>
      <c r="DH82" s="420">
        <v>6.7540000000000004</v>
      </c>
      <c r="DI82" s="420">
        <v>7.1920000000000002</v>
      </c>
      <c r="DJ82" s="420">
        <v>7.056</v>
      </c>
      <c r="DK82" s="418">
        <v>0.26226694295632252</v>
      </c>
      <c r="DL82" s="420" t="s">
        <v>535</v>
      </c>
      <c r="DM82" s="421">
        <v>2.0713076412377638</v>
      </c>
      <c r="DN82" s="404" t="s">
        <v>773</v>
      </c>
      <c r="DO82" s="418">
        <v>12164.219999999985</v>
      </c>
      <c r="DP82" s="418">
        <v>13011.479999999985</v>
      </c>
      <c r="DQ82" s="418">
        <v>12678.259999999986</v>
      </c>
      <c r="DR82" s="418">
        <v>12617.986666666651</v>
      </c>
      <c r="DS82" s="420" t="s">
        <v>428</v>
      </c>
      <c r="DT82" s="420">
        <v>7.5350000000000001</v>
      </c>
      <c r="DU82" s="420">
        <v>8.0050000000000008</v>
      </c>
      <c r="DV82" s="420">
        <v>7.82</v>
      </c>
      <c r="DW82" s="420">
        <v>7.7869999999999999</v>
      </c>
      <c r="DX82" s="418">
        <v>0.2366678197123443</v>
      </c>
      <c r="DY82" s="420" t="s">
        <v>574</v>
      </c>
      <c r="DZ82" s="421">
        <v>2.0226422011913767</v>
      </c>
      <c r="EA82" s="404" t="s">
        <v>773</v>
      </c>
      <c r="EB82" s="418">
        <v>5673.4399999999941</v>
      </c>
      <c r="EC82" s="418">
        <v>6691.6599999999935</v>
      </c>
      <c r="ED82" s="418">
        <v>6083.6599999999935</v>
      </c>
      <c r="EE82" s="418">
        <v>6149.5866666666598</v>
      </c>
      <c r="EF82" s="420" t="s">
        <v>528</v>
      </c>
      <c r="EG82" s="420">
        <v>3.0649999999999999</v>
      </c>
      <c r="EH82" s="420">
        <v>3.5840000000000001</v>
      </c>
      <c r="EI82" s="420">
        <v>3.2760000000000002</v>
      </c>
      <c r="EJ82" s="420">
        <v>3.3080000000000003</v>
      </c>
      <c r="EK82" s="418">
        <v>0.26102365699807351</v>
      </c>
      <c r="EL82" s="420" t="s">
        <v>552</v>
      </c>
      <c r="EM82" s="421">
        <v>1.7209931755331267</v>
      </c>
      <c r="EN82" s="404" t="s">
        <v>773</v>
      </c>
      <c r="EO82" s="418">
        <v>3852.6000000000072</v>
      </c>
      <c r="EP82" s="418">
        <v>5510.9000000000096</v>
      </c>
      <c r="EQ82" s="418">
        <v>5439.9000000000087</v>
      </c>
      <c r="ER82" s="418">
        <v>4934.4666666666753</v>
      </c>
      <c r="ES82" s="420" t="s">
        <v>730</v>
      </c>
      <c r="ET82" s="420">
        <v>2.6179999999999999</v>
      </c>
      <c r="EU82" s="420">
        <v>3.6470000000000002</v>
      </c>
      <c r="EV82" s="420">
        <v>3.605</v>
      </c>
      <c r="EW82" s="420">
        <v>3.29</v>
      </c>
      <c r="EX82" s="418">
        <v>0.58215190310955023</v>
      </c>
      <c r="EY82" s="420" t="s">
        <v>613</v>
      </c>
      <c r="EZ82" s="421">
        <v>1.7857795733478463</v>
      </c>
      <c r="FA82" s="404" t="s">
        <v>773</v>
      </c>
      <c r="FB82" s="418">
        <v>3545.0299999999916</v>
      </c>
      <c r="FC82" s="418">
        <v>4042.0299999999879</v>
      </c>
      <c r="FD82" s="418">
        <v>4087.0199999999909</v>
      </c>
      <c r="FE82" s="418">
        <v>3891.3599999999901</v>
      </c>
      <c r="FF82" s="420" t="s">
        <v>486</v>
      </c>
      <c r="FG82" s="420">
        <v>2.968</v>
      </c>
      <c r="FH82" s="420">
        <v>3.351</v>
      </c>
      <c r="FI82" s="420">
        <v>3.3850000000000002</v>
      </c>
      <c r="FJ82" s="420">
        <v>3.2349999999999999</v>
      </c>
      <c r="FK82" s="418">
        <v>0.23164631257846874</v>
      </c>
      <c r="FL82" s="420" t="s">
        <v>476</v>
      </c>
      <c r="FM82" s="421">
        <v>1.7815965981938249</v>
      </c>
      <c r="FN82" s="404" t="s">
        <v>773</v>
      </c>
      <c r="FO82" s="418">
        <v>4417.3499999999995</v>
      </c>
      <c r="FP82" s="418">
        <v>4789.3499999999958</v>
      </c>
      <c r="FQ82" s="418">
        <v>4125.7500000000045</v>
      </c>
      <c r="FR82" s="418">
        <v>4444.1500000000005</v>
      </c>
      <c r="FS82" s="420" t="s">
        <v>458</v>
      </c>
      <c r="FT82" s="420">
        <v>3.484</v>
      </c>
      <c r="FU82" s="420">
        <v>3.7440000000000002</v>
      </c>
      <c r="FV82" s="420">
        <v>3.2749999999999999</v>
      </c>
      <c r="FW82" s="420">
        <v>3.5009999999999999</v>
      </c>
      <c r="FX82" s="418">
        <v>0.23474075320579474</v>
      </c>
      <c r="FY82" s="420" t="s">
        <v>469</v>
      </c>
      <c r="FZ82" s="421">
        <v>1.8120622054040503</v>
      </c>
      <c r="GA82" s="404" t="s">
        <v>773</v>
      </c>
      <c r="GB82" s="418">
        <v>4842.3400000000011</v>
      </c>
      <c r="GC82" s="418">
        <v>4306.1199999999963</v>
      </c>
      <c r="GD82" s="418">
        <v>7881.440000000006</v>
      </c>
      <c r="GE82" s="418">
        <v>5676.6333333333341</v>
      </c>
      <c r="GF82" s="419" t="s">
        <v>705</v>
      </c>
      <c r="GG82" s="420">
        <v>4.7170000000000005</v>
      </c>
      <c r="GH82" s="420">
        <v>4.2770000000000001</v>
      </c>
      <c r="GI82" s="420">
        <v>6.9610000000000003</v>
      </c>
      <c r="GJ82" s="420">
        <v>5.3180000000000005</v>
      </c>
      <c r="GK82" s="418">
        <v>1.4396193644718971</v>
      </c>
      <c r="GL82" s="419" t="s">
        <v>819</v>
      </c>
      <c r="GM82" s="421">
        <v>2.046715730143664</v>
      </c>
      <c r="GN82" s="404" t="s">
        <v>773</v>
      </c>
      <c r="GO82" s="418">
        <v>5342</v>
      </c>
      <c r="GP82" s="418">
        <v>5108.75</v>
      </c>
      <c r="GQ82" s="418">
        <v>5271</v>
      </c>
      <c r="GR82" s="418">
        <v>5240.583333333333</v>
      </c>
      <c r="GS82" s="420" t="s">
        <v>471</v>
      </c>
      <c r="GT82" s="420">
        <v>4.5670000000000002</v>
      </c>
      <c r="GU82" s="420">
        <v>4.3970000000000002</v>
      </c>
      <c r="GV82" s="420">
        <v>4.516</v>
      </c>
      <c r="GW82" s="420">
        <v>4.4930000000000003</v>
      </c>
      <c r="GX82" s="418">
        <v>8.69854611525505E-2</v>
      </c>
      <c r="GY82" s="420" t="s">
        <v>472</v>
      </c>
      <c r="GZ82" s="421">
        <v>1.9071555675624896</v>
      </c>
      <c r="HA82" s="404" t="s">
        <v>773</v>
      </c>
      <c r="HB82" s="418">
        <v>3531.1599999999939</v>
      </c>
      <c r="HC82" s="418">
        <v>3342.1599999999935</v>
      </c>
      <c r="HD82" s="418">
        <v>4574.6399999999931</v>
      </c>
      <c r="HE82" s="418">
        <v>3815.9866666666603</v>
      </c>
      <c r="HF82" s="420" t="s">
        <v>820</v>
      </c>
      <c r="HG82" s="420">
        <v>2.3090000000000002</v>
      </c>
      <c r="HH82" s="420">
        <v>2.19</v>
      </c>
      <c r="HI82" s="420">
        <v>2.9510000000000001</v>
      </c>
      <c r="HJ82" s="420">
        <v>2.4830000000000001</v>
      </c>
      <c r="HK82" s="418">
        <v>0.40936949291430308</v>
      </c>
      <c r="HL82" s="420" t="s">
        <v>565</v>
      </c>
      <c r="HM82" s="421">
        <v>1.6227793395403995</v>
      </c>
    </row>
    <row r="83" spans="1:221">
      <c r="A83" s="353" t="s">
        <v>778</v>
      </c>
      <c r="B83" s="411">
        <v>7429.0000000000082</v>
      </c>
      <c r="C83" s="411">
        <v>8331.0000000000091</v>
      </c>
      <c r="D83" s="411">
        <v>7703.8200000000097</v>
      </c>
      <c r="E83" s="411">
        <v>7821.2733333333426</v>
      </c>
      <c r="F83" s="412" t="s">
        <v>444</v>
      </c>
      <c r="G83" s="412">
        <v>4.7320000000000002</v>
      </c>
      <c r="H83" s="412">
        <v>5.25</v>
      </c>
      <c r="I83" s="412">
        <v>4.891</v>
      </c>
      <c r="J83" s="412">
        <v>4.9580000000000002</v>
      </c>
      <c r="K83" s="411">
        <v>0.26525996664421614</v>
      </c>
      <c r="L83" s="412" t="s">
        <v>481</v>
      </c>
      <c r="M83" s="413">
        <v>1.9213851997704936</v>
      </c>
      <c r="N83" s="353" t="s">
        <v>778</v>
      </c>
      <c r="O83" s="411">
        <v>8355.1399999999921</v>
      </c>
      <c r="P83" s="411">
        <v>8702.1399999999976</v>
      </c>
      <c r="Q83" s="411">
        <v>7897.1399999999858</v>
      </c>
      <c r="R83" s="411">
        <v>8318.1399999999921</v>
      </c>
      <c r="S83" s="412" t="s">
        <v>478</v>
      </c>
      <c r="T83" s="412">
        <v>5.61</v>
      </c>
      <c r="U83" s="412">
        <v>5.8100000000000005</v>
      </c>
      <c r="V83" s="412">
        <v>5.343</v>
      </c>
      <c r="W83" s="412">
        <v>5.5880000000000001</v>
      </c>
      <c r="X83" s="411">
        <v>0.23462572619906108</v>
      </c>
      <c r="Y83" s="412" t="s">
        <v>427</v>
      </c>
      <c r="Z83" s="413">
        <v>1.975081904917765</v>
      </c>
      <c r="AA83" s="404" t="s">
        <v>778</v>
      </c>
      <c r="AB83" s="418">
        <v>27579.669999999966</v>
      </c>
      <c r="AC83" s="418">
        <v>25042.779999999966</v>
      </c>
      <c r="AD83" s="418">
        <v>24247.559999999969</v>
      </c>
      <c r="AE83" s="418">
        <v>25623.33666666663</v>
      </c>
      <c r="AF83" s="420" t="s">
        <v>494</v>
      </c>
      <c r="AG83" s="420">
        <v>7.2160000000000002</v>
      </c>
      <c r="AH83" s="420">
        <v>6.6580000000000004</v>
      </c>
      <c r="AI83" s="420">
        <v>6.4809999999999999</v>
      </c>
      <c r="AJ83" s="420">
        <v>6.7850000000000001</v>
      </c>
      <c r="AK83" s="418">
        <v>0.38365825736798731</v>
      </c>
      <c r="AL83" s="420" t="s">
        <v>532</v>
      </c>
      <c r="AM83" s="421">
        <v>2.0769474029221975</v>
      </c>
      <c r="AN83" s="353" t="s">
        <v>778</v>
      </c>
      <c r="AO83" s="411">
        <v>20192.450000000037</v>
      </c>
      <c r="AP83" s="411">
        <v>22532.800000000039</v>
      </c>
      <c r="AQ83" s="411">
        <v>21883.800000000036</v>
      </c>
      <c r="AR83" s="411">
        <v>21536.350000000035</v>
      </c>
      <c r="AS83" s="412" t="s">
        <v>487</v>
      </c>
      <c r="AT83" s="412">
        <v>6.4880000000000004</v>
      </c>
      <c r="AU83" s="412">
        <v>7.133</v>
      </c>
      <c r="AV83" s="412">
        <v>6.9550000000000001</v>
      </c>
      <c r="AW83" s="412">
        <v>6.859</v>
      </c>
      <c r="AX83" s="411">
        <v>0.332905815283699</v>
      </c>
      <c r="AY83" s="412" t="s">
        <v>478</v>
      </c>
      <c r="AZ83" s="413">
        <v>2.0369644723124911</v>
      </c>
      <c r="BA83" s="353" t="s">
        <v>778</v>
      </c>
      <c r="BB83" s="411">
        <v>7806.9999999999882</v>
      </c>
      <c r="BC83" s="411">
        <v>8432.5999999999967</v>
      </c>
      <c r="BD83" s="411">
        <v>7985.1999999999889</v>
      </c>
      <c r="BE83" s="411">
        <v>8074.9333333333243</v>
      </c>
      <c r="BF83" s="412" t="s">
        <v>496</v>
      </c>
      <c r="BG83" s="412">
        <v>6.5250000000000004</v>
      </c>
      <c r="BH83" s="412">
        <v>6.9850000000000003</v>
      </c>
      <c r="BI83" s="412">
        <v>6.657</v>
      </c>
      <c r="BJ83" s="412">
        <v>6.7220000000000004</v>
      </c>
      <c r="BK83" s="411">
        <v>0.23732201428875496</v>
      </c>
      <c r="BL83" s="412" t="s">
        <v>483</v>
      </c>
      <c r="BM83" s="413">
        <v>2.0078567817440658</v>
      </c>
      <c r="BN83" s="404" t="s">
        <v>778</v>
      </c>
      <c r="BO83" s="418">
        <v>12601.659999999994</v>
      </c>
      <c r="BP83" s="418">
        <v>11761.329999999994</v>
      </c>
      <c r="BQ83" s="418">
        <v>14262.989999999994</v>
      </c>
      <c r="BR83" s="418">
        <v>12875.32666666666</v>
      </c>
      <c r="BS83" s="420" t="s">
        <v>626</v>
      </c>
      <c r="BT83" s="420">
        <v>9.2110000000000003</v>
      </c>
      <c r="BU83" s="420">
        <v>8.6989999999999998</v>
      </c>
      <c r="BV83" s="420">
        <v>10.200000000000001</v>
      </c>
      <c r="BW83" s="420">
        <v>9.370000000000001</v>
      </c>
      <c r="BX83" s="418">
        <v>0.76283264267349871</v>
      </c>
      <c r="BY83" s="420" t="s">
        <v>451</v>
      </c>
      <c r="BZ83" s="421">
        <v>2.1505285953572391</v>
      </c>
      <c r="CA83" s="404" t="s">
        <v>778</v>
      </c>
      <c r="CB83" s="418">
        <v>16263.379999999959</v>
      </c>
      <c r="CC83" s="418">
        <v>15743.379999999959</v>
      </c>
      <c r="CD83" s="418">
        <v>16249.539999999959</v>
      </c>
      <c r="CE83" s="418">
        <v>16085.433333333292</v>
      </c>
      <c r="CF83" s="420" t="s">
        <v>568</v>
      </c>
      <c r="CG83" s="420">
        <v>11.25</v>
      </c>
      <c r="CH83" s="420">
        <v>10.950000000000001</v>
      </c>
      <c r="CI83" s="420">
        <v>11.24</v>
      </c>
      <c r="CJ83" s="420">
        <v>11.15</v>
      </c>
      <c r="CK83" s="418">
        <v>0.17067700378012723</v>
      </c>
      <c r="CL83" s="420" t="s">
        <v>466</v>
      </c>
      <c r="CM83" s="421">
        <v>2.2044791048688355</v>
      </c>
      <c r="CN83" s="404" t="s">
        <v>778</v>
      </c>
      <c r="CO83" s="418">
        <v>9709.5600000000031</v>
      </c>
      <c r="CP83" s="418">
        <v>7508.2800000000134</v>
      </c>
      <c r="CQ83" s="418">
        <v>4865.4400000000041</v>
      </c>
      <c r="CR83" s="418">
        <v>7361.0933333333405</v>
      </c>
      <c r="CS83" s="419" t="s">
        <v>821</v>
      </c>
      <c r="CT83" s="420">
        <v>6.0940000000000003</v>
      </c>
      <c r="CU83" s="420">
        <v>4.8090000000000002</v>
      </c>
      <c r="CV83" s="420">
        <v>3.1680000000000001</v>
      </c>
      <c r="CW83" s="420">
        <v>4.6900000000000004</v>
      </c>
      <c r="CX83" s="418">
        <v>1.4662021356424575</v>
      </c>
      <c r="CY83" s="419" t="s">
        <v>822</v>
      </c>
      <c r="CZ83" s="421">
        <v>1.8158066920717753</v>
      </c>
      <c r="DA83" s="404" t="s">
        <v>778</v>
      </c>
      <c r="DB83" s="418">
        <v>12334.940000000011</v>
      </c>
      <c r="DC83" s="418">
        <v>10765.120000000004</v>
      </c>
      <c r="DD83" s="418">
        <v>13263.820000000016</v>
      </c>
      <c r="DE83" s="418">
        <v>12121.293333333344</v>
      </c>
      <c r="DF83" s="420" t="s">
        <v>440</v>
      </c>
      <c r="DG83" s="420">
        <v>6.5460000000000003</v>
      </c>
      <c r="DH83" s="420">
        <v>5.8170000000000002</v>
      </c>
      <c r="DI83" s="420">
        <v>6.968</v>
      </c>
      <c r="DJ83" s="420">
        <v>6.444</v>
      </c>
      <c r="DK83" s="418">
        <v>0.58224210564703283</v>
      </c>
      <c r="DL83" s="420" t="s">
        <v>573</v>
      </c>
      <c r="DM83" s="421">
        <v>2.0050635536772354</v>
      </c>
      <c r="DN83" s="404" t="s">
        <v>778</v>
      </c>
      <c r="DO83" s="418">
        <v>10802.739999999985</v>
      </c>
      <c r="DP83" s="418">
        <v>9812.9999999999854</v>
      </c>
      <c r="DQ83" s="418">
        <v>10453.999999999985</v>
      </c>
      <c r="DR83" s="418">
        <v>10356.579999999985</v>
      </c>
      <c r="DS83" s="420" t="s">
        <v>504</v>
      </c>
      <c r="DT83" s="420">
        <v>6.7700000000000005</v>
      </c>
      <c r="DU83" s="420">
        <v>6.2060000000000004</v>
      </c>
      <c r="DV83" s="420">
        <v>6.5720000000000001</v>
      </c>
      <c r="DW83" s="420">
        <v>6.516</v>
      </c>
      <c r="DX83" s="418">
        <v>0.28634897700808903</v>
      </c>
      <c r="DY83" s="420" t="s">
        <v>529</v>
      </c>
      <c r="DZ83" s="421">
        <v>1.952670235530962</v>
      </c>
      <c r="EA83" s="404" t="s">
        <v>778</v>
      </c>
      <c r="EB83" s="418">
        <v>8149.4399999999905</v>
      </c>
      <c r="EC83" s="418">
        <v>18920.119999999995</v>
      </c>
      <c r="ED83" s="418">
        <v>7925.9999999999918</v>
      </c>
      <c r="EE83" s="418">
        <v>11665.186666666659</v>
      </c>
      <c r="EF83" s="419" t="s">
        <v>823</v>
      </c>
      <c r="EG83" s="420">
        <v>4.3029999999999999</v>
      </c>
      <c r="EH83" s="420">
        <v>9.1310000000000002</v>
      </c>
      <c r="EI83" s="420">
        <v>4.194</v>
      </c>
      <c r="EJ83" s="420">
        <v>5.8760000000000003</v>
      </c>
      <c r="EK83" s="418">
        <v>2.819456109402811</v>
      </c>
      <c r="EL83" s="419" t="s">
        <v>824</v>
      </c>
      <c r="EM83" s="421">
        <v>1.8932360599299851</v>
      </c>
      <c r="EN83" s="404" t="s">
        <v>778</v>
      </c>
      <c r="EO83" s="418">
        <v>7586.9500000000098</v>
      </c>
      <c r="EP83" s="418">
        <v>10566.849999999988</v>
      </c>
      <c r="EQ83" s="418">
        <v>8235.8500000000095</v>
      </c>
      <c r="ER83" s="418">
        <v>8796.5500000000011</v>
      </c>
      <c r="ES83" s="420" t="s">
        <v>519</v>
      </c>
      <c r="ET83" s="420">
        <v>4.8360000000000003</v>
      </c>
      <c r="EU83" s="420">
        <v>6.4210000000000003</v>
      </c>
      <c r="EV83" s="420">
        <v>5.1909999999999998</v>
      </c>
      <c r="EW83" s="420">
        <v>5.4830000000000005</v>
      </c>
      <c r="EX83" s="418">
        <v>0.83176780023865393</v>
      </c>
      <c r="EY83" s="420" t="s">
        <v>614</v>
      </c>
      <c r="EZ83" s="421">
        <v>1.9836871602400308</v>
      </c>
      <c r="FA83" s="404" t="s">
        <v>778</v>
      </c>
      <c r="FB83" s="418">
        <v>3858.0399999999909</v>
      </c>
      <c r="FC83" s="418">
        <v>4562.0199999999877</v>
      </c>
      <c r="FD83" s="418">
        <v>4042.0299999999897</v>
      </c>
      <c r="FE83" s="418">
        <v>4154.0299999999897</v>
      </c>
      <c r="FF83" s="420" t="s">
        <v>435</v>
      </c>
      <c r="FG83" s="420">
        <v>3.2109999999999999</v>
      </c>
      <c r="FH83" s="420">
        <v>3.7410000000000001</v>
      </c>
      <c r="FI83" s="420">
        <v>3.351</v>
      </c>
      <c r="FJ83" s="420">
        <v>3.4340000000000002</v>
      </c>
      <c r="FK83" s="418">
        <v>0.27490336951568017</v>
      </c>
      <c r="FL83" s="420" t="s">
        <v>506</v>
      </c>
      <c r="FM83" s="421">
        <v>1.7909730004623559</v>
      </c>
      <c r="FN83" s="404" t="s">
        <v>778</v>
      </c>
      <c r="FO83" s="418">
        <v>5636.0499999999929</v>
      </c>
      <c r="FP83" s="418">
        <v>5462.3999999999951</v>
      </c>
      <c r="FQ83" s="418">
        <v>5697.6999999999898</v>
      </c>
      <c r="FR83" s="418">
        <v>5598.7166666666599</v>
      </c>
      <c r="FS83" s="420" t="s">
        <v>534</v>
      </c>
      <c r="FT83" s="420">
        <v>4.3180000000000005</v>
      </c>
      <c r="FU83" s="420">
        <v>4.202</v>
      </c>
      <c r="FV83" s="420">
        <v>4.359</v>
      </c>
      <c r="FW83" s="420">
        <v>4.2930000000000001</v>
      </c>
      <c r="FX83" s="418">
        <v>8.1237204457721493E-2</v>
      </c>
      <c r="FY83" s="420" t="s">
        <v>472</v>
      </c>
      <c r="FZ83" s="421">
        <v>1.8801997482354569</v>
      </c>
      <c r="GA83" s="404" t="s">
        <v>778</v>
      </c>
      <c r="GB83" s="418">
        <v>4918.5600000000013</v>
      </c>
      <c r="GC83" s="418">
        <v>5193.5600000000013</v>
      </c>
      <c r="GD83" s="418">
        <v>4761.9999999999991</v>
      </c>
      <c r="GE83" s="418">
        <v>4958.0400000000009</v>
      </c>
      <c r="GF83" s="420" t="s">
        <v>529</v>
      </c>
      <c r="GG83" s="420">
        <v>4.7780000000000005</v>
      </c>
      <c r="GH83" s="420">
        <v>4.9960000000000004</v>
      </c>
      <c r="GI83" s="420">
        <v>4.6520000000000001</v>
      </c>
      <c r="GJ83" s="420">
        <v>4.8079999999999998</v>
      </c>
      <c r="GK83" s="418">
        <v>0.17389474864013138</v>
      </c>
      <c r="GL83" s="420" t="s">
        <v>449</v>
      </c>
      <c r="GM83" s="421">
        <v>2.0041542723383383</v>
      </c>
      <c r="GN83" s="404" t="s">
        <v>778</v>
      </c>
      <c r="GO83" s="418">
        <v>3733.5</v>
      </c>
      <c r="GP83" s="418">
        <v>3737</v>
      </c>
      <c r="GQ83" s="418">
        <v>3607</v>
      </c>
      <c r="GR83" s="418">
        <v>3692.5</v>
      </c>
      <c r="GS83" s="420" t="s">
        <v>461</v>
      </c>
      <c r="GT83" s="420">
        <v>3.347</v>
      </c>
      <c r="GU83" s="420">
        <v>3.35</v>
      </c>
      <c r="GV83" s="420">
        <v>3.246</v>
      </c>
      <c r="GW83" s="420">
        <v>3.3140000000000001</v>
      </c>
      <c r="GX83" s="418">
        <v>5.9582744452654962E-2</v>
      </c>
      <c r="GY83" s="420" t="s">
        <v>568</v>
      </c>
      <c r="GZ83" s="421">
        <v>1.8146482006273645</v>
      </c>
      <c r="HA83" s="404" t="s">
        <v>778</v>
      </c>
      <c r="HB83" s="418">
        <v>3810.1599999999944</v>
      </c>
      <c r="HC83" s="418">
        <v>5199.6399999999931</v>
      </c>
      <c r="HD83" s="418">
        <v>4715.9999999999927</v>
      </c>
      <c r="HE83" s="418">
        <v>4575.2666666666601</v>
      </c>
      <c r="HF83" s="420" t="s">
        <v>683</v>
      </c>
      <c r="HG83" s="420">
        <v>2.484</v>
      </c>
      <c r="HH83" s="420">
        <v>3.323</v>
      </c>
      <c r="HI83" s="420">
        <v>3.036</v>
      </c>
      <c r="HJ83" s="420">
        <v>2.9470000000000001</v>
      </c>
      <c r="HK83" s="418">
        <v>0.42646596804375925</v>
      </c>
      <c r="HL83" s="420" t="s">
        <v>582</v>
      </c>
      <c r="HM83" s="421">
        <v>1.7367291019997075</v>
      </c>
    </row>
    <row r="84" spans="1:221">
      <c r="A84" s="455" t="s">
        <v>632</v>
      </c>
      <c r="B84" s="455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 t="s">
        <v>633</v>
      </c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  <c r="AA84" s="455" t="s">
        <v>634</v>
      </c>
      <c r="AB84" s="455"/>
      <c r="AC84" s="455"/>
      <c r="AD84" s="455"/>
      <c r="AE84" s="455"/>
      <c r="AF84" s="455"/>
      <c r="AG84" s="455"/>
      <c r="AH84" s="455"/>
      <c r="AI84" s="455"/>
      <c r="AJ84" s="455"/>
      <c r="AK84" s="455"/>
      <c r="AL84" s="455"/>
      <c r="AM84" s="455"/>
      <c r="AN84" s="455" t="s">
        <v>635</v>
      </c>
      <c r="AO84" s="455"/>
      <c r="AP84" s="455"/>
      <c r="AQ84" s="455"/>
      <c r="AR84" s="455"/>
      <c r="AS84" s="455"/>
      <c r="AT84" s="455"/>
      <c r="AU84" s="455"/>
      <c r="AV84" s="455"/>
      <c r="AW84" s="455"/>
      <c r="AX84" s="455"/>
      <c r="AY84" s="455"/>
      <c r="AZ84" s="455"/>
      <c r="BA84" s="455" t="s">
        <v>636</v>
      </c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 t="s">
        <v>637</v>
      </c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  <c r="CA84" s="455" t="s">
        <v>638</v>
      </c>
      <c r="CB84" s="455"/>
      <c r="CC84" s="455"/>
      <c r="CD84" s="455"/>
      <c r="CE84" s="455"/>
      <c r="CF84" s="455"/>
      <c r="CG84" s="455"/>
      <c r="CH84" s="455"/>
      <c r="CI84" s="455"/>
      <c r="CJ84" s="455"/>
      <c r="CK84" s="455"/>
      <c r="CL84" s="455"/>
      <c r="CM84" s="455"/>
      <c r="CN84" s="455" t="s">
        <v>639</v>
      </c>
      <c r="CO84" s="455"/>
      <c r="CP84" s="455"/>
      <c r="CQ84" s="455"/>
      <c r="CR84" s="455"/>
      <c r="CS84" s="455"/>
      <c r="CT84" s="455"/>
      <c r="CU84" s="455"/>
      <c r="CV84" s="455"/>
      <c r="CW84" s="455"/>
      <c r="CX84" s="455"/>
      <c r="CY84" s="455"/>
      <c r="CZ84" s="455"/>
      <c r="DA84" s="455" t="s">
        <v>640</v>
      </c>
      <c r="DB84" s="455"/>
      <c r="DC84" s="455"/>
      <c r="DD84" s="455"/>
      <c r="DE84" s="455"/>
      <c r="DF84" s="455"/>
      <c r="DG84" s="455"/>
      <c r="DH84" s="455"/>
      <c r="DI84" s="455"/>
      <c r="DJ84" s="455"/>
      <c r="DK84" s="455"/>
      <c r="DL84" s="455"/>
      <c r="DM84" s="455"/>
      <c r="DN84" s="455" t="s">
        <v>641</v>
      </c>
      <c r="DO84" s="455"/>
      <c r="DP84" s="455"/>
      <c r="DQ84" s="455"/>
      <c r="DR84" s="455"/>
      <c r="DS84" s="455"/>
      <c r="DT84" s="455"/>
      <c r="DU84" s="455"/>
      <c r="DV84" s="455"/>
      <c r="DW84" s="455"/>
      <c r="DX84" s="455"/>
      <c r="DY84" s="455"/>
      <c r="DZ84" s="455"/>
      <c r="EA84" s="455" t="s">
        <v>642</v>
      </c>
      <c r="EB84" s="455"/>
      <c r="EC84" s="455"/>
      <c r="ED84" s="455"/>
      <c r="EE84" s="455"/>
      <c r="EF84" s="455"/>
      <c r="EG84" s="455"/>
      <c r="EH84" s="455"/>
      <c r="EI84" s="455"/>
      <c r="EJ84" s="455"/>
      <c r="EK84" s="455"/>
      <c r="EL84" s="455"/>
      <c r="EM84" s="455"/>
      <c r="EN84" s="455" t="s">
        <v>643</v>
      </c>
      <c r="EO84" s="455"/>
      <c r="EP84" s="455"/>
      <c r="EQ84" s="455"/>
      <c r="ER84" s="455"/>
      <c r="ES84" s="455"/>
      <c r="ET84" s="455"/>
      <c r="EU84" s="455"/>
      <c r="EV84" s="455"/>
      <c r="EW84" s="455"/>
      <c r="EX84" s="455"/>
      <c r="EY84" s="455"/>
      <c r="EZ84" s="455"/>
      <c r="FA84" s="455" t="s">
        <v>644</v>
      </c>
      <c r="FB84" s="455"/>
      <c r="FC84" s="455"/>
      <c r="FD84" s="455"/>
      <c r="FE84" s="455"/>
      <c r="FF84" s="455"/>
      <c r="FG84" s="455"/>
      <c r="FH84" s="455"/>
      <c r="FI84" s="455"/>
      <c r="FJ84" s="455"/>
      <c r="FK84" s="455"/>
      <c r="FL84" s="455"/>
      <c r="FM84" s="455"/>
      <c r="FN84" s="455" t="s">
        <v>645</v>
      </c>
      <c r="FO84" s="455"/>
      <c r="FP84" s="455"/>
      <c r="FQ84" s="455"/>
      <c r="FR84" s="455"/>
      <c r="FS84" s="455"/>
      <c r="FT84" s="455"/>
      <c r="FU84" s="455"/>
      <c r="FV84" s="455"/>
      <c r="FW84" s="455"/>
      <c r="FX84" s="455"/>
      <c r="FY84" s="455"/>
      <c r="FZ84" s="455"/>
      <c r="GA84" s="455" t="s">
        <v>646</v>
      </c>
      <c r="GB84" s="455"/>
      <c r="GC84" s="455"/>
      <c r="GD84" s="455"/>
      <c r="GE84" s="455"/>
      <c r="GF84" s="455"/>
      <c r="GG84" s="455"/>
      <c r="GH84" s="455"/>
      <c r="GI84" s="455"/>
      <c r="GJ84" s="455"/>
      <c r="GK84" s="455"/>
      <c r="GL84" s="455"/>
      <c r="GM84" s="455"/>
      <c r="GN84" s="455" t="s">
        <v>647</v>
      </c>
      <c r="GO84" s="455"/>
      <c r="GP84" s="455"/>
      <c r="GQ84" s="455"/>
      <c r="GR84" s="455"/>
      <c r="GS84" s="455"/>
      <c r="GT84" s="455"/>
      <c r="GU84" s="455"/>
      <c r="GV84" s="455"/>
      <c r="GW84" s="455"/>
      <c r="GX84" s="455"/>
      <c r="GY84" s="455"/>
      <c r="GZ84" s="455"/>
      <c r="HA84" s="455" t="s">
        <v>648</v>
      </c>
      <c r="HB84" s="455"/>
      <c r="HC84" s="455"/>
      <c r="HD84" s="455"/>
      <c r="HE84" s="455"/>
      <c r="HF84" s="455"/>
      <c r="HG84" s="455"/>
      <c r="HH84" s="455"/>
      <c r="HI84" s="455"/>
      <c r="HJ84" s="455"/>
      <c r="HK84" s="455"/>
      <c r="HL84" s="455"/>
      <c r="HM84" s="455"/>
    </row>
  </sheetData>
  <mergeCells count="153">
    <mergeCell ref="B2:F2"/>
    <mergeCell ref="G2:M2"/>
    <mergeCell ref="O2:S2"/>
    <mergeCell ref="T2:Z2"/>
    <mergeCell ref="AB2:AF2"/>
    <mergeCell ref="AG2:AM2"/>
    <mergeCell ref="CO2:CS2"/>
    <mergeCell ref="CT2:CZ2"/>
    <mergeCell ref="DB2:DF2"/>
    <mergeCell ref="DG2:DM2"/>
    <mergeCell ref="AO2:AS2"/>
    <mergeCell ref="AT2:AZ2"/>
    <mergeCell ref="BB2:BF2"/>
    <mergeCell ref="BG2:BM2"/>
    <mergeCell ref="BO2:BS2"/>
    <mergeCell ref="BT2:BZ2"/>
    <mergeCell ref="GO2:GS2"/>
    <mergeCell ref="GT2:GZ2"/>
    <mergeCell ref="HB2:HF2"/>
    <mergeCell ref="HG2:HM2"/>
    <mergeCell ref="A28:M28"/>
    <mergeCell ref="N28:Z28"/>
    <mergeCell ref="AA28:AM28"/>
    <mergeCell ref="AN28:AZ28"/>
    <mergeCell ref="BA28:BM28"/>
    <mergeCell ref="BN28:BZ28"/>
    <mergeCell ref="FB2:FF2"/>
    <mergeCell ref="FG2:FM2"/>
    <mergeCell ref="FO2:FS2"/>
    <mergeCell ref="FT2:FZ2"/>
    <mergeCell ref="GB2:GF2"/>
    <mergeCell ref="GG2:GM2"/>
    <mergeCell ref="DO2:DS2"/>
    <mergeCell ref="DT2:DZ2"/>
    <mergeCell ref="EB2:EF2"/>
    <mergeCell ref="EG2:EM2"/>
    <mergeCell ref="EO2:ES2"/>
    <mergeCell ref="ET2:EZ2"/>
    <mergeCell ref="CB2:CF2"/>
    <mergeCell ref="CG2:CM2"/>
    <mergeCell ref="FA28:FM28"/>
    <mergeCell ref="FN28:FZ28"/>
    <mergeCell ref="GA28:GM28"/>
    <mergeCell ref="GN28:GZ28"/>
    <mergeCell ref="HA28:HM28"/>
    <mergeCell ref="B30:F30"/>
    <mergeCell ref="G30:M30"/>
    <mergeCell ref="O30:S30"/>
    <mergeCell ref="T30:Z30"/>
    <mergeCell ref="AB30:AF30"/>
    <mergeCell ref="CA28:CM28"/>
    <mergeCell ref="CN28:CZ28"/>
    <mergeCell ref="DA28:DM28"/>
    <mergeCell ref="DN28:DZ28"/>
    <mergeCell ref="EA28:EM28"/>
    <mergeCell ref="EN28:EZ28"/>
    <mergeCell ref="CG30:CM30"/>
    <mergeCell ref="CO30:CS30"/>
    <mergeCell ref="CT30:CZ30"/>
    <mergeCell ref="DB30:DF30"/>
    <mergeCell ref="AG30:AM30"/>
    <mergeCell ref="AO30:AS30"/>
    <mergeCell ref="AT30:AZ30"/>
    <mergeCell ref="BB30:BF30"/>
    <mergeCell ref="BG30:BM30"/>
    <mergeCell ref="BO30:BS30"/>
    <mergeCell ref="GG30:GM30"/>
    <mergeCell ref="GO30:GS30"/>
    <mergeCell ref="GT30:GZ30"/>
    <mergeCell ref="HB30:HF30"/>
    <mergeCell ref="HG30:HM30"/>
    <mergeCell ref="A56:M56"/>
    <mergeCell ref="N56:Z56"/>
    <mergeCell ref="AA56:AM56"/>
    <mergeCell ref="AN56:AZ56"/>
    <mergeCell ref="BA56:BM56"/>
    <mergeCell ref="ET30:EZ30"/>
    <mergeCell ref="FB30:FF30"/>
    <mergeCell ref="FG30:FM30"/>
    <mergeCell ref="FO30:FS30"/>
    <mergeCell ref="FT30:FZ30"/>
    <mergeCell ref="GB30:GF30"/>
    <mergeCell ref="DG30:DM30"/>
    <mergeCell ref="DO30:DS30"/>
    <mergeCell ref="DT30:DZ30"/>
    <mergeCell ref="EB30:EF30"/>
    <mergeCell ref="EG30:EM30"/>
    <mergeCell ref="EO30:ES30"/>
    <mergeCell ref="BT30:BZ30"/>
    <mergeCell ref="CB30:CF30"/>
    <mergeCell ref="GA56:GM56"/>
    <mergeCell ref="GN56:GZ56"/>
    <mergeCell ref="HA56:HM56"/>
    <mergeCell ref="BN56:BZ56"/>
    <mergeCell ref="CA56:CM56"/>
    <mergeCell ref="CN56:CZ56"/>
    <mergeCell ref="DA56:DM56"/>
    <mergeCell ref="DN56:DZ56"/>
    <mergeCell ref="EA56:EM56"/>
    <mergeCell ref="B58:F58"/>
    <mergeCell ref="G58:M58"/>
    <mergeCell ref="O58:S58"/>
    <mergeCell ref="T58:Z58"/>
    <mergeCell ref="AB58:AF58"/>
    <mergeCell ref="AG58:AM58"/>
    <mergeCell ref="EN56:EZ56"/>
    <mergeCell ref="FA56:FM56"/>
    <mergeCell ref="FN56:FZ56"/>
    <mergeCell ref="CO58:CS58"/>
    <mergeCell ref="CT58:CZ58"/>
    <mergeCell ref="DB58:DF58"/>
    <mergeCell ref="DG58:DM58"/>
    <mergeCell ref="AO58:AS58"/>
    <mergeCell ref="AT58:AZ58"/>
    <mergeCell ref="BB58:BF58"/>
    <mergeCell ref="BG58:BM58"/>
    <mergeCell ref="BO58:BS58"/>
    <mergeCell ref="BT58:BZ58"/>
    <mergeCell ref="GO58:GS58"/>
    <mergeCell ref="GT58:GZ58"/>
    <mergeCell ref="HB58:HF58"/>
    <mergeCell ref="HG58:HM58"/>
    <mergeCell ref="A84:M84"/>
    <mergeCell ref="N84:Z84"/>
    <mergeCell ref="AA84:AM84"/>
    <mergeCell ref="AN84:AZ84"/>
    <mergeCell ref="BA84:BM84"/>
    <mergeCell ref="BN84:BZ84"/>
    <mergeCell ref="FB58:FF58"/>
    <mergeCell ref="FG58:FM58"/>
    <mergeCell ref="FO58:FS58"/>
    <mergeCell ref="FT58:FZ58"/>
    <mergeCell ref="GB58:GF58"/>
    <mergeCell ref="GG58:GM58"/>
    <mergeCell ref="DO58:DS58"/>
    <mergeCell ref="DT58:DZ58"/>
    <mergeCell ref="EB58:EF58"/>
    <mergeCell ref="EG58:EM58"/>
    <mergeCell ref="EO58:ES58"/>
    <mergeCell ref="ET58:EZ58"/>
    <mergeCell ref="CB58:CF58"/>
    <mergeCell ref="CG58:CM58"/>
    <mergeCell ref="FA84:FM84"/>
    <mergeCell ref="FN84:FZ84"/>
    <mergeCell ref="GA84:GM84"/>
    <mergeCell ref="GN84:GZ84"/>
    <mergeCell ref="HA84:HM84"/>
    <mergeCell ref="CA84:CM84"/>
    <mergeCell ref="CN84:CZ84"/>
    <mergeCell ref="DA84:DM84"/>
    <mergeCell ref="DN84:DZ84"/>
    <mergeCell ref="EA84:EM84"/>
    <mergeCell ref="EN84:EZ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511"/>
  <sheetViews>
    <sheetView topLeftCell="AG103" zoomScale="108" zoomScaleNormal="108" workbookViewId="0">
      <selection activeCell="Q20" sqref="Q20"/>
    </sheetView>
  </sheetViews>
  <sheetFormatPr defaultColWidth="12.42578125" defaultRowHeight="15.75"/>
  <cols>
    <col min="1" max="1" width="7.85546875" style="353" bestFit="1" customWidth="1"/>
    <col min="2" max="2" width="4.7109375" style="353" bestFit="1" customWidth="1"/>
    <col min="3" max="3" width="12.42578125" style="404"/>
    <col min="4" max="4" width="17.85546875" style="404" bestFit="1" customWidth="1"/>
    <col min="5" max="7" width="8.42578125" style="404" bestFit="1" customWidth="1"/>
    <col min="8" max="8" width="9.140625" style="404" bestFit="1" customWidth="1"/>
    <col min="9" max="9" width="6.7109375" style="404" bestFit="1" customWidth="1"/>
    <col min="10" max="10" width="16.7109375" style="404" bestFit="1" customWidth="1"/>
    <col min="11" max="12" width="5.5703125" style="404" bestFit="1" customWidth="1"/>
    <col min="13" max="13" width="9.140625" style="404" bestFit="1" customWidth="1"/>
    <col min="14" max="14" width="5" style="404" bestFit="1" customWidth="1"/>
    <col min="15" max="15" width="6.7109375" style="404" bestFit="1" customWidth="1"/>
    <col min="16" max="16" width="10.85546875" style="404" bestFit="1" customWidth="1"/>
    <col min="17" max="17" width="17.85546875" style="353" bestFit="1" customWidth="1"/>
    <col min="18" max="20" width="8.42578125" style="353" bestFit="1" customWidth="1"/>
    <col min="21" max="21" width="9.140625" style="353" bestFit="1" customWidth="1"/>
    <col min="22" max="22" width="6.7109375" style="353" bestFit="1" customWidth="1"/>
    <col min="23" max="23" width="16.7109375" style="353" bestFit="1" customWidth="1"/>
    <col min="24" max="25" width="5.7109375" style="353" bestFit="1" customWidth="1"/>
    <col min="26" max="26" width="9.140625" style="353" bestFit="1" customWidth="1"/>
    <col min="27" max="27" width="5.7109375" style="353" bestFit="1" customWidth="1"/>
    <col min="28" max="28" width="6.7109375" style="353" bestFit="1" customWidth="1"/>
    <col min="29" max="29" width="10.85546875" style="353" bestFit="1" customWidth="1"/>
    <col min="30" max="30" width="17.85546875" style="353" bestFit="1" customWidth="1"/>
    <col min="31" max="31" width="8.140625" style="353" bestFit="1" customWidth="1"/>
    <col min="32" max="33" width="6.7109375" style="353" bestFit="1" customWidth="1"/>
    <col min="34" max="34" width="9.140625" style="353" bestFit="1" customWidth="1"/>
    <col min="35" max="35" width="6.7109375" style="353" bestFit="1" customWidth="1"/>
    <col min="36" max="36" width="16.7109375" style="353" bestFit="1" customWidth="1"/>
    <col min="37" max="38" width="5.5703125" style="353" bestFit="1" customWidth="1"/>
    <col min="39" max="39" width="9.140625" style="353" bestFit="1" customWidth="1"/>
    <col min="40" max="40" width="5" style="353" bestFit="1" customWidth="1"/>
    <col min="41" max="41" width="6.7109375" style="353" bestFit="1" customWidth="1"/>
    <col min="42" max="42" width="10.85546875" style="353" bestFit="1" customWidth="1"/>
    <col min="43" max="43" width="17.85546875" style="404" bestFit="1" customWidth="1"/>
    <col min="44" max="44" width="16.7109375" style="404" bestFit="1" customWidth="1"/>
    <col min="45" max="46" width="5.5703125" style="404" bestFit="1" customWidth="1"/>
    <col min="47" max="47" width="16.7109375" style="353" bestFit="1" customWidth="1"/>
    <col min="48" max="49" width="5.7109375" style="353" bestFit="1" customWidth="1"/>
    <col min="50" max="50" width="16.7109375" style="353" bestFit="1" customWidth="1"/>
    <col min="51" max="52" width="5.5703125" style="353" bestFit="1" customWidth="1"/>
    <col min="53" max="53" width="5.28515625" style="404" bestFit="1" customWidth="1"/>
    <col min="54" max="54" width="4.7109375" style="353" bestFit="1" customWidth="1"/>
    <col min="55" max="55" width="16.7109375" style="404" bestFit="1" customWidth="1"/>
    <col min="56" max="57" width="6.7109375" style="404" bestFit="1" customWidth="1"/>
    <col min="58" max="58" width="16.7109375" style="353" bestFit="1" customWidth="1"/>
    <col min="59" max="60" width="7.85546875" style="353" bestFit="1" customWidth="1"/>
    <col min="61" max="61" width="16.7109375" style="353" bestFit="1" customWidth="1"/>
    <col min="62" max="63" width="7.85546875" style="353" bestFit="1" customWidth="1"/>
    <col min="64" max="64" width="6.7109375" style="404" bestFit="1" customWidth="1"/>
    <col min="65" max="67" width="5.28515625" style="404" bestFit="1" customWidth="1"/>
    <col min="68" max="68" width="9" style="404" bestFit="1" customWidth="1"/>
    <col min="69" max="69" width="5" style="404" bestFit="1" customWidth="1"/>
    <col min="70" max="70" width="6.7109375" style="404" bestFit="1" customWidth="1"/>
    <col min="71" max="71" width="10.7109375" style="404" bestFit="1" customWidth="1"/>
    <col min="72" max="72" width="17.85546875" style="404" bestFit="1" customWidth="1"/>
    <col min="73" max="75" width="7.42578125" style="404" bestFit="1" customWidth="1"/>
    <col min="76" max="76" width="9" style="404" bestFit="1" customWidth="1"/>
    <col min="77" max="77" width="6.7109375" style="404" bestFit="1" customWidth="1"/>
    <col min="78" max="80" width="5.28515625" style="404" bestFit="1" customWidth="1"/>
    <col min="81" max="81" width="9" style="404" bestFit="1" customWidth="1"/>
    <col min="82" max="82" width="5" style="404" bestFit="1" customWidth="1"/>
    <col min="83" max="83" width="6.7109375" style="404" bestFit="1" customWidth="1"/>
    <col min="84" max="84" width="10.7109375" style="404" bestFit="1" customWidth="1"/>
    <col min="85" max="85" width="17.85546875" style="404" bestFit="1" customWidth="1"/>
    <col min="86" max="88" width="6.7109375" style="404" bestFit="1" customWidth="1"/>
    <col min="89" max="89" width="9" style="404" bestFit="1" customWidth="1"/>
    <col min="90" max="90" width="6.7109375" style="404" bestFit="1" customWidth="1"/>
    <col min="91" max="93" width="5.28515625" style="404" bestFit="1" customWidth="1"/>
    <col min="94" max="94" width="9" style="404" bestFit="1" customWidth="1"/>
    <col min="95" max="95" width="5" style="404" bestFit="1" customWidth="1"/>
    <col min="96" max="96" width="6.7109375" style="404" bestFit="1" customWidth="1"/>
    <col min="97" max="97" width="10.7109375" style="404" bestFit="1" customWidth="1"/>
    <col min="98" max="98" width="17.85546875" style="404" bestFit="1" customWidth="1"/>
    <col min="99" max="101" width="7.42578125" style="404" bestFit="1" customWidth="1"/>
    <col min="102" max="102" width="9" style="404" bestFit="1" customWidth="1"/>
    <col min="103" max="103" width="6.7109375" style="404" bestFit="1" customWidth="1"/>
    <col min="104" max="106" width="5.28515625" style="404" bestFit="1" customWidth="1"/>
    <col min="107" max="107" width="9" style="404" bestFit="1" customWidth="1"/>
    <col min="108" max="108" width="5" style="404" bestFit="1" customWidth="1"/>
    <col min="109" max="109" width="6.7109375" style="404" bestFit="1" customWidth="1"/>
    <col min="110" max="110" width="10.7109375" style="404" bestFit="1" customWidth="1"/>
    <col min="111" max="111" width="17.85546875" style="404" bestFit="1" customWidth="1"/>
    <col min="112" max="114" width="7.42578125" style="404" bestFit="1" customWidth="1"/>
    <col min="115" max="115" width="9" style="404" bestFit="1" customWidth="1"/>
    <col min="116" max="116" width="6.7109375" style="404" bestFit="1" customWidth="1"/>
    <col min="117" max="119" width="5.28515625" style="404" bestFit="1" customWidth="1"/>
    <col min="120" max="120" width="9" style="404" bestFit="1" customWidth="1"/>
    <col min="121" max="121" width="5" style="404" bestFit="1" customWidth="1"/>
    <col min="122" max="122" width="6.7109375" style="404" bestFit="1" customWidth="1"/>
    <col min="123" max="123" width="10.7109375" style="404" bestFit="1" customWidth="1"/>
    <col min="124" max="124" width="17.85546875" style="404" bestFit="1" customWidth="1"/>
    <col min="125" max="127" width="7.42578125" style="404" bestFit="1" customWidth="1"/>
    <col min="128" max="128" width="9" style="404" bestFit="1" customWidth="1"/>
    <col min="129" max="129" width="6.7109375" style="404" bestFit="1" customWidth="1"/>
    <col min="130" max="132" width="5.28515625" style="404" bestFit="1" customWidth="1"/>
    <col min="133" max="133" width="9" style="404" bestFit="1" customWidth="1"/>
    <col min="134" max="134" width="5" style="404" bestFit="1" customWidth="1"/>
    <col min="135" max="135" width="6.7109375" style="404" bestFit="1" customWidth="1"/>
    <col min="136" max="136" width="10.7109375" style="404" bestFit="1" customWidth="1"/>
    <col min="137" max="137" width="17.85546875" style="404" bestFit="1" customWidth="1"/>
    <col min="138" max="140" width="6.7109375" style="404" bestFit="1" customWidth="1"/>
    <col min="141" max="141" width="9" style="404" bestFit="1" customWidth="1"/>
    <col min="142" max="142" width="6.7109375" style="404" bestFit="1" customWidth="1"/>
    <col min="143" max="145" width="5.28515625" style="404" bestFit="1" customWidth="1"/>
    <col min="146" max="146" width="9" style="404" bestFit="1" customWidth="1"/>
    <col min="147" max="147" width="5" style="404" bestFit="1" customWidth="1"/>
    <col min="148" max="148" width="6.7109375" style="404" bestFit="1" customWidth="1"/>
    <col min="149" max="149" width="10.7109375" style="404" bestFit="1" customWidth="1"/>
    <col min="150" max="150" width="17.85546875" style="404" bestFit="1" customWidth="1"/>
    <col min="151" max="153" width="7.42578125" style="404" bestFit="1" customWidth="1"/>
    <col min="154" max="154" width="9" style="404" bestFit="1" customWidth="1"/>
    <col min="155" max="155" width="6.7109375" style="404" bestFit="1" customWidth="1"/>
    <col min="156" max="158" width="5.28515625" style="404" bestFit="1" customWidth="1"/>
    <col min="159" max="159" width="9" style="404" bestFit="1" customWidth="1"/>
    <col min="160" max="160" width="5" style="404" bestFit="1" customWidth="1"/>
    <col min="161" max="161" width="6.7109375" style="404" bestFit="1" customWidth="1"/>
    <col min="162" max="162" width="10.7109375" style="404" bestFit="1" customWidth="1"/>
    <col min="163" max="163" width="17.85546875" style="404" bestFit="1" customWidth="1"/>
    <col min="164" max="166" width="7.42578125" style="404" bestFit="1" customWidth="1"/>
    <col min="167" max="167" width="9" style="404" bestFit="1" customWidth="1"/>
    <col min="168" max="168" width="6.7109375" style="404" bestFit="1" customWidth="1"/>
    <col min="169" max="171" width="5.28515625" style="404" bestFit="1" customWidth="1"/>
    <col min="172" max="172" width="9" style="404" bestFit="1" customWidth="1"/>
    <col min="173" max="173" width="5" style="404" bestFit="1" customWidth="1"/>
    <col min="174" max="174" width="6.7109375" style="404" bestFit="1" customWidth="1"/>
    <col min="175" max="175" width="10.7109375" style="404" bestFit="1" customWidth="1"/>
    <col min="176" max="176" width="17.85546875" style="404" bestFit="1" customWidth="1"/>
    <col min="177" max="179" width="7.42578125" style="404" bestFit="1" customWidth="1"/>
    <col min="180" max="180" width="9" style="404" bestFit="1" customWidth="1"/>
    <col min="181" max="181" width="6.7109375" style="404" bestFit="1" customWidth="1"/>
    <col min="182" max="184" width="5.28515625" style="404" bestFit="1" customWidth="1"/>
    <col min="185" max="185" width="9" style="404" bestFit="1" customWidth="1"/>
    <col min="186" max="186" width="5" style="404" bestFit="1" customWidth="1"/>
    <col min="187" max="187" width="6.7109375" style="404" bestFit="1" customWidth="1"/>
    <col min="188" max="188" width="10.7109375" style="404" bestFit="1" customWidth="1"/>
    <col min="189" max="189" width="17.85546875" style="404" bestFit="1" customWidth="1"/>
    <col min="190" max="192" width="6.7109375" style="404" bestFit="1" customWidth="1"/>
    <col min="193" max="193" width="9" style="404" bestFit="1" customWidth="1"/>
    <col min="194" max="194" width="6.7109375" style="404" bestFit="1" customWidth="1"/>
    <col min="195" max="197" width="5.28515625" style="404" bestFit="1" customWidth="1"/>
    <col min="198" max="198" width="9" style="404" bestFit="1" customWidth="1"/>
    <col min="199" max="199" width="5" style="404" bestFit="1" customWidth="1"/>
    <col min="200" max="200" width="6.7109375" style="404" bestFit="1" customWidth="1"/>
    <col min="201" max="201" width="10.7109375" style="404" bestFit="1" customWidth="1"/>
    <col min="202" max="16384" width="12.42578125" style="353"/>
  </cols>
  <sheetData>
    <row r="1" spans="1:63">
      <c r="D1" s="410" t="s">
        <v>413</v>
      </c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410" t="s">
        <v>649</v>
      </c>
      <c r="AD1" s="410" t="s">
        <v>784</v>
      </c>
      <c r="AR1" s="410" t="s">
        <v>413</v>
      </c>
      <c r="AS1" s="353"/>
      <c r="AT1" s="353"/>
      <c r="AU1" s="410" t="s">
        <v>649</v>
      </c>
      <c r="AX1" s="410" t="s">
        <v>784</v>
      </c>
      <c r="BC1" s="410" t="s">
        <v>413</v>
      </c>
      <c r="BD1" s="353"/>
      <c r="BE1" s="353"/>
      <c r="BF1" s="410" t="s">
        <v>649</v>
      </c>
      <c r="BI1" s="410" t="s">
        <v>784</v>
      </c>
    </row>
    <row r="2" spans="1:63">
      <c r="D2" s="353"/>
      <c r="E2" s="410" t="s">
        <v>414</v>
      </c>
      <c r="F2" s="353"/>
      <c r="G2" s="353"/>
      <c r="H2" s="353"/>
      <c r="I2" s="353"/>
      <c r="J2" s="410" t="s">
        <v>415</v>
      </c>
      <c r="K2" s="353"/>
      <c r="L2" s="353"/>
      <c r="M2" s="353"/>
      <c r="N2" s="353"/>
      <c r="O2" s="353"/>
      <c r="P2" s="353"/>
      <c r="R2" s="410" t="s">
        <v>414</v>
      </c>
      <c r="W2" s="410" t="s">
        <v>415</v>
      </c>
      <c r="AE2" s="410" t="s">
        <v>414</v>
      </c>
      <c r="AJ2" s="410" t="s">
        <v>415</v>
      </c>
      <c r="AR2" s="410" t="s">
        <v>415</v>
      </c>
      <c r="AS2" s="353"/>
      <c r="AT2" s="353"/>
      <c r="AU2" s="410" t="s">
        <v>415</v>
      </c>
      <c r="AX2" s="410" t="s">
        <v>415</v>
      </c>
      <c r="BC2" s="410" t="s">
        <v>415</v>
      </c>
      <c r="BD2" s="353"/>
      <c r="BE2" s="353"/>
      <c r="BF2" s="410" t="s">
        <v>415</v>
      </c>
      <c r="BI2" s="410" t="s">
        <v>415</v>
      </c>
    </row>
    <row r="3" spans="1:63">
      <c r="D3" s="410" t="s">
        <v>416</v>
      </c>
      <c r="E3" s="410" t="s">
        <v>417</v>
      </c>
      <c r="F3" s="410" t="s">
        <v>418</v>
      </c>
      <c r="G3" s="410" t="s">
        <v>419</v>
      </c>
      <c r="H3" s="353" t="s">
        <v>420</v>
      </c>
      <c r="I3" s="353" t="s">
        <v>421</v>
      </c>
      <c r="J3" s="410" t="s">
        <v>417</v>
      </c>
      <c r="K3" s="410" t="s">
        <v>418</v>
      </c>
      <c r="L3" s="410" t="s">
        <v>419</v>
      </c>
      <c r="M3" s="353" t="s">
        <v>420</v>
      </c>
      <c r="N3" s="353" t="s">
        <v>422</v>
      </c>
      <c r="O3" s="353" t="s">
        <v>421</v>
      </c>
      <c r="P3" s="353" t="s">
        <v>423</v>
      </c>
      <c r="Q3" s="410" t="s">
        <v>416</v>
      </c>
      <c r="R3" s="410" t="s">
        <v>417</v>
      </c>
      <c r="S3" s="410" t="s">
        <v>418</v>
      </c>
      <c r="T3" s="410" t="s">
        <v>419</v>
      </c>
      <c r="U3" s="353" t="s">
        <v>420</v>
      </c>
      <c r="V3" s="353" t="s">
        <v>421</v>
      </c>
      <c r="W3" s="410" t="s">
        <v>417</v>
      </c>
      <c r="X3" s="410" t="s">
        <v>418</v>
      </c>
      <c r="Y3" s="410" t="s">
        <v>419</v>
      </c>
      <c r="Z3" s="353" t="s">
        <v>420</v>
      </c>
      <c r="AA3" s="353" t="s">
        <v>422</v>
      </c>
      <c r="AB3" s="353" t="s">
        <v>421</v>
      </c>
      <c r="AC3" s="353" t="s">
        <v>423</v>
      </c>
      <c r="AD3" s="410" t="s">
        <v>416</v>
      </c>
      <c r="AE3" s="410" t="s">
        <v>417</v>
      </c>
      <c r="AF3" s="410" t="s">
        <v>418</v>
      </c>
      <c r="AG3" s="410" t="s">
        <v>419</v>
      </c>
      <c r="AH3" s="353" t="s">
        <v>420</v>
      </c>
      <c r="AI3" s="353" t="s">
        <v>421</v>
      </c>
      <c r="AJ3" s="410" t="s">
        <v>417</v>
      </c>
      <c r="AK3" s="410" t="s">
        <v>418</v>
      </c>
      <c r="AL3" s="410" t="s">
        <v>419</v>
      </c>
      <c r="AM3" s="353" t="s">
        <v>420</v>
      </c>
      <c r="AN3" s="353" t="s">
        <v>422</v>
      </c>
      <c r="AO3" s="353" t="s">
        <v>421</v>
      </c>
      <c r="AP3" s="353" t="s">
        <v>423</v>
      </c>
      <c r="AR3" s="410" t="s">
        <v>417</v>
      </c>
      <c r="AS3" s="410" t="s">
        <v>418</v>
      </c>
      <c r="AT3" s="410" t="s">
        <v>419</v>
      </c>
      <c r="AU3" s="410" t="s">
        <v>417</v>
      </c>
      <c r="AV3" s="410" t="s">
        <v>418</v>
      </c>
      <c r="AW3" s="410" t="s">
        <v>419</v>
      </c>
      <c r="AX3" s="410" t="s">
        <v>417</v>
      </c>
      <c r="AY3" s="410" t="s">
        <v>418</v>
      </c>
      <c r="AZ3" s="410" t="s">
        <v>419</v>
      </c>
      <c r="BC3" s="410" t="s">
        <v>417</v>
      </c>
      <c r="BD3" s="410" t="s">
        <v>418</v>
      </c>
      <c r="BE3" s="410" t="s">
        <v>419</v>
      </c>
      <c r="BF3" s="410" t="s">
        <v>417</v>
      </c>
      <c r="BG3" s="410" t="s">
        <v>418</v>
      </c>
      <c r="BH3" s="410" t="s">
        <v>419</v>
      </c>
      <c r="BI3" s="410" t="s">
        <v>417</v>
      </c>
      <c r="BJ3" s="410" t="s">
        <v>418</v>
      </c>
      <c r="BK3" s="410" t="s">
        <v>419</v>
      </c>
    </row>
    <row r="4" spans="1:63">
      <c r="A4" s="458" t="s">
        <v>632</v>
      </c>
      <c r="B4" s="353">
        <v>1</v>
      </c>
      <c r="C4" s="353"/>
      <c r="D4" s="353" t="s">
        <v>424</v>
      </c>
      <c r="E4" s="411">
        <v>33549.32000000008</v>
      </c>
      <c r="F4" s="411">
        <v>29396.32000000008</v>
      </c>
      <c r="G4" s="411">
        <v>32943.320000000072</v>
      </c>
      <c r="H4" s="411">
        <v>31962.98666666674</v>
      </c>
      <c r="I4" s="412" t="s">
        <v>425</v>
      </c>
      <c r="J4" s="412">
        <v>2.5859999999999999</v>
      </c>
      <c r="K4" s="412">
        <v>2.3210000000000002</v>
      </c>
      <c r="L4" s="412">
        <v>2.548</v>
      </c>
      <c r="M4" s="412">
        <v>2.4849999999999999</v>
      </c>
      <c r="N4" s="411">
        <v>0.14340096364134061</v>
      </c>
      <c r="O4" s="412" t="s">
        <v>426</v>
      </c>
      <c r="P4" s="413">
        <v>2.1300103570538442</v>
      </c>
      <c r="Q4" s="353" t="s">
        <v>650</v>
      </c>
      <c r="R4" s="411">
        <v>39417.7599999999</v>
      </c>
      <c r="S4" s="411">
        <v>50053.679999999891</v>
      </c>
      <c r="T4" s="411">
        <v>45328.679999999891</v>
      </c>
      <c r="U4" s="411">
        <v>44933.373333333235</v>
      </c>
      <c r="V4" s="412" t="s">
        <v>554</v>
      </c>
      <c r="W4" s="412">
        <v>76.040000000000006</v>
      </c>
      <c r="X4" s="412">
        <v>87.73</v>
      </c>
      <c r="Y4" s="412">
        <v>82.67</v>
      </c>
      <c r="Z4" s="412">
        <v>82.15</v>
      </c>
      <c r="AA4" s="411">
        <v>5.8626638943471763</v>
      </c>
      <c r="AB4" s="412" t="s">
        <v>505</v>
      </c>
      <c r="AC4" s="413">
        <v>2.3064666814366297</v>
      </c>
      <c r="AD4" s="353" t="s">
        <v>650</v>
      </c>
      <c r="AE4" s="411">
        <v>14218.180000000011</v>
      </c>
      <c r="AF4" s="411">
        <v>12072.090000000009</v>
      </c>
      <c r="AG4" s="411">
        <v>14743.180000000009</v>
      </c>
      <c r="AH4" s="411">
        <v>13677.816666666675</v>
      </c>
      <c r="AI4" s="412" t="s">
        <v>542</v>
      </c>
      <c r="AJ4" s="412">
        <v>8.4559999999999995</v>
      </c>
      <c r="AK4" s="412">
        <v>7.3159999999999998</v>
      </c>
      <c r="AL4" s="412">
        <v>8.7309999999999999</v>
      </c>
      <c r="AM4" s="412">
        <v>8.168000000000001</v>
      </c>
      <c r="AN4" s="411">
        <v>0.74992143814426149</v>
      </c>
      <c r="AO4" s="412" t="s">
        <v>587</v>
      </c>
      <c r="AP4" s="413">
        <v>2.0408697023818134</v>
      </c>
      <c r="AR4" s="412">
        <v>2.5859999999999999</v>
      </c>
      <c r="AS4" s="412">
        <v>2.3210000000000002</v>
      </c>
      <c r="AT4" s="412">
        <v>2.548</v>
      </c>
      <c r="AU4" s="412">
        <v>76.040000000000006</v>
      </c>
      <c r="AV4" s="412">
        <v>87.73</v>
      </c>
      <c r="AW4" s="412">
        <v>82.67</v>
      </c>
      <c r="AX4" s="412">
        <v>8.4559999999999995</v>
      </c>
      <c r="AY4" s="412">
        <v>7.3159999999999998</v>
      </c>
      <c r="AZ4" s="412">
        <v>8.7309999999999999</v>
      </c>
      <c r="BB4" s="353">
        <v>1</v>
      </c>
      <c r="BC4" s="412">
        <f>AR4*21</f>
        <v>54.305999999999997</v>
      </c>
      <c r="BD4" s="412">
        <f t="shared" ref="BD4:BE19" si="0">AS4*21</f>
        <v>48.741000000000007</v>
      </c>
      <c r="BE4" s="412">
        <f t="shared" si="0"/>
        <v>53.508000000000003</v>
      </c>
      <c r="BF4" s="412">
        <f>AU4*11</f>
        <v>836.44</v>
      </c>
      <c r="BG4" s="412">
        <f t="shared" ref="BG4:BK19" si="1">AV4*11</f>
        <v>965.03000000000009</v>
      </c>
      <c r="BH4" s="412">
        <f t="shared" si="1"/>
        <v>909.37</v>
      </c>
      <c r="BI4" s="412">
        <f t="shared" si="1"/>
        <v>93.015999999999991</v>
      </c>
      <c r="BJ4" s="412">
        <f t="shared" si="1"/>
        <v>80.475999999999999</v>
      </c>
      <c r="BK4" s="412">
        <f t="shared" si="1"/>
        <v>96.040999999999997</v>
      </c>
    </row>
    <row r="5" spans="1:63">
      <c r="A5" s="458"/>
      <c r="B5" s="353">
        <v>2</v>
      </c>
      <c r="C5" s="353"/>
      <c r="D5" s="353" t="s">
        <v>456</v>
      </c>
      <c r="E5" s="411">
        <v>31155.32000000008</v>
      </c>
      <c r="F5" s="411">
        <v>26471.320000000062</v>
      </c>
      <c r="G5" s="411">
        <v>31083.320000000069</v>
      </c>
      <c r="H5" s="411">
        <v>29569.986666666737</v>
      </c>
      <c r="I5" s="412" t="s">
        <v>457</v>
      </c>
      <c r="J5" s="412">
        <v>2.4340000000000002</v>
      </c>
      <c r="K5" s="412">
        <v>2.13</v>
      </c>
      <c r="L5" s="412">
        <v>2.4290000000000003</v>
      </c>
      <c r="M5" s="412">
        <v>2.331</v>
      </c>
      <c r="N5" s="411">
        <v>0.17433397194179062</v>
      </c>
      <c r="O5" s="412" t="s">
        <v>458</v>
      </c>
      <c r="P5" s="413">
        <v>2.0991270735191843</v>
      </c>
      <c r="Q5" s="353" t="s">
        <v>657</v>
      </c>
      <c r="R5" s="411">
        <v>39792.679999999898</v>
      </c>
      <c r="S5" s="411">
        <v>49322.679999999884</v>
      </c>
      <c r="T5" s="411">
        <v>27935.67999999992</v>
      </c>
      <c r="U5" s="411">
        <v>39017.013333333234</v>
      </c>
      <c r="V5" s="414" t="s">
        <v>658</v>
      </c>
      <c r="W5" s="412">
        <v>76.47</v>
      </c>
      <c r="X5" s="412">
        <v>86.960000000000008</v>
      </c>
      <c r="Y5" s="412">
        <v>61.910000000000004</v>
      </c>
      <c r="Z5" s="412">
        <v>75.11</v>
      </c>
      <c r="AA5" s="411">
        <v>12.582287391259721</v>
      </c>
      <c r="AB5" s="412" t="s">
        <v>611</v>
      </c>
      <c r="AC5" s="413">
        <v>2.3384249368640573</v>
      </c>
      <c r="AD5" s="353" t="s">
        <v>657</v>
      </c>
      <c r="AE5" s="411">
        <v>13116.180000000009</v>
      </c>
      <c r="AF5" s="411">
        <v>10164.180000000009</v>
      </c>
      <c r="AG5" s="411">
        <v>12274.180000000009</v>
      </c>
      <c r="AH5" s="411">
        <v>11851.513333333343</v>
      </c>
      <c r="AI5" s="412" t="s">
        <v>480</v>
      </c>
      <c r="AJ5" s="412">
        <v>7.8740000000000006</v>
      </c>
      <c r="AK5" s="412">
        <v>6.2770000000000001</v>
      </c>
      <c r="AL5" s="412">
        <v>7.4249999999999998</v>
      </c>
      <c r="AM5" s="412">
        <v>7.1920000000000002</v>
      </c>
      <c r="AN5" s="411">
        <v>0.82357149340988167</v>
      </c>
      <c r="AO5" s="412" t="s">
        <v>596</v>
      </c>
      <c r="AP5" s="413">
        <v>2.004430038998255</v>
      </c>
      <c r="AR5" s="412">
        <v>2.4340000000000002</v>
      </c>
      <c r="AS5" s="412">
        <v>2.13</v>
      </c>
      <c r="AT5" s="412">
        <v>2.4290000000000003</v>
      </c>
      <c r="AU5" s="412">
        <v>76.47</v>
      </c>
      <c r="AV5" s="412">
        <v>86.960000000000008</v>
      </c>
      <c r="AW5" s="412">
        <v>61.910000000000004</v>
      </c>
      <c r="AX5" s="412">
        <v>7.8740000000000006</v>
      </c>
      <c r="AY5" s="412">
        <v>6.2770000000000001</v>
      </c>
      <c r="AZ5" s="412">
        <v>7.4249999999999998</v>
      </c>
      <c r="BB5" s="353">
        <v>2</v>
      </c>
      <c r="BC5" s="412">
        <f t="shared" ref="BC5:BE27" si="2">AR5*21</f>
        <v>51.114000000000004</v>
      </c>
      <c r="BD5" s="412">
        <f t="shared" si="0"/>
        <v>44.73</v>
      </c>
      <c r="BE5" s="412">
        <f t="shared" si="0"/>
        <v>51.009000000000007</v>
      </c>
      <c r="BF5" s="412">
        <f t="shared" ref="BF5:BK27" si="3">AU5*11</f>
        <v>841.17</v>
      </c>
      <c r="BG5" s="412">
        <f t="shared" si="1"/>
        <v>956.56000000000006</v>
      </c>
      <c r="BH5" s="412">
        <f t="shared" si="1"/>
        <v>681.01</v>
      </c>
      <c r="BI5" s="412">
        <f t="shared" si="1"/>
        <v>86.614000000000004</v>
      </c>
      <c r="BJ5" s="412">
        <f t="shared" si="1"/>
        <v>69.046999999999997</v>
      </c>
      <c r="BK5" s="412">
        <f t="shared" si="1"/>
        <v>81.674999999999997</v>
      </c>
    </row>
    <row r="6" spans="1:63">
      <c r="A6" s="458"/>
      <c r="B6" s="355" t="s">
        <v>825</v>
      </c>
      <c r="C6" s="353"/>
      <c r="D6" s="353" t="s">
        <v>482</v>
      </c>
      <c r="E6" s="411">
        <v>8678.9199999999964</v>
      </c>
      <c r="F6" s="411">
        <v>9429.9999999999945</v>
      </c>
      <c r="G6" s="411">
        <v>9179.2399999999943</v>
      </c>
      <c r="H6" s="411">
        <v>9096.0533333333278</v>
      </c>
      <c r="I6" s="412" t="s">
        <v>427</v>
      </c>
      <c r="J6" s="412">
        <v>0.8458</v>
      </c>
      <c r="K6" s="412">
        <v>0.90690000000000004</v>
      </c>
      <c r="L6" s="412">
        <v>0.88660000000000005</v>
      </c>
      <c r="M6" s="412">
        <v>0.87980000000000003</v>
      </c>
      <c r="N6" s="411">
        <v>3.1099905719926883E-2</v>
      </c>
      <c r="O6" s="412" t="s">
        <v>483</v>
      </c>
      <c r="P6" s="413">
        <v>1.8272987385182333</v>
      </c>
      <c r="Q6" s="353" t="s">
        <v>665</v>
      </c>
      <c r="R6" s="411">
        <v>4278.9600000000037</v>
      </c>
      <c r="S6" s="411">
        <v>4994.1600000000044</v>
      </c>
      <c r="T6" s="411">
        <v>4500.3200000000043</v>
      </c>
      <c r="U6" s="411">
        <v>4591.1466666666711</v>
      </c>
      <c r="V6" s="412" t="s">
        <v>506</v>
      </c>
      <c r="W6" s="412">
        <v>19.64</v>
      </c>
      <c r="X6" s="412">
        <v>21.69</v>
      </c>
      <c r="Y6" s="412">
        <v>20.29</v>
      </c>
      <c r="Z6" s="412">
        <v>20.54</v>
      </c>
      <c r="AA6" s="411">
        <v>1.0466256054273699</v>
      </c>
      <c r="AB6" s="412" t="s">
        <v>489</v>
      </c>
      <c r="AC6" s="413">
        <v>2.5567340237671439</v>
      </c>
      <c r="AD6" s="353" t="s">
        <v>665</v>
      </c>
      <c r="AE6" s="411">
        <v>4606.6400000000058</v>
      </c>
      <c r="AF6" s="411">
        <v>4347.820000000007</v>
      </c>
      <c r="AG6" s="411">
        <v>4596.3700000000081</v>
      </c>
      <c r="AH6" s="411">
        <v>4516.9433333333409</v>
      </c>
      <c r="AI6" s="412" t="s">
        <v>571</v>
      </c>
      <c r="AJ6" s="412">
        <v>3.04</v>
      </c>
      <c r="AK6" s="412">
        <v>2.8780000000000001</v>
      </c>
      <c r="AL6" s="412">
        <v>3.0340000000000003</v>
      </c>
      <c r="AM6" s="412">
        <v>2.984</v>
      </c>
      <c r="AN6" s="411">
        <v>9.1969479064344828E-2</v>
      </c>
      <c r="AO6" s="412" t="s">
        <v>537</v>
      </c>
      <c r="AP6" s="413">
        <v>1.6905804171606869</v>
      </c>
      <c r="AR6" s="412">
        <v>0.8458</v>
      </c>
      <c r="AS6" s="412">
        <v>0.90690000000000004</v>
      </c>
      <c r="AT6" s="412">
        <v>0.88660000000000005</v>
      </c>
      <c r="AU6" s="412">
        <v>19.64</v>
      </c>
      <c r="AV6" s="412">
        <v>21.69</v>
      </c>
      <c r="AW6" s="412">
        <v>20.29</v>
      </c>
      <c r="AX6" s="412">
        <v>3.04</v>
      </c>
      <c r="AY6" s="412">
        <v>2.8780000000000001</v>
      </c>
      <c r="AZ6" s="412">
        <v>3.0340000000000003</v>
      </c>
      <c r="BB6" s="355" t="s">
        <v>825</v>
      </c>
      <c r="BC6" s="412">
        <f t="shared" si="2"/>
        <v>17.761800000000001</v>
      </c>
      <c r="BD6" s="412">
        <f t="shared" si="0"/>
        <v>19.044900000000002</v>
      </c>
      <c r="BE6" s="412">
        <f t="shared" si="0"/>
        <v>18.618600000000001</v>
      </c>
      <c r="BF6" s="412">
        <f t="shared" si="3"/>
        <v>216.04000000000002</v>
      </c>
      <c r="BG6" s="412">
        <f t="shared" si="1"/>
        <v>238.59</v>
      </c>
      <c r="BH6" s="412">
        <f t="shared" si="1"/>
        <v>223.19</v>
      </c>
      <c r="BI6" s="412">
        <f t="shared" si="1"/>
        <v>33.44</v>
      </c>
      <c r="BJ6" s="412">
        <f t="shared" si="1"/>
        <v>31.658000000000001</v>
      </c>
      <c r="BK6" s="412">
        <f t="shared" si="1"/>
        <v>33.374000000000002</v>
      </c>
    </row>
    <row r="7" spans="1:63">
      <c r="A7" s="458"/>
      <c r="B7" s="353">
        <v>3</v>
      </c>
      <c r="C7" s="353"/>
      <c r="D7" s="353" t="s">
        <v>502</v>
      </c>
      <c r="E7" s="411">
        <v>37097.32000000008</v>
      </c>
      <c r="F7" s="411">
        <v>37646.320000000087</v>
      </c>
      <c r="G7" s="411">
        <v>34163.320000000087</v>
      </c>
      <c r="H7" s="411">
        <v>36302.320000000087</v>
      </c>
      <c r="I7" s="412" t="s">
        <v>475</v>
      </c>
      <c r="J7" s="412">
        <v>2.8080000000000003</v>
      </c>
      <c r="K7" s="412">
        <v>2.8420000000000001</v>
      </c>
      <c r="L7" s="412">
        <v>2.625</v>
      </c>
      <c r="M7" s="412">
        <v>2.758</v>
      </c>
      <c r="N7" s="411">
        <v>0.11679338109519447</v>
      </c>
      <c r="O7" s="412" t="s">
        <v>427</v>
      </c>
      <c r="P7" s="413">
        <v>2.130626766476444</v>
      </c>
      <c r="Q7" s="353" t="s">
        <v>671</v>
      </c>
      <c r="R7" s="411">
        <v>36774.679999999913</v>
      </c>
      <c r="S7" s="411">
        <v>42432.679999999913</v>
      </c>
      <c r="T7" s="411">
        <v>42965.759999999915</v>
      </c>
      <c r="U7" s="411">
        <v>40724.373333333242</v>
      </c>
      <c r="V7" s="412" t="s">
        <v>543</v>
      </c>
      <c r="W7" s="412">
        <v>72.95</v>
      </c>
      <c r="X7" s="412">
        <v>79.47</v>
      </c>
      <c r="Y7" s="412">
        <v>80.06</v>
      </c>
      <c r="Z7" s="412">
        <v>77.489999999999995</v>
      </c>
      <c r="AA7" s="411">
        <v>3.9454622302776099</v>
      </c>
      <c r="AB7" s="412" t="s">
        <v>489</v>
      </c>
      <c r="AC7" s="413">
        <v>2.338765982391561</v>
      </c>
      <c r="AD7" s="353" t="s">
        <v>671</v>
      </c>
      <c r="AE7" s="411">
        <v>17213.180000000008</v>
      </c>
      <c r="AF7" s="411">
        <v>18381.270000000011</v>
      </c>
      <c r="AG7" s="411">
        <v>17888.180000000011</v>
      </c>
      <c r="AH7" s="411">
        <v>17827.543333333346</v>
      </c>
      <c r="AI7" s="412" t="s">
        <v>493</v>
      </c>
      <c r="AJ7" s="412">
        <v>10</v>
      </c>
      <c r="AK7" s="412">
        <v>10.6</v>
      </c>
      <c r="AL7" s="412">
        <v>10.35</v>
      </c>
      <c r="AM7" s="412">
        <v>10.32</v>
      </c>
      <c r="AN7" s="411">
        <v>0.29753237315976439</v>
      </c>
      <c r="AO7" s="412" t="s">
        <v>513</v>
      </c>
      <c r="AP7" s="413">
        <v>2.1409732414600793</v>
      </c>
      <c r="AR7" s="412">
        <v>2.8080000000000003</v>
      </c>
      <c r="AS7" s="412">
        <v>2.8420000000000001</v>
      </c>
      <c r="AT7" s="412">
        <v>2.625</v>
      </c>
      <c r="AU7" s="412">
        <v>72.95</v>
      </c>
      <c r="AV7" s="412">
        <v>79.47</v>
      </c>
      <c r="AW7" s="412">
        <v>80.06</v>
      </c>
      <c r="AX7" s="412">
        <v>10</v>
      </c>
      <c r="AY7" s="412">
        <v>10.6</v>
      </c>
      <c r="AZ7" s="412">
        <v>10.35</v>
      </c>
      <c r="BB7" s="353">
        <v>3</v>
      </c>
      <c r="BC7" s="412">
        <f t="shared" si="2"/>
        <v>58.968000000000004</v>
      </c>
      <c r="BD7" s="412">
        <f t="shared" si="0"/>
        <v>59.682000000000002</v>
      </c>
      <c r="BE7" s="412">
        <f t="shared" si="0"/>
        <v>55.125</v>
      </c>
      <c r="BF7" s="412">
        <f t="shared" si="3"/>
        <v>802.45</v>
      </c>
      <c r="BG7" s="412">
        <f t="shared" si="1"/>
        <v>874.17</v>
      </c>
      <c r="BH7" s="412">
        <f t="shared" si="1"/>
        <v>880.66000000000008</v>
      </c>
      <c r="BI7" s="412">
        <f t="shared" si="1"/>
        <v>110</v>
      </c>
      <c r="BJ7" s="412">
        <f t="shared" si="1"/>
        <v>116.6</v>
      </c>
      <c r="BK7" s="412">
        <f t="shared" si="1"/>
        <v>113.85</v>
      </c>
    </row>
    <row r="8" spans="1:63">
      <c r="A8" s="458"/>
      <c r="B8" s="353">
        <v>4</v>
      </c>
      <c r="C8" s="353"/>
      <c r="D8" s="353" t="s">
        <v>524</v>
      </c>
      <c r="E8" s="411">
        <v>27372.240000000067</v>
      </c>
      <c r="F8" s="411">
        <v>28282.320000000072</v>
      </c>
      <c r="G8" s="411">
        <v>28003.320000000065</v>
      </c>
      <c r="H8" s="411">
        <v>27885.960000000068</v>
      </c>
      <c r="I8" s="412" t="s">
        <v>525</v>
      </c>
      <c r="J8" s="412">
        <v>2.1890000000000001</v>
      </c>
      <c r="K8" s="412">
        <v>2.2480000000000002</v>
      </c>
      <c r="L8" s="412">
        <v>2.23</v>
      </c>
      <c r="M8" s="412">
        <v>2.2229999999999999</v>
      </c>
      <c r="N8" s="411">
        <v>3.04795828092847E-2</v>
      </c>
      <c r="O8" s="412" t="s">
        <v>526</v>
      </c>
      <c r="P8" s="413">
        <v>2.0987156954906205</v>
      </c>
      <c r="Q8" s="353" t="s">
        <v>677</v>
      </c>
      <c r="R8" s="411">
        <v>25295.759999999929</v>
      </c>
      <c r="S8" s="411">
        <v>27223.759999999915</v>
      </c>
      <c r="T8" s="411">
        <v>26012.679999999931</v>
      </c>
      <c r="U8" s="411">
        <v>26177.399999999925</v>
      </c>
      <c r="V8" s="412" t="s">
        <v>535</v>
      </c>
      <c r="W8" s="412">
        <v>58.34</v>
      </c>
      <c r="X8" s="412">
        <v>60.96</v>
      </c>
      <c r="Y8" s="412">
        <v>59.32</v>
      </c>
      <c r="Z8" s="412">
        <v>59.54</v>
      </c>
      <c r="AA8" s="411">
        <v>1.3215949085567054</v>
      </c>
      <c r="AB8" s="412" t="s">
        <v>534</v>
      </c>
      <c r="AC8" s="413">
        <v>2.4017130040419903</v>
      </c>
      <c r="AD8" s="353" t="s">
        <v>677</v>
      </c>
      <c r="AE8" s="411">
        <v>15511.27000000001</v>
      </c>
      <c r="AF8" s="411">
        <v>15324.36000000001</v>
      </c>
      <c r="AG8" s="411">
        <v>14428.180000000009</v>
      </c>
      <c r="AH8" s="411">
        <v>15087.936666666676</v>
      </c>
      <c r="AI8" s="412" t="s">
        <v>447</v>
      </c>
      <c r="AJ8" s="412">
        <v>9.1300000000000008</v>
      </c>
      <c r="AK8" s="412">
        <v>9.0329999999999995</v>
      </c>
      <c r="AL8" s="412">
        <v>8.5660000000000007</v>
      </c>
      <c r="AM8" s="412">
        <v>8.91</v>
      </c>
      <c r="AN8" s="411">
        <v>0.30151800951517688</v>
      </c>
      <c r="AO8" s="412" t="s">
        <v>428</v>
      </c>
      <c r="AP8" s="413">
        <v>2.0447091759734555</v>
      </c>
      <c r="AR8" s="412">
        <v>2.1890000000000001</v>
      </c>
      <c r="AS8" s="412">
        <v>2.2480000000000002</v>
      </c>
      <c r="AT8" s="412">
        <v>2.23</v>
      </c>
      <c r="AU8" s="412">
        <v>58.34</v>
      </c>
      <c r="AV8" s="412">
        <v>60.96</v>
      </c>
      <c r="AW8" s="412">
        <v>59.32</v>
      </c>
      <c r="AX8" s="412">
        <v>9.1300000000000008</v>
      </c>
      <c r="AY8" s="412">
        <v>9.0329999999999995</v>
      </c>
      <c r="AZ8" s="412">
        <v>8.5660000000000007</v>
      </c>
      <c r="BB8" s="353">
        <v>4</v>
      </c>
      <c r="BC8" s="412">
        <f t="shared" si="2"/>
        <v>45.969000000000001</v>
      </c>
      <c r="BD8" s="412">
        <f t="shared" si="0"/>
        <v>47.208000000000006</v>
      </c>
      <c r="BE8" s="412">
        <f t="shared" si="0"/>
        <v>46.83</v>
      </c>
      <c r="BF8" s="412">
        <f t="shared" si="3"/>
        <v>641.74</v>
      </c>
      <c r="BG8" s="412">
        <f t="shared" si="1"/>
        <v>670.56000000000006</v>
      </c>
      <c r="BH8" s="412">
        <f t="shared" si="1"/>
        <v>652.52</v>
      </c>
      <c r="BI8" s="412">
        <f t="shared" si="1"/>
        <v>100.43</v>
      </c>
      <c r="BJ8" s="412">
        <f t="shared" si="1"/>
        <v>99.363</v>
      </c>
      <c r="BK8" s="412">
        <f t="shared" si="1"/>
        <v>94.226000000000013</v>
      </c>
    </row>
    <row r="9" spans="1:63">
      <c r="A9" s="458"/>
      <c r="B9" s="355" t="s">
        <v>826</v>
      </c>
      <c r="C9" s="353"/>
      <c r="D9" s="353" t="s">
        <v>533</v>
      </c>
      <c r="E9" s="411">
        <v>9172.9999999999945</v>
      </c>
      <c r="F9" s="411">
        <v>10116.079999999994</v>
      </c>
      <c r="G9" s="411">
        <v>9164.9999999999945</v>
      </c>
      <c r="H9" s="411">
        <v>9484.6933333333272</v>
      </c>
      <c r="I9" s="412" t="s">
        <v>426</v>
      </c>
      <c r="J9" s="412">
        <v>0.8861</v>
      </c>
      <c r="K9" s="412">
        <v>0.96179999999999999</v>
      </c>
      <c r="L9" s="412">
        <v>0.88549999999999995</v>
      </c>
      <c r="M9" s="412">
        <v>0.91110000000000002</v>
      </c>
      <c r="N9" s="411">
        <v>4.3899908560901459E-2</v>
      </c>
      <c r="O9" s="412" t="s">
        <v>504</v>
      </c>
      <c r="P9" s="413">
        <v>1.8292093183263907</v>
      </c>
      <c r="Q9" s="353" t="s">
        <v>679</v>
      </c>
      <c r="R9" s="411">
        <v>3805.4000000000037</v>
      </c>
      <c r="S9" s="411">
        <v>4291.4000000000042</v>
      </c>
      <c r="T9" s="411">
        <v>4073.1600000000044</v>
      </c>
      <c r="U9" s="411">
        <v>4056.6533333333377</v>
      </c>
      <c r="V9" s="412" t="s">
        <v>503</v>
      </c>
      <c r="W9" s="412">
        <v>18.2</v>
      </c>
      <c r="X9" s="412">
        <v>19.68</v>
      </c>
      <c r="Y9" s="412">
        <v>19.02</v>
      </c>
      <c r="Z9" s="412">
        <v>18.97</v>
      </c>
      <c r="AA9" s="411">
        <v>0.7425537982320608</v>
      </c>
      <c r="AB9" s="412" t="s">
        <v>490</v>
      </c>
      <c r="AC9" s="413">
        <v>2.5054685454185393</v>
      </c>
      <c r="AD9" s="353" t="s">
        <v>679</v>
      </c>
      <c r="AE9" s="411">
        <v>4665.9100000000071</v>
      </c>
      <c r="AF9" s="411">
        <v>4530.9100000000062</v>
      </c>
      <c r="AG9" s="411">
        <v>4364.0000000000064</v>
      </c>
      <c r="AH9" s="411">
        <v>4520.2733333333408</v>
      </c>
      <c r="AI9" s="412" t="s">
        <v>493</v>
      </c>
      <c r="AJ9" s="412">
        <v>3.077</v>
      </c>
      <c r="AK9" s="412">
        <v>2.9929999999999999</v>
      </c>
      <c r="AL9" s="412">
        <v>2.8879999999999999</v>
      </c>
      <c r="AM9" s="412">
        <v>2.9860000000000002</v>
      </c>
      <c r="AN9" s="411">
        <v>9.4780027408617989E-2</v>
      </c>
      <c r="AO9" s="412" t="s">
        <v>571</v>
      </c>
      <c r="AP9" s="413">
        <v>1.6906620665893044</v>
      </c>
      <c r="AR9" s="412">
        <v>0.8861</v>
      </c>
      <c r="AS9" s="412">
        <v>0.96179999999999999</v>
      </c>
      <c r="AT9" s="412">
        <v>0.88549999999999995</v>
      </c>
      <c r="AU9" s="412">
        <v>18.2</v>
      </c>
      <c r="AV9" s="412">
        <v>19.68</v>
      </c>
      <c r="AW9" s="412">
        <v>19.02</v>
      </c>
      <c r="AX9" s="412">
        <v>3.077</v>
      </c>
      <c r="AY9" s="412">
        <v>2.9929999999999999</v>
      </c>
      <c r="AZ9" s="412">
        <v>2.8879999999999999</v>
      </c>
      <c r="BB9" s="355" t="s">
        <v>826</v>
      </c>
      <c r="BC9" s="412">
        <f t="shared" si="2"/>
        <v>18.6081</v>
      </c>
      <c r="BD9" s="412">
        <f t="shared" si="0"/>
        <v>20.197800000000001</v>
      </c>
      <c r="BE9" s="412">
        <f t="shared" si="0"/>
        <v>18.595499999999998</v>
      </c>
      <c r="BF9" s="412">
        <f t="shared" si="3"/>
        <v>200.2</v>
      </c>
      <c r="BG9" s="412">
        <f t="shared" si="1"/>
        <v>216.48</v>
      </c>
      <c r="BH9" s="412">
        <f t="shared" si="1"/>
        <v>209.22</v>
      </c>
      <c r="BI9" s="412">
        <f t="shared" si="1"/>
        <v>33.847000000000001</v>
      </c>
      <c r="BJ9" s="412">
        <f t="shared" si="1"/>
        <v>32.923000000000002</v>
      </c>
      <c r="BK9" s="412">
        <f t="shared" si="1"/>
        <v>31.768000000000001</v>
      </c>
    </row>
    <row r="10" spans="1:63">
      <c r="A10" s="458"/>
      <c r="B10" s="353">
        <v>5</v>
      </c>
      <c r="C10" s="353"/>
      <c r="D10" s="353" t="s">
        <v>538</v>
      </c>
      <c r="E10" s="411">
        <v>26318.320000000072</v>
      </c>
      <c r="F10" s="411">
        <v>23757.24000000006</v>
      </c>
      <c r="G10" s="411">
        <v>23929.320000000065</v>
      </c>
      <c r="H10" s="411">
        <v>24668.293333333397</v>
      </c>
      <c r="I10" s="412" t="s">
        <v>426</v>
      </c>
      <c r="J10" s="412">
        <v>2.12</v>
      </c>
      <c r="K10" s="412">
        <v>1.9490000000000001</v>
      </c>
      <c r="L10" s="412">
        <v>1.96</v>
      </c>
      <c r="M10" s="412">
        <v>2.0100000000000002</v>
      </c>
      <c r="N10" s="411">
        <v>9.5431124281541782E-2</v>
      </c>
      <c r="O10" s="412" t="s">
        <v>495</v>
      </c>
      <c r="P10" s="413">
        <v>2.0367677613604895</v>
      </c>
      <c r="Q10" s="353" t="s">
        <v>684</v>
      </c>
      <c r="R10" s="411">
        <v>22948.759999999947</v>
      </c>
      <c r="S10" s="411">
        <v>31733.759999999922</v>
      </c>
      <c r="T10" s="411">
        <v>19482.759999999958</v>
      </c>
      <c r="U10" s="411">
        <v>24721.75999999994</v>
      </c>
      <c r="V10" s="414" t="s">
        <v>685</v>
      </c>
      <c r="W10" s="412">
        <v>55.04</v>
      </c>
      <c r="X10" s="412">
        <v>66.8</v>
      </c>
      <c r="Y10" s="412">
        <v>49.910000000000004</v>
      </c>
      <c r="Z10" s="412">
        <v>57.25</v>
      </c>
      <c r="AA10" s="411">
        <v>8.6592904099310655</v>
      </c>
      <c r="AB10" s="412" t="s">
        <v>452</v>
      </c>
      <c r="AC10" s="413">
        <v>2.4303157446943646</v>
      </c>
      <c r="AD10" s="353" t="s">
        <v>684</v>
      </c>
      <c r="AE10" s="411">
        <v>9227.8200000000088</v>
      </c>
      <c r="AF10" s="411">
        <v>8141.8200000000079</v>
      </c>
      <c r="AG10" s="411">
        <v>9299.3600000000097</v>
      </c>
      <c r="AH10" s="411">
        <v>8889.666666666677</v>
      </c>
      <c r="AI10" s="412" t="s">
        <v>593</v>
      </c>
      <c r="AJ10" s="412">
        <v>5.7570000000000006</v>
      </c>
      <c r="AK10" s="412">
        <v>5.1420000000000003</v>
      </c>
      <c r="AL10" s="412">
        <v>5.7969999999999997</v>
      </c>
      <c r="AM10" s="412">
        <v>5.5650000000000004</v>
      </c>
      <c r="AN10" s="411">
        <v>0.36667723759245835</v>
      </c>
      <c r="AO10" s="412" t="s">
        <v>550</v>
      </c>
      <c r="AP10" s="413">
        <v>1.9293787090833128</v>
      </c>
      <c r="AR10" s="412">
        <v>2.12</v>
      </c>
      <c r="AS10" s="412">
        <v>1.9490000000000001</v>
      </c>
      <c r="AT10" s="412">
        <v>1.96</v>
      </c>
      <c r="AU10" s="412">
        <v>55.04</v>
      </c>
      <c r="AV10" s="412">
        <v>66.8</v>
      </c>
      <c r="AW10" s="412">
        <v>49.910000000000004</v>
      </c>
      <c r="AX10" s="412">
        <v>5.7570000000000006</v>
      </c>
      <c r="AY10" s="412">
        <v>5.1420000000000003</v>
      </c>
      <c r="AZ10" s="412">
        <v>5.7969999999999997</v>
      </c>
      <c r="BB10" s="353">
        <v>5</v>
      </c>
      <c r="BC10" s="412">
        <f t="shared" si="2"/>
        <v>44.52</v>
      </c>
      <c r="BD10" s="412">
        <f t="shared" si="0"/>
        <v>40.929000000000002</v>
      </c>
      <c r="BE10" s="412">
        <f t="shared" si="0"/>
        <v>41.16</v>
      </c>
      <c r="BF10" s="412">
        <f t="shared" si="3"/>
        <v>605.43999999999994</v>
      </c>
      <c r="BG10" s="412">
        <f t="shared" si="1"/>
        <v>734.8</v>
      </c>
      <c r="BH10" s="412">
        <f t="shared" si="1"/>
        <v>549.01</v>
      </c>
      <c r="BI10" s="412">
        <f t="shared" si="1"/>
        <v>63.327000000000005</v>
      </c>
      <c r="BJ10" s="412">
        <f t="shared" si="1"/>
        <v>56.562000000000005</v>
      </c>
      <c r="BK10" s="412">
        <f t="shared" si="1"/>
        <v>63.766999999999996</v>
      </c>
    </row>
    <row r="11" spans="1:63">
      <c r="A11" s="458"/>
      <c r="B11" s="353">
        <v>6</v>
      </c>
      <c r="C11" s="353"/>
      <c r="D11" s="353" t="s">
        <v>549</v>
      </c>
      <c r="E11" s="411">
        <v>88087.320000000138</v>
      </c>
      <c r="F11" s="411">
        <v>87280.320000000138</v>
      </c>
      <c r="G11" s="411">
        <v>87870.320000000123</v>
      </c>
      <c r="H11" s="411">
        <v>87745.986666666809</v>
      </c>
      <c r="I11" s="412" t="s">
        <v>465</v>
      </c>
      <c r="J11" s="412">
        <v>5.7039999999999997</v>
      </c>
      <c r="K11" s="412">
        <v>5.6610000000000005</v>
      </c>
      <c r="L11" s="412">
        <v>5.6930000000000005</v>
      </c>
      <c r="M11" s="412">
        <v>5.6859999999999999</v>
      </c>
      <c r="N11" s="411">
        <v>2.2262906764469421E-2</v>
      </c>
      <c r="O11" s="412" t="s">
        <v>546</v>
      </c>
      <c r="P11" s="413">
        <v>2.1248968745548145</v>
      </c>
      <c r="Q11" s="353" t="s">
        <v>692</v>
      </c>
      <c r="R11" s="411">
        <v>366775.67999999982</v>
      </c>
      <c r="S11" s="411">
        <v>328599.68000000011</v>
      </c>
      <c r="T11" s="411">
        <v>344344.67999999988</v>
      </c>
      <c r="U11" s="411">
        <v>346573.34666666662</v>
      </c>
      <c r="V11" s="412" t="s">
        <v>470</v>
      </c>
      <c r="W11" s="412">
        <v>312</v>
      </c>
      <c r="X11" s="412">
        <v>288.3</v>
      </c>
      <c r="Y11" s="412">
        <v>298.10000000000002</v>
      </c>
      <c r="Z11" s="412">
        <v>299.5</v>
      </c>
      <c r="AA11" s="411">
        <v>11.926637363458452</v>
      </c>
      <c r="AB11" s="412" t="s">
        <v>496</v>
      </c>
      <c r="AC11" s="413">
        <v>1.7236069021342744</v>
      </c>
      <c r="AD11" s="353" t="s">
        <v>692</v>
      </c>
      <c r="AE11" s="411">
        <v>11739.820000000009</v>
      </c>
      <c r="AF11" s="411">
        <v>9380.9100000000089</v>
      </c>
      <c r="AG11" s="411">
        <v>11971.090000000009</v>
      </c>
      <c r="AH11" s="411">
        <v>11030.606666666676</v>
      </c>
      <c r="AI11" s="412" t="s">
        <v>612</v>
      </c>
      <c r="AJ11" s="412">
        <v>7.1370000000000005</v>
      </c>
      <c r="AK11" s="412">
        <v>5.8420000000000005</v>
      </c>
      <c r="AL11" s="412">
        <v>7.2620000000000005</v>
      </c>
      <c r="AM11" s="412">
        <v>6.7469999999999999</v>
      </c>
      <c r="AN11" s="411">
        <v>0.78616655182643358</v>
      </c>
      <c r="AO11" s="412" t="s">
        <v>454</v>
      </c>
      <c r="AP11" s="413">
        <v>2.0010706263450526</v>
      </c>
      <c r="AR11" s="412">
        <v>5.7039999999999997</v>
      </c>
      <c r="AS11" s="412">
        <v>5.6610000000000005</v>
      </c>
      <c r="AT11" s="412">
        <v>5.6930000000000005</v>
      </c>
      <c r="AU11" s="412">
        <v>312</v>
      </c>
      <c r="AV11" s="412">
        <v>288.3</v>
      </c>
      <c r="AW11" s="412">
        <v>298.10000000000002</v>
      </c>
      <c r="AX11" s="412">
        <v>7.1370000000000005</v>
      </c>
      <c r="AY11" s="412">
        <v>5.8420000000000005</v>
      </c>
      <c r="AZ11" s="412">
        <v>7.2620000000000005</v>
      </c>
      <c r="BB11" s="353">
        <v>6</v>
      </c>
      <c r="BC11" s="412">
        <f t="shared" si="2"/>
        <v>119.78399999999999</v>
      </c>
      <c r="BD11" s="412">
        <f t="shared" si="0"/>
        <v>118.88100000000001</v>
      </c>
      <c r="BE11" s="412">
        <f t="shared" si="0"/>
        <v>119.55300000000001</v>
      </c>
      <c r="BF11" s="412">
        <f t="shared" si="3"/>
        <v>3432</v>
      </c>
      <c r="BG11" s="412">
        <f t="shared" si="1"/>
        <v>3171.3</v>
      </c>
      <c r="BH11" s="412">
        <f t="shared" si="1"/>
        <v>3279.1000000000004</v>
      </c>
      <c r="BI11" s="412">
        <f t="shared" si="1"/>
        <v>78.507000000000005</v>
      </c>
      <c r="BJ11" s="412">
        <f t="shared" si="1"/>
        <v>64.262</v>
      </c>
      <c r="BK11" s="412">
        <f t="shared" si="1"/>
        <v>79.882000000000005</v>
      </c>
    </row>
    <row r="12" spans="1:63">
      <c r="A12" s="458"/>
      <c r="B12" s="355" t="s">
        <v>825</v>
      </c>
      <c r="C12" s="353"/>
      <c r="D12" s="353" t="s">
        <v>555</v>
      </c>
      <c r="E12" s="411">
        <v>9836.2399999999943</v>
      </c>
      <c r="F12" s="411">
        <v>10067.239999999994</v>
      </c>
      <c r="G12" s="411">
        <v>9832.1599999999944</v>
      </c>
      <c r="H12" s="411">
        <v>9911.8799999999956</v>
      </c>
      <c r="I12" s="412" t="s">
        <v>526</v>
      </c>
      <c r="J12" s="412">
        <v>0.9395</v>
      </c>
      <c r="K12" s="412">
        <v>0.95789999999999997</v>
      </c>
      <c r="L12" s="412">
        <v>0.93920000000000003</v>
      </c>
      <c r="M12" s="412">
        <v>0.94550000000000001</v>
      </c>
      <c r="N12" s="411">
        <v>1.0734378672211648E-2</v>
      </c>
      <c r="O12" s="412" t="s">
        <v>499</v>
      </c>
      <c r="P12" s="413">
        <v>1.8312689426023596</v>
      </c>
      <c r="Q12" s="353" t="s">
        <v>698</v>
      </c>
      <c r="R12" s="411">
        <v>3852.4800000000041</v>
      </c>
      <c r="S12" s="411">
        <v>4802.0000000000045</v>
      </c>
      <c r="T12" s="411">
        <v>3919.4000000000042</v>
      </c>
      <c r="U12" s="411">
        <v>4191.2933333333376</v>
      </c>
      <c r="V12" s="412" t="s">
        <v>541</v>
      </c>
      <c r="W12" s="412">
        <v>18.350000000000001</v>
      </c>
      <c r="X12" s="412">
        <v>21.150000000000002</v>
      </c>
      <c r="Y12" s="412">
        <v>18.55</v>
      </c>
      <c r="Z12" s="412">
        <v>19.350000000000001</v>
      </c>
      <c r="AA12" s="411">
        <v>1.5654939108789314</v>
      </c>
      <c r="AB12" s="412" t="s">
        <v>451</v>
      </c>
      <c r="AC12" s="413">
        <v>2.4796669460121188</v>
      </c>
      <c r="AD12" s="353" t="s">
        <v>698</v>
      </c>
      <c r="AE12" s="411">
        <v>5151.7300000000068</v>
      </c>
      <c r="AF12" s="411">
        <v>5661.0000000000082</v>
      </c>
      <c r="AG12" s="411">
        <v>5312.4600000000073</v>
      </c>
      <c r="AH12" s="411">
        <v>5375.0633333333399</v>
      </c>
      <c r="AI12" s="412" t="s">
        <v>504</v>
      </c>
      <c r="AJ12" s="412">
        <v>3.3770000000000002</v>
      </c>
      <c r="AK12" s="412">
        <v>3.6870000000000003</v>
      </c>
      <c r="AL12" s="412">
        <v>3.476</v>
      </c>
      <c r="AM12" s="412">
        <v>3.5140000000000002</v>
      </c>
      <c r="AN12" s="411">
        <v>0.15844695196871808</v>
      </c>
      <c r="AO12" s="412" t="s">
        <v>446</v>
      </c>
      <c r="AP12" s="413">
        <v>1.7999601093628579</v>
      </c>
      <c r="AR12" s="412">
        <v>0.9395</v>
      </c>
      <c r="AS12" s="412">
        <v>0.95789999999999997</v>
      </c>
      <c r="AT12" s="412">
        <v>0.93920000000000003</v>
      </c>
      <c r="AU12" s="412">
        <v>18.350000000000001</v>
      </c>
      <c r="AV12" s="412">
        <v>21.150000000000002</v>
      </c>
      <c r="AW12" s="412">
        <v>18.55</v>
      </c>
      <c r="AX12" s="412">
        <v>3.3770000000000002</v>
      </c>
      <c r="AY12" s="412">
        <v>3.6870000000000003</v>
      </c>
      <c r="AZ12" s="412">
        <v>3.476</v>
      </c>
      <c r="BB12" s="355" t="s">
        <v>825</v>
      </c>
      <c r="BC12" s="412">
        <f t="shared" si="2"/>
        <v>19.729500000000002</v>
      </c>
      <c r="BD12" s="412">
        <f t="shared" si="0"/>
        <v>20.1159</v>
      </c>
      <c r="BE12" s="412">
        <f t="shared" si="0"/>
        <v>19.723200000000002</v>
      </c>
      <c r="BF12" s="412">
        <f t="shared" si="3"/>
        <v>201.85000000000002</v>
      </c>
      <c r="BG12" s="412">
        <f t="shared" si="1"/>
        <v>232.65000000000003</v>
      </c>
      <c r="BH12" s="412">
        <f t="shared" si="1"/>
        <v>204.05</v>
      </c>
      <c r="BI12" s="412">
        <f t="shared" si="1"/>
        <v>37.147000000000006</v>
      </c>
      <c r="BJ12" s="412">
        <f t="shared" si="1"/>
        <v>40.557000000000002</v>
      </c>
      <c r="BK12" s="412">
        <f t="shared" si="1"/>
        <v>38.235999999999997</v>
      </c>
    </row>
    <row r="13" spans="1:63">
      <c r="A13" s="458"/>
      <c r="B13" s="353">
        <v>7</v>
      </c>
      <c r="C13" s="353"/>
      <c r="D13" s="353" t="s">
        <v>558</v>
      </c>
      <c r="E13" s="411">
        <v>34693.320000000087</v>
      </c>
      <c r="F13" s="411">
        <v>34519.320000000094</v>
      </c>
      <c r="G13" s="411">
        <v>34666.320000000087</v>
      </c>
      <c r="H13" s="411">
        <v>34626.320000000094</v>
      </c>
      <c r="I13" s="412" t="s">
        <v>559</v>
      </c>
      <c r="J13" s="412">
        <v>2.6579999999999999</v>
      </c>
      <c r="K13" s="412">
        <v>2.6470000000000002</v>
      </c>
      <c r="L13" s="412">
        <v>2.6560000000000001</v>
      </c>
      <c r="M13" s="412">
        <v>2.6539999999999999</v>
      </c>
      <c r="N13" s="411">
        <v>5.8770081158778789E-3</v>
      </c>
      <c r="O13" s="412" t="s">
        <v>485</v>
      </c>
      <c r="P13" s="413">
        <v>2.13047199262531</v>
      </c>
      <c r="Q13" s="353" t="s">
        <v>703</v>
      </c>
      <c r="R13" s="411">
        <v>22114.75999999994</v>
      </c>
      <c r="S13" s="411">
        <v>25477.759999999929</v>
      </c>
      <c r="T13" s="411">
        <v>25017.919999999929</v>
      </c>
      <c r="U13" s="411">
        <v>24203.479999999934</v>
      </c>
      <c r="V13" s="412" t="s">
        <v>458</v>
      </c>
      <c r="W13" s="412">
        <v>53.84</v>
      </c>
      <c r="X13" s="412">
        <v>58.59</v>
      </c>
      <c r="Y13" s="412">
        <v>57.96</v>
      </c>
      <c r="Z13" s="412">
        <v>56.800000000000004</v>
      </c>
      <c r="AA13" s="411">
        <v>2.5802822328026975</v>
      </c>
      <c r="AB13" s="412" t="s">
        <v>446</v>
      </c>
      <c r="AC13" s="413">
        <v>2.4009612551417834</v>
      </c>
      <c r="AD13" s="353" t="s">
        <v>703</v>
      </c>
      <c r="AE13" s="411">
        <v>13733.27000000001</v>
      </c>
      <c r="AF13" s="411">
        <v>12687.27000000001</v>
      </c>
      <c r="AG13" s="411">
        <v>15718.360000000011</v>
      </c>
      <c r="AH13" s="411">
        <v>14046.30000000001</v>
      </c>
      <c r="AI13" s="412" t="s">
        <v>439</v>
      </c>
      <c r="AJ13" s="412">
        <v>8.2010000000000005</v>
      </c>
      <c r="AK13" s="412">
        <v>7.6459999999999999</v>
      </c>
      <c r="AL13" s="412">
        <v>9.2370000000000001</v>
      </c>
      <c r="AM13" s="412">
        <v>8.3610000000000007</v>
      </c>
      <c r="AN13" s="411">
        <v>0.80758983311423371</v>
      </c>
      <c r="AO13" s="412" t="s">
        <v>592</v>
      </c>
      <c r="AP13" s="413">
        <v>2.0418733857589433</v>
      </c>
      <c r="AR13" s="412">
        <v>2.6579999999999999</v>
      </c>
      <c r="AS13" s="412">
        <v>2.6470000000000002</v>
      </c>
      <c r="AT13" s="412">
        <v>2.6560000000000001</v>
      </c>
      <c r="AU13" s="412">
        <v>53.84</v>
      </c>
      <c r="AV13" s="412">
        <v>58.59</v>
      </c>
      <c r="AW13" s="412">
        <v>57.96</v>
      </c>
      <c r="AX13" s="412">
        <v>8.2010000000000005</v>
      </c>
      <c r="AY13" s="412">
        <v>7.6459999999999999</v>
      </c>
      <c r="AZ13" s="412">
        <v>9.2370000000000001</v>
      </c>
      <c r="BB13" s="353">
        <v>7</v>
      </c>
      <c r="BC13" s="412">
        <f t="shared" si="2"/>
        <v>55.817999999999998</v>
      </c>
      <c r="BD13" s="412">
        <f t="shared" si="0"/>
        <v>55.587000000000003</v>
      </c>
      <c r="BE13" s="412">
        <f t="shared" si="0"/>
        <v>55.776000000000003</v>
      </c>
      <c r="BF13" s="412">
        <f t="shared" si="3"/>
        <v>592.24</v>
      </c>
      <c r="BG13" s="412">
        <f t="shared" si="1"/>
        <v>644.49</v>
      </c>
      <c r="BH13" s="412">
        <f t="shared" si="1"/>
        <v>637.56000000000006</v>
      </c>
      <c r="BI13" s="412">
        <f t="shared" si="1"/>
        <v>90.211000000000013</v>
      </c>
      <c r="BJ13" s="412">
        <f t="shared" si="1"/>
        <v>84.105999999999995</v>
      </c>
      <c r="BK13" s="412">
        <f t="shared" si="1"/>
        <v>101.607</v>
      </c>
    </row>
    <row r="14" spans="1:63">
      <c r="A14" s="458"/>
      <c r="B14" s="353">
        <v>8</v>
      </c>
      <c r="C14" s="353"/>
      <c r="D14" s="353" t="s">
        <v>570</v>
      </c>
      <c r="E14" s="411">
        <v>28970.240000000071</v>
      </c>
      <c r="F14" s="411">
        <v>31363.320000000072</v>
      </c>
      <c r="G14" s="411">
        <v>29959.32000000008</v>
      </c>
      <c r="H14" s="411">
        <v>30097.62666666674</v>
      </c>
      <c r="I14" s="412" t="s">
        <v>496</v>
      </c>
      <c r="J14" s="412">
        <v>2.2930000000000001</v>
      </c>
      <c r="K14" s="412">
        <v>2.4470000000000001</v>
      </c>
      <c r="L14" s="412">
        <v>2.3570000000000002</v>
      </c>
      <c r="M14" s="412">
        <v>2.3660000000000001</v>
      </c>
      <c r="N14" s="411">
        <v>7.7406600537112291E-2</v>
      </c>
      <c r="O14" s="412" t="s">
        <v>493</v>
      </c>
      <c r="P14" s="413">
        <v>2.1296384820973326</v>
      </c>
      <c r="Q14" s="353" t="s">
        <v>714</v>
      </c>
      <c r="R14" s="411">
        <v>19668.759999999955</v>
      </c>
      <c r="S14" s="411">
        <v>31098.759999999929</v>
      </c>
      <c r="T14" s="411">
        <v>22905.919999999936</v>
      </c>
      <c r="U14" s="411">
        <v>24557.813333333277</v>
      </c>
      <c r="V14" s="414" t="s">
        <v>706</v>
      </c>
      <c r="W14" s="412">
        <v>50.19</v>
      </c>
      <c r="X14" s="412">
        <v>66</v>
      </c>
      <c r="Y14" s="412">
        <v>54.980000000000004</v>
      </c>
      <c r="Z14" s="412">
        <v>57.06</v>
      </c>
      <c r="AA14" s="411">
        <v>8.1045475339658086</v>
      </c>
      <c r="AB14" s="412" t="s">
        <v>595</v>
      </c>
      <c r="AC14" s="413">
        <v>2.4303972835208092</v>
      </c>
      <c r="AD14" s="353" t="s">
        <v>714</v>
      </c>
      <c r="AE14" s="411">
        <v>12705.000000000009</v>
      </c>
      <c r="AF14" s="411">
        <v>17186.360000000011</v>
      </c>
      <c r="AG14" s="411">
        <v>19515.360000000011</v>
      </c>
      <c r="AH14" s="411">
        <v>16468.906666666677</v>
      </c>
      <c r="AI14" s="414" t="s">
        <v>799</v>
      </c>
      <c r="AJ14" s="412">
        <v>7.6550000000000002</v>
      </c>
      <c r="AK14" s="412">
        <v>9.9909999999999997</v>
      </c>
      <c r="AL14" s="412">
        <v>11.17</v>
      </c>
      <c r="AM14" s="412">
        <v>9.604000000000001</v>
      </c>
      <c r="AN14" s="411">
        <v>1.7873322805897158</v>
      </c>
      <c r="AO14" s="412" t="s">
        <v>800</v>
      </c>
      <c r="AP14" s="413">
        <v>2.1072200961507757</v>
      </c>
      <c r="AR14" s="412">
        <v>2.2930000000000001</v>
      </c>
      <c r="AS14" s="412">
        <v>2.4470000000000001</v>
      </c>
      <c r="AT14" s="412">
        <v>2.3570000000000002</v>
      </c>
      <c r="AU14" s="412">
        <v>50.19</v>
      </c>
      <c r="AV14" s="412">
        <v>66</v>
      </c>
      <c r="AW14" s="412">
        <v>54.980000000000004</v>
      </c>
      <c r="AX14" s="412">
        <v>7.6550000000000002</v>
      </c>
      <c r="AY14" s="412">
        <v>9.9909999999999997</v>
      </c>
      <c r="AZ14" s="412">
        <v>11.17</v>
      </c>
      <c r="BB14" s="353">
        <v>8</v>
      </c>
      <c r="BC14" s="412">
        <f t="shared" si="2"/>
        <v>48.153000000000006</v>
      </c>
      <c r="BD14" s="412">
        <f t="shared" si="0"/>
        <v>51.387</v>
      </c>
      <c r="BE14" s="412">
        <f t="shared" si="0"/>
        <v>49.497000000000007</v>
      </c>
      <c r="BF14" s="412">
        <f t="shared" si="3"/>
        <v>552.08999999999992</v>
      </c>
      <c r="BG14" s="412">
        <f t="shared" si="1"/>
        <v>726</v>
      </c>
      <c r="BH14" s="412">
        <f t="shared" si="1"/>
        <v>604.78000000000009</v>
      </c>
      <c r="BI14" s="412">
        <f t="shared" si="1"/>
        <v>84.204999999999998</v>
      </c>
      <c r="BJ14" s="412">
        <f t="shared" si="1"/>
        <v>109.901</v>
      </c>
      <c r="BK14" s="412">
        <f t="shared" si="1"/>
        <v>122.87</v>
      </c>
    </row>
    <row r="15" spans="1:63">
      <c r="A15" s="458"/>
      <c r="B15" s="355" t="s">
        <v>826</v>
      </c>
      <c r="C15" s="353"/>
      <c r="D15" s="353" t="s">
        <v>572</v>
      </c>
      <c r="E15" s="411">
        <v>10065.159999999994</v>
      </c>
      <c r="F15" s="411">
        <v>11722.319999999994</v>
      </c>
      <c r="G15" s="411">
        <v>9564.2399999999943</v>
      </c>
      <c r="H15" s="411">
        <v>10450.573333333328</v>
      </c>
      <c r="I15" s="412" t="s">
        <v>544</v>
      </c>
      <c r="J15" s="412">
        <v>0.95779999999999998</v>
      </c>
      <c r="K15" s="412">
        <v>1.0880000000000001</v>
      </c>
      <c r="L15" s="412">
        <v>0.91769999999999996</v>
      </c>
      <c r="M15" s="412">
        <v>0.98770000000000002</v>
      </c>
      <c r="N15" s="411">
        <v>8.8835400547456339E-2</v>
      </c>
      <c r="O15" s="412" t="s">
        <v>573</v>
      </c>
      <c r="P15" s="413">
        <v>1.8331801386515956</v>
      </c>
      <c r="Q15" s="353" t="s">
        <v>716</v>
      </c>
      <c r="R15" s="411">
        <v>3772.4800000000041</v>
      </c>
      <c r="S15" s="411">
        <v>4222.4000000000042</v>
      </c>
      <c r="T15" s="411">
        <v>5949.6800000000048</v>
      </c>
      <c r="U15" s="411">
        <v>4648.186666666671</v>
      </c>
      <c r="V15" s="414" t="s">
        <v>717</v>
      </c>
      <c r="W15" s="412">
        <v>18.09</v>
      </c>
      <c r="X15" s="412">
        <v>19.47</v>
      </c>
      <c r="Y15" s="412">
        <v>24.23</v>
      </c>
      <c r="Z15" s="412">
        <v>20.6</v>
      </c>
      <c r="AA15" s="411">
        <v>3.2180057164705009</v>
      </c>
      <c r="AB15" s="412" t="s">
        <v>607</v>
      </c>
      <c r="AC15" s="413">
        <v>2.5229017232738218</v>
      </c>
      <c r="AD15" s="353" t="s">
        <v>716</v>
      </c>
      <c r="AE15" s="411">
        <v>4567.3700000000063</v>
      </c>
      <c r="AF15" s="411">
        <v>5019.5500000000065</v>
      </c>
      <c r="AG15" s="411">
        <v>4814.8200000000061</v>
      </c>
      <c r="AH15" s="411">
        <v>4800.5800000000063</v>
      </c>
      <c r="AI15" s="412" t="s">
        <v>495</v>
      </c>
      <c r="AJ15" s="412">
        <v>3.0150000000000001</v>
      </c>
      <c r="AK15" s="412">
        <v>3.2960000000000003</v>
      </c>
      <c r="AL15" s="412">
        <v>3.17</v>
      </c>
      <c r="AM15" s="412">
        <v>3.16</v>
      </c>
      <c r="AN15" s="411">
        <v>0.14054877792970741</v>
      </c>
      <c r="AO15" s="412" t="s">
        <v>529</v>
      </c>
      <c r="AP15" s="413">
        <v>1.6973610504300829</v>
      </c>
      <c r="AR15" s="412">
        <v>0.95779999999999998</v>
      </c>
      <c r="AS15" s="412">
        <v>1.0880000000000001</v>
      </c>
      <c r="AT15" s="412">
        <v>0.91769999999999996</v>
      </c>
      <c r="AU15" s="412">
        <v>18.09</v>
      </c>
      <c r="AV15" s="412">
        <v>19.47</v>
      </c>
      <c r="AW15" s="412">
        <v>24.23</v>
      </c>
      <c r="AX15" s="412">
        <v>3.0150000000000001</v>
      </c>
      <c r="AY15" s="412">
        <v>3.2960000000000003</v>
      </c>
      <c r="AZ15" s="412">
        <v>3.17</v>
      </c>
      <c r="BB15" s="355" t="s">
        <v>826</v>
      </c>
      <c r="BC15" s="412">
        <f t="shared" si="2"/>
        <v>20.113800000000001</v>
      </c>
      <c r="BD15" s="412">
        <f t="shared" si="0"/>
        <v>22.848000000000003</v>
      </c>
      <c r="BE15" s="412">
        <f t="shared" si="0"/>
        <v>19.271699999999999</v>
      </c>
      <c r="BF15" s="412">
        <f t="shared" si="3"/>
        <v>198.99</v>
      </c>
      <c r="BG15" s="412">
        <f t="shared" si="1"/>
        <v>214.17</v>
      </c>
      <c r="BH15" s="412">
        <f t="shared" si="1"/>
        <v>266.53000000000003</v>
      </c>
      <c r="BI15" s="412">
        <f t="shared" si="1"/>
        <v>33.164999999999999</v>
      </c>
      <c r="BJ15" s="412">
        <f t="shared" si="1"/>
        <v>36.256</v>
      </c>
      <c r="BK15" s="412">
        <f t="shared" si="1"/>
        <v>34.869999999999997</v>
      </c>
    </row>
    <row r="16" spans="1:63">
      <c r="A16" s="458"/>
      <c r="B16" s="353">
        <v>9</v>
      </c>
      <c r="C16" s="353"/>
      <c r="D16" s="353" t="s">
        <v>577</v>
      </c>
      <c r="E16" s="411">
        <v>16780.240000000013</v>
      </c>
      <c r="F16" s="411">
        <v>19133.320000000029</v>
      </c>
      <c r="G16" s="411">
        <v>13670.159999999994</v>
      </c>
      <c r="H16" s="411">
        <v>16527.90666666668</v>
      </c>
      <c r="I16" s="412" t="s">
        <v>578</v>
      </c>
      <c r="J16" s="412">
        <v>1.464</v>
      </c>
      <c r="K16" s="412">
        <v>1.631</v>
      </c>
      <c r="L16" s="412">
        <v>1.236</v>
      </c>
      <c r="M16" s="412">
        <v>1.444</v>
      </c>
      <c r="N16" s="411">
        <v>0.19851353494898524</v>
      </c>
      <c r="O16" s="412" t="s">
        <v>561</v>
      </c>
      <c r="P16" s="413">
        <v>1.9686637435316756</v>
      </c>
      <c r="Q16" s="353" t="s">
        <v>663</v>
      </c>
      <c r="R16" s="411">
        <v>22624.679999999935</v>
      </c>
      <c r="S16" s="411">
        <v>25266.679999999924</v>
      </c>
      <c r="T16" s="411">
        <v>25854.759999999933</v>
      </c>
      <c r="U16" s="411">
        <v>24582.039999999932</v>
      </c>
      <c r="V16" s="412" t="s">
        <v>425</v>
      </c>
      <c r="W16" s="412">
        <v>54.58</v>
      </c>
      <c r="X16" s="412">
        <v>58.300000000000004</v>
      </c>
      <c r="Y16" s="412">
        <v>59.11</v>
      </c>
      <c r="Z16" s="412">
        <v>57.33</v>
      </c>
      <c r="AA16" s="411">
        <v>2.4163559530091314</v>
      </c>
      <c r="AB16" s="412" t="s">
        <v>427</v>
      </c>
      <c r="AC16" s="413">
        <v>2.4011353879427269</v>
      </c>
      <c r="AD16" s="353" t="s">
        <v>663</v>
      </c>
      <c r="AE16" s="411">
        <v>7758.0000000000082</v>
      </c>
      <c r="AF16" s="411">
        <v>9185.8200000000088</v>
      </c>
      <c r="AG16" s="411">
        <v>7061.9100000000089</v>
      </c>
      <c r="AH16" s="411">
        <v>8001.910000000008</v>
      </c>
      <c r="AI16" s="412" t="s">
        <v>563</v>
      </c>
      <c r="AJ16" s="412">
        <v>4.9219999999999997</v>
      </c>
      <c r="AK16" s="412">
        <v>5.7330000000000005</v>
      </c>
      <c r="AL16" s="412">
        <v>4.5190000000000001</v>
      </c>
      <c r="AM16" s="412">
        <v>5.0579999999999998</v>
      </c>
      <c r="AN16" s="411">
        <v>0.6182612953139881</v>
      </c>
      <c r="AO16" s="412" t="s">
        <v>498</v>
      </c>
      <c r="AP16" s="413">
        <v>1.8919702168265378</v>
      </c>
      <c r="AR16" s="412">
        <v>1.464</v>
      </c>
      <c r="AS16" s="412">
        <v>1.631</v>
      </c>
      <c r="AT16" s="412">
        <v>1.236</v>
      </c>
      <c r="AU16" s="412">
        <v>54.58</v>
      </c>
      <c r="AV16" s="412">
        <v>58.300000000000004</v>
      </c>
      <c r="AW16" s="412">
        <v>59.11</v>
      </c>
      <c r="AX16" s="412">
        <v>4.9219999999999997</v>
      </c>
      <c r="AY16" s="412">
        <v>5.7330000000000005</v>
      </c>
      <c r="AZ16" s="412">
        <v>4.5190000000000001</v>
      </c>
      <c r="BB16" s="353">
        <v>9</v>
      </c>
      <c r="BC16" s="412">
        <f t="shared" si="2"/>
        <v>30.744</v>
      </c>
      <c r="BD16" s="412">
        <f t="shared" si="0"/>
        <v>34.250999999999998</v>
      </c>
      <c r="BE16" s="412">
        <f t="shared" si="0"/>
        <v>25.956</v>
      </c>
      <c r="BF16" s="412">
        <f t="shared" si="3"/>
        <v>600.38</v>
      </c>
      <c r="BG16" s="412">
        <f t="shared" si="1"/>
        <v>641.30000000000007</v>
      </c>
      <c r="BH16" s="412">
        <f t="shared" si="1"/>
        <v>650.21</v>
      </c>
      <c r="BI16" s="412">
        <f t="shared" si="1"/>
        <v>54.141999999999996</v>
      </c>
      <c r="BJ16" s="412">
        <f t="shared" si="1"/>
        <v>63.063000000000002</v>
      </c>
      <c r="BK16" s="412">
        <f t="shared" si="1"/>
        <v>49.709000000000003</v>
      </c>
    </row>
    <row r="17" spans="1:63">
      <c r="A17" s="458"/>
      <c r="B17" s="353">
        <v>10</v>
      </c>
      <c r="C17" s="353"/>
      <c r="D17" s="353" t="s">
        <v>586</v>
      </c>
      <c r="E17" s="411">
        <v>21130.240000000045</v>
      </c>
      <c r="F17" s="411">
        <v>25186.24000000006</v>
      </c>
      <c r="G17" s="411">
        <v>21049.320000000051</v>
      </c>
      <c r="H17" s="411">
        <v>22455.266666666721</v>
      </c>
      <c r="I17" s="412" t="s">
        <v>585</v>
      </c>
      <c r="J17" s="412">
        <v>1.77</v>
      </c>
      <c r="K17" s="412">
        <v>2.0449999999999999</v>
      </c>
      <c r="L17" s="412">
        <v>1.764</v>
      </c>
      <c r="M17" s="412">
        <v>1.86</v>
      </c>
      <c r="N17" s="411">
        <v>0.16014422472823434</v>
      </c>
      <c r="O17" s="412" t="s">
        <v>441</v>
      </c>
      <c r="P17" s="413">
        <v>2.0354137278011279</v>
      </c>
      <c r="Q17" s="353" t="s">
        <v>675</v>
      </c>
      <c r="R17" s="411">
        <v>20230.679999999946</v>
      </c>
      <c r="S17" s="411">
        <v>28379.759999999918</v>
      </c>
      <c r="T17" s="411">
        <v>21039.679999999949</v>
      </c>
      <c r="U17" s="411">
        <v>23216.706666666607</v>
      </c>
      <c r="V17" s="412" t="s">
        <v>655</v>
      </c>
      <c r="W17" s="412">
        <v>51.050000000000004</v>
      </c>
      <c r="X17" s="412">
        <v>62.49</v>
      </c>
      <c r="Y17" s="412">
        <v>52.26</v>
      </c>
      <c r="Z17" s="412">
        <v>55.27</v>
      </c>
      <c r="AA17" s="411">
        <v>6.2862594965895697</v>
      </c>
      <c r="AB17" s="412" t="s">
        <v>539</v>
      </c>
      <c r="AC17" s="413">
        <v>2.4604609720303832</v>
      </c>
      <c r="AD17" s="353" t="s">
        <v>675</v>
      </c>
      <c r="AE17" s="411">
        <v>7318.6400000000076</v>
      </c>
      <c r="AF17" s="411">
        <v>9273.8200000000088</v>
      </c>
      <c r="AG17" s="411">
        <v>6738.2700000000086</v>
      </c>
      <c r="AH17" s="411">
        <v>7776.910000000008</v>
      </c>
      <c r="AI17" s="412" t="s">
        <v>746</v>
      </c>
      <c r="AJ17" s="412">
        <v>4.6680000000000001</v>
      </c>
      <c r="AK17" s="412">
        <v>5.782</v>
      </c>
      <c r="AL17" s="412">
        <v>4.3289999999999997</v>
      </c>
      <c r="AM17" s="412">
        <v>4.9270000000000005</v>
      </c>
      <c r="AN17" s="411">
        <v>0.76008813195295177</v>
      </c>
      <c r="AO17" s="412" t="s">
        <v>683</v>
      </c>
      <c r="AP17" s="413">
        <v>1.8593058596539069</v>
      </c>
      <c r="AR17" s="412">
        <v>1.77</v>
      </c>
      <c r="AS17" s="412">
        <v>2.0449999999999999</v>
      </c>
      <c r="AT17" s="412">
        <v>1.764</v>
      </c>
      <c r="AU17" s="412">
        <v>51.050000000000004</v>
      </c>
      <c r="AV17" s="412">
        <v>62.49</v>
      </c>
      <c r="AW17" s="412">
        <v>52.26</v>
      </c>
      <c r="AX17" s="412">
        <v>4.6680000000000001</v>
      </c>
      <c r="AY17" s="412">
        <v>5.782</v>
      </c>
      <c r="AZ17" s="412">
        <v>4.3289999999999997</v>
      </c>
      <c r="BB17" s="353">
        <v>10</v>
      </c>
      <c r="BC17" s="412">
        <f t="shared" si="2"/>
        <v>37.17</v>
      </c>
      <c r="BD17" s="412">
        <f t="shared" si="0"/>
        <v>42.945</v>
      </c>
      <c r="BE17" s="412">
        <f t="shared" si="0"/>
        <v>37.043999999999997</v>
      </c>
      <c r="BF17" s="412">
        <f t="shared" si="3"/>
        <v>561.55000000000007</v>
      </c>
      <c r="BG17" s="412">
        <f t="shared" si="1"/>
        <v>687.39</v>
      </c>
      <c r="BH17" s="412">
        <f t="shared" si="1"/>
        <v>574.86</v>
      </c>
      <c r="BI17" s="412">
        <f t="shared" si="1"/>
        <v>51.347999999999999</v>
      </c>
      <c r="BJ17" s="412">
        <f t="shared" si="1"/>
        <v>63.602000000000004</v>
      </c>
      <c r="BK17" s="412">
        <f t="shared" si="1"/>
        <v>47.619</v>
      </c>
    </row>
    <row r="18" spans="1:63">
      <c r="A18" s="458"/>
      <c r="B18" s="353">
        <v>11</v>
      </c>
      <c r="C18" s="353"/>
      <c r="D18" s="353" t="s">
        <v>590</v>
      </c>
      <c r="E18" s="411">
        <v>40404.320000000094</v>
      </c>
      <c r="F18" s="411">
        <v>39293.320000000087</v>
      </c>
      <c r="G18" s="411">
        <v>37631.320000000094</v>
      </c>
      <c r="H18" s="411">
        <v>39109.65333333343</v>
      </c>
      <c r="I18" s="412" t="s">
        <v>449</v>
      </c>
      <c r="J18" s="412">
        <v>3.0110000000000001</v>
      </c>
      <c r="K18" s="412">
        <v>2.9430000000000001</v>
      </c>
      <c r="L18" s="412">
        <v>2.8410000000000002</v>
      </c>
      <c r="M18" s="412">
        <v>2.9319999999999999</v>
      </c>
      <c r="N18" s="411">
        <v>8.5696130329550965E-2</v>
      </c>
      <c r="O18" s="412" t="s">
        <v>513</v>
      </c>
      <c r="P18" s="413">
        <v>2.1308208245677922</v>
      </c>
      <c r="Q18" s="353" t="s">
        <v>682</v>
      </c>
      <c r="R18" s="411">
        <v>113344.67999999986</v>
      </c>
      <c r="S18" s="411">
        <v>98231.679999999862</v>
      </c>
      <c r="T18" s="411">
        <v>116761.67999999986</v>
      </c>
      <c r="U18" s="411">
        <v>109446.01333333319</v>
      </c>
      <c r="V18" s="412" t="s">
        <v>573</v>
      </c>
      <c r="W18" s="412">
        <v>144.1</v>
      </c>
      <c r="X18" s="412">
        <v>131.9</v>
      </c>
      <c r="Y18" s="412">
        <v>146.70000000000002</v>
      </c>
      <c r="Z18" s="412">
        <v>140.9</v>
      </c>
      <c r="AA18" s="411">
        <v>7.8915995509471344</v>
      </c>
      <c r="AB18" s="412" t="s">
        <v>487</v>
      </c>
      <c r="AC18" s="413">
        <v>2.1681339280534169</v>
      </c>
      <c r="AD18" s="353" t="s">
        <v>682</v>
      </c>
      <c r="AE18" s="411">
        <v>11944.090000000011</v>
      </c>
      <c r="AF18" s="411">
        <v>11636.090000000009</v>
      </c>
      <c r="AG18" s="411">
        <v>11422.180000000009</v>
      </c>
      <c r="AH18" s="411">
        <v>11667.453333333344</v>
      </c>
      <c r="AI18" s="412" t="s">
        <v>534</v>
      </c>
      <c r="AJ18" s="412">
        <v>7.2469999999999999</v>
      </c>
      <c r="AK18" s="412">
        <v>7.0810000000000004</v>
      </c>
      <c r="AL18" s="412">
        <v>6.9649999999999999</v>
      </c>
      <c r="AM18" s="412">
        <v>7.0979999999999999</v>
      </c>
      <c r="AN18" s="411">
        <v>0.14178072209795639</v>
      </c>
      <c r="AO18" s="412" t="s">
        <v>461</v>
      </c>
      <c r="AP18" s="413">
        <v>2.034538420658571</v>
      </c>
      <c r="AR18" s="412">
        <v>3.0110000000000001</v>
      </c>
      <c r="AS18" s="412">
        <v>2.9430000000000001</v>
      </c>
      <c r="AT18" s="412">
        <v>2.8410000000000002</v>
      </c>
      <c r="AU18" s="412">
        <v>144.1</v>
      </c>
      <c r="AV18" s="412">
        <v>131.9</v>
      </c>
      <c r="AW18" s="412">
        <v>146.70000000000002</v>
      </c>
      <c r="AX18" s="412">
        <v>7.2469999999999999</v>
      </c>
      <c r="AY18" s="412">
        <v>7.0810000000000004</v>
      </c>
      <c r="AZ18" s="412">
        <v>6.9649999999999999</v>
      </c>
      <c r="BB18" s="353">
        <v>11</v>
      </c>
      <c r="BC18" s="412">
        <f t="shared" si="2"/>
        <v>63.231000000000002</v>
      </c>
      <c r="BD18" s="412">
        <f t="shared" si="0"/>
        <v>61.803000000000004</v>
      </c>
      <c r="BE18" s="412">
        <f t="shared" si="0"/>
        <v>59.661000000000001</v>
      </c>
      <c r="BF18" s="412">
        <f t="shared" si="3"/>
        <v>1585.1</v>
      </c>
      <c r="BG18" s="412">
        <f t="shared" si="1"/>
        <v>1450.9</v>
      </c>
      <c r="BH18" s="412">
        <f t="shared" si="1"/>
        <v>1613.7000000000003</v>
      </c>
      <c r="BI18" s="412">
        <f t="shared" si="1"/>
        <v>79.716999999999999</v>
      </c>
      <c r="BJ18" s="412">
        <f t="shared" si="1"/>
        <v>77.891000000000005</v>
      </c>
      <c r="BK18" s="412">
        <f t="shared" si="1"/>
        <v>76.614999999999995</v>
      </c>
    </row>
    <row r="19" spans="1:63">
      <c r="A19" s="458"/>
      <c r="B19" s="353">
        <v>12</v>
      </c>
      <c r="C19" s="353"/>
      <c r="D19" s="353" t="s">
        <v>594</v>
      </c>
      <c r="E19" s="411">
        <v>30428.320000000065</v>
      </c>
      <c r="F19" s="411">
        <v>30654.160000000069</v>
      </c>
      <c r="G19" s="411">
        <v>31047.320000000076</v>
      </c>
      <c r="H19" s="411">
        <v>30709.933333333403</v>
      </c>
      <c r="I19" s="412" t="s">
        <v>500</v>
      </c>
      <c r="J19" s="412">
        <v>2.387</v>
      </c>
      <c r="K19" s="412">
        <v>2.4020000000000001</v>
      </c>
      <c r="L19" s="412">
        <v>2.427</v>
      </c>
      <c r="M19" s="412">
        <v>2.4050000000000002</v>
      </c>
      <c r="N19" s="411">
        <v>2.0094727089797895E-2</v>
      </c>
      <c r="O19" s="412" t="s">
        <v>591</v>
      </c>
      <c r="P19" s="413">
        <v>2.1297980922805659</v>
      </c>
      <c r="Q19" s="353" t="s">
        <v>696</v>
      </c>
      <c r="R19" s="411">
        <v>177890.6800000004</v>
      </c>
      <c r="S19" s="411">
        <v>164351.68000000031</v>
      </c>
      <c r="T19" s="411">
        <v>181282.68000000031</v>
      </c>
      <c r="U19" s="411">
        <v>174508.346666667</v>
      </c>
      <c r="V19" s="412" t="s">
        <v>489</v>
      </c>
      <c r="W19" s="412">
        <v>191.20000000000002</v>
      </c>
      <c r="X19" s="412">
        <v>181.8</v>
      </c>
      <c r="Y19" s="412">
        <v>193.5</v>
      </c>
      <c r="Z19" s="412">
        <v>188.8</v>
      </c>
      <c r="AA19" s="411">
        <v>6.2169513279707216</v>
      </c>
      <c r="AB19" s="412" t="s">
        <v>493</v>
      </c>
      <c r="AC19" s="413">
        <v>2.0191566752434524</v>
      </c>
      <c r="AD19" s="353" t="s">
        <v>696</v>
      </c>
      <c r="AE19" s="411">
        <v>3203.9100000000039</v>
      </c>
      <c r="AF19" s="411">
        <v>2734.4600000000023</v>
      </c>
      <c r="AG19" s="411">
        <v>3282.5500000000034</v>
      </c>
      <c r="AH19" s="411">
        <v>3073.6400000000031</v>
      </c>
      <c r="AI19" s="412" t="s">
        <v>551</v>
      </c>
      <c r="AJ19" s="412">
        <v>2.1390000000000002</v>
      </c>
      <c r="AK19" s="412">
        <v>1.823</v>
      </c>
      <c r="AL19" s="412">
        <v>2.1909999999999998</v>
      </c>
      <c r="AM19" s="412">
        <v>2.0510000000000002</v>
      </c>
      <c r="AN19" s="411">
        <v>0.19886114612004535</v>
      </c>
      <c r="AO19" s="412" t="s">
        <v>592</v>
      </c>
      <c r="AP19" s="413">
        <v>1.5441058662867999</v>
      </c>
      <c r="AR19" s="412">
        <v>2.387</v>
      </c>
      <c r="AS19" s="412">
        <v>2.4020000000000001</v>
      </c>
      <c r="AT19" s="412">
        <v>2.427</v>
      </c>
      <c r="AU19" s="412">
        <v>191.20000000000002</v>
      </c>
      <c r="AV19" s="412">
        <v>181.8</v>
      </c>
      <c r="AW19" s="412">
        <v>193.5</v>
      </c>
      <c r="AX19" s="412">
        <v>2.1390000000000002</v>
      </c>
      <c r="AY19" s="412">
        <v>1.823</v>
      </c>
      <c r="AZ19" s="412">
        <v>2.1909999999999998</v>
      </c>
      <c r="BB19" s="353">
        <v>12</v>
      </c>
      <c r="BC19" s="412">
        <f t="shared" si="2"/>
        <v>50.127000000000002</v>
      </c>
      <c r="BD19" s="412">
        <f t="shared" si="0"/>
        <v>50.442</v>
      </c>
      <c r="BE19" s="412">
        <f t="shared" si="0"/>
        <v>50.966999999999999</v>
      </c>
      <c r="BF19" s="412">
        <f t="shared" si="3"/>
        <v>2103.2000000000003</v>
      </c>
      <c r="BG19" s="412">
        <f t="shared" si="1"/>
        <v>1999.8000000000002</v>
      </c>
      <c r="BH19" s="412">
        <f t="shared" si="1"/>
        <v>2128.5</v>
      </c>
      <c r="BI19" s="412">
        <f t="shared" si="1"/>
        <v>23.529000000000003</v>
      </c>
      <c r="BJ19" s="412">
        <f t="shared" si="1"/>
        <v>20.053000000000001</v>
      </c>
      <c r="BK19" s="412">
        <f t="shared" si="1"/>
        <v>24.100999999999999</v>
      </c>
    </row>
    <row r="20" spans="1:63">
      <c r="A20" s="458"/>
      <c r="B20" s="353">
        <v>13</v>
      </c>
      <c r="C20" s="353"/>
      <c r="D20" s="353" t="s">
        <v>599</v>
      </c>
      <c r="E20" s="411">
        <v>28498.320000000065</v>
      </c>
      <c r="F20" s="411">
        <v>29214.320000000069</v>
      </c>
      <c r="G20" s="411">
        <v>28851.320000000072</v>
      </c>
      <c r="H20" s="411">
        <v>28854.653333333397</v>
      </c>
      <c r="I20" s="412" t="s">
        <v>467</v>
      </c>
      <c r="J20" s="412">
        <v>2.2629999999999999</v>
      </c>
      <c r="K20" s="412">
        <v>2.3090000000000002</v>
      </c>
      <c r="L20" s="412">
        <v>2.2850000000000001</v>
      </c>
      <c r="M20" s="412">
        <v>2.286</v>
      </c>
      <c r="N20" s="411">
        <v>2.3240893282276499E-2</v>
      </c>
      <c r="O20" s="412" t="s">
        <v>500</v>
      </c>
      <c r="P20" s="413">
        <v>2.1293199261356333</v>
      </c>
      <c r="Q20" s="353" t="s">
        <v>711</v>
      </c>
      <c r="R20" s="411">
        <v>25335.679999999931</v>
      </c>
      <c r="S20" s="411">
        <v>25019.759999999929</v>
      </c>
      <c r="T20" s="411">
        <v>27010.759999999929</v>
      </c>
      <c r="U20" s="411">
        <v>25788.733333333261</v>
      </c>
      <c r="V20" s="412" t="s">
        <v>517</v>
      </c>
      <c r="W20" s="412">
        <v>58.4</v>
      </c>
      <c r="X20" s="412">
        <v>57.96</v>
      </c>
      <c r="Y20" s="412">
        <v>60.67</v>
      </c>
      <c r="Z20" s="412">
        <v>59.01</v>
      </c>
      <c r="AA20" s="411">
        <v>1.4563373432271385</v>
      </c>
      <c r="AB20" s="412" t="s">
        <v>491</v>
      </c>
      <c r="AC20" s="413">
        <v>2.4016062661553481</v>
      </c>
      <c r="AD20" s="353" t="s">
        <v>711</v>
      </c>
      <c r="AE20" s="411">
        <v>11112.180000000009</v>
      </c>
      <c r="AF20" s="411">
        <v>11645.180000000011</v>
      </c>
      <c r="AG20" s="411">
        <v>13612.36000000001</v>
      </c>
      <c r="AH20" s="411">
        <v>12123.240000000011</v>
      </c>
      <c r="AI20" s="412" t="s">
        <v>433</v>
      </c>
      <c r="AJ20" s="412">
        <v>6.7969999999999997</v>
      </c>
      <c r="AK20" s="412">
        <v>7.0860000000000003</v>
      </c>
      <c r="AL20" s="412">
        <v>8.1370000000000005</v>
      </c>
      <c r="AM20" s="412">
        <v>7.34</v>
      </c>
      <c r="AN20" s="411">
        <v>0.70520992296546159</v>
      </c>
      <c r="AO20" s="412" t="s">
        <v>551</v>
      </c>
      <c r="AP20" s="413">
        <v>2.0359169645849762</v>
      </c>
      <c r="AR20" s="412">
        <v>2.2629999999999999</v>
      </c>
      <c r="AS20" s="412">
        <v>2.3090000000000002</v>
      </c>
      <c r="AT20" s="412">
        <v>2.2850000000000001</v>
      </c>
      <c r="AU20" s="412">
        <v>58.4</v>
      </c>
      <c r="AV20" s="412">
        <v>57.96</v>
      </c>
      <c r="AW20" s="412">
        <v>60.67</v>
      </c>
      <c r="AX20" s="412">
        <v>6.7969999999999997</v>
      </c>
      <c r="AY20" s="412">
        <v>7.0860000000000003</v>
      </c>
      <c r="AZ20" s="412">
        <v>8.1370000000000005</v>
      </c>
      <c r="BB20" s="353">
        <v>13</v>
      </c>
      <c r="BC20" s="412">
        <f t="shared" si="2"/>
        <v>47.522999999999996</v>
      </c>
      <c r="BD20" s="412">
        <f t="shared" si="2"/>
        <v>48.489000000000004</v>
      </c>
      <c r="BE20" s="412">
        <f t="shared" si="2"/>
        <v>47.984999999999999</v>
      </c>
      <c r="BF20" s="412">
        <f t="shared" si="3"/>
        <v>642.4</v>
      </c>
      <c r="BG20" s="412">
        <f t="shared" si="3"/>
        <v>637.56000000000006</v>
      </c>
      <c r="BH20" s="412">
        <f t="shared" si="3"/>
        <v>667.37</v>
      </c>
      <c r="BI20" s="412">
        <f t="shared" si="3"/>
        <v>74.766999999999996</v>
      </c>
      <c r="BJ20" s="412">
        <f t="shared" si="3"/>
        <v>77.945999999999998</v>
      </c>
      <c r="BK20" s="412">
        <f t="shared" si="3"/>
        <v>89.507000000000005</v>
      </c>
    </row>
    <row r="21" spans="1:63">
      <c r="A21" s="458"/>
      <c r="B21" s="353">
        <v>14</v>
      </c>
      <c r="C21" s="353"/>
      <c r="D21" s="353" t="s">
        <v>602</v>
      </c>
      <c r="E21" s="411">
        <v>23849.320000000062</v>
      </c>
      <c r="F21" s="411">
        <v>22167.320000000047</v>
      </c>
      <c r="G21" s="411">
        <v>25109.320000000072</v>
      </c>
      <c r="H21" s="411">
        <v>23708.653333333394</v>
      </c>
      <c r="I21" s="412" t="s">
        <v>557</v>
      </c>
      <c r="J21" s="412">
        <v>1.9550000000000001</v>
      </c>
      <c r="K21" s="412">
        <v>1.841</v>
      </c>
      <c r="L21" s="412">
        <v>2.0390000000000001</v>
      </c>
      <c r="M21" s="412">
        <v>1.9450000000000001</v>
      </c>
      <c r="N21" s="411">
        <v>9.9536152222255772E-2</v>
      </c>
      <c r="O21" s="412" t="s">
        <v>489</v>
      </c>
      <c r="P21" s="413">
        <v>2.0362566253642957</v>
      </c>
      <c r="Q21" s="353" t="s">
        <v>720</v>
      </c>
      <c r="R21" s="411">
        <v>44468.679999999898</v>
      </c>
      <c r="S21" s="411">
        <v>43158.679999999906</v>
      </c>
      <c r="T21" s="411">
        <v>43344.679999999898</v>
      </c>
      <c r="U21" s="411">
        <v>43657.34666666657</v>
      </c>
      <c r="V21" s="412" t="s">
        <v>468</v>
      </c>
      <c r="W21" s="412">
        <v>81.73</v>
      </c>
      <c r="X21" s="412">
        <v>80.28</v>
      </c>
      <c r="Y21" s="412">
        <v>80.48</v>
      </c>
      <c r="Z21" s="412">
        <v>80.83</v>
      </c>
      <c r="AA21" s="411">
        <v>0.78406438227269681</v>
      </c>
      <c r="AB21" s="412" t="s">
        <v>500</v>
      </c>
      <c r="AC21" s="413">
        <v>2.3072505452823235</v>
      </c>
      <c r="AD21" s="353" t="s">
        <v>720</v>
      </c>
      <c r="AE21" s="411">
        <v>9806.1800000000094</v>
      </c>
      <c r="AF21" s="411">
        <v>9544.1800000000094</v>
      </c>
      <c r="AG21" s="411">
        <v>10167.180000000009</v>
      </c>
      <c r="AH21" s="411">
        <v>9839.1800000000094</v>
      </c>
      <c r="AI21" s="412" t="s">
        <v>571</v>
      </c>
      <c r="AJ21" s="412">
        <v>6.0789999999999997</v>
      </c>
      <c r="AK21" s="412">
        <v>5.9329999999999998</v>
      </c>
      <c r="AL21" s="412">
        <v>6.2789999999999999</v>
      </c>
      <c r="AM21" s="412">
        <v>6.0970000000000004</v>
      </c>
      <c r="AN21" s="411">
        <v>0.17346459331509123</v>
      </c>
      <c r="AO21" s="412" t="s">
        <v>462</v>
      </c>
      <c r="AP21" s="413">
        <v>1.9352558420027925</v>
      </c>
      <c r="AR21" s="412">
        <v>1.9550000000000001</v>
      </c>
      <c r="AS21" s="412">
        <v>1.841</v>
      </c>
      <c r="AT21" s="412">
        <v>2.0390000000000001</v>
      </c>
      <c r="AU21" s="412">
        <v>81.73</v>
      </c>
      <c r="AV21" s="412">
        <v>80.28</v>
      </c>
      <c r="AW21" s="412">
        <v>80.48</v>
      </c>
      <c r="AX21" s="412">
        <v>6.0789999999999997</v>
      </c>
      <c r="AY21" s="412">
        <v>5.9329999999999998</v>
      </c>
      <c r="AZ21" s="412">
        <v>6.2789999999999999</v>
      </c>
      <c r="BB21" s="353">
        <v>14</v>
      </c>
      <c r="BC21" s="412">
        <f t="shared" si="2"/>
        <v>41.055</v>
      </c>
      <c r="BD21" s="412">
        <f t="shared" si="2"/>
        <v>38.661000000000001</v>
      </c>
      <c r="BE21" s="412">
        <f t="shared" si="2"/>
        <v>42.819000000000003</v>
      </c>
      <c r="BF21" s="412">
        <f t="shared" si="3"/>
        <v>899.03000000000009</v>
      </c>
      <c r="BG21" s="412">
        <f t="shared" si="3"/>
        <v>883.08</v>
      </c>
      <c r="BH21" s="412">
        <f t="shared" si="3"/>
        <v>885.28000000000009</v>
      </c>
      <c r="BI21" s="412">
        <f t="shared" si="3"/>
        <v>66.869</v>
      </c>
      <c r="BJ21" s="412">
        <f t="shared" si="3"/>
        <v>65.263000000000005</v>
      </c>
      <c r="BK21" s="412">
        <f t="shared" si="3"/>
        <v>69.069000000000003</v>
      </c>
    </row>
    <row r="22" spans="1:63">
      <c r="A22" s="458"/>
      <c r="B22" s="353">
        <v>15</v>
      </c>
      <c r="C22" s="353"/>
      <c r="D22" s="353" t="s">
        <v>603</v>
      </c>
      <c r="E22" s="411">
        <v>49976.320000000116</v>
      </c>
      <c r="F22" s="411">
        <v>56243.320000000109</v>
      </c>
      <c r="G22" s="411">
        <v>52060.320000000102</v>
      </c>
      <c r="H22" s="411">
        <v>52759.986666666773</v>
      </c>
      <c r="I22" s="412" t="s">
        <v>503</v>
      </c>
      <c r="J22" s="412">
        <v>3.5840000000000001</v>
      </c>
      <c r="K22" s="412">
        <v>3.948</v>
      </c>
      <c r="L22" s="412">
        <v>3.706</v>
      </c>
      <c r="M22" s="412">
        <v>3.746</v>
      </c>
      <c r="N22" s="411">
        <v>0.1852753566046772</v>
      </c>
      <c r="O22" s="412" t="s">
        <v>478</v>
      </c>
      <c r="P22" s="413">
        <v>2.2212401202423298</v>
      </c>
      <c r="Q22" s="353" t="s">
        <v>734</v>
      </c>
      <c r="R22" s="411">
        <v>20902.679999999953</v>
      </c>
      <c r="S22" s="411">
        <v>12178.760000000006</v>
      </c>
      <c r="T22" s="411">
        <v>15113.760000000006</v>
      </c>
      <c r="U22" s="411">
        <v>16065.066666666657</v>
      </c>
      <c r="V22" s="414" t="s">
        <v>670</v>
      </c>
      <c r="W22" s="412">
        <v>52.06</v>
      </c>
      <c r="X22" s="412">
        <v>37.630000000000003</v>
      </c>
      <c r="Y22" s="412">
        <v>42.86</v>
      </c>
      <c r="Z22" s="412">
        <v>44.18</v>
      </c>
      <c r="AA22" s="411">
        <v>7.3052868325942448</v>
      </c>
      <c r="AB22" s="412" t="s">
        <v>565</v>
      </c>
      <c r="AC22" s="413">
        <v>2.480813757505437</v>
      </c>
      <c r="AD22" s="353" t="s">
        <v>734</v>
      </c>
      <c r="AE22" s="411">
        <v>8215.1800000000094</v>
      </c>
      <c r="AF22" s="411">
        <v>9355.1800000000094</v>
      </c>
      <c r="AG22" s="411">
        <v>7828.8200000000079</v>
      </c>
      <c r="AH22" s="411">
        <v>8466.3933333333425</v>
      </c>
      <c r="AI22" s="412" t="s">
        <v>617</v>
      </c>
      <c r="AJ22" s="412">
        <v>5.1840000000000002</v>
      </c>
      <c r="AK22" s="412">
        <v>5.8280000000000003</v>
      </c>
      <c r="AL22" s="412">
        <v>4.9630000000000001</v>
      </c>
      <c r="AM22" s="412">
        <v>5.3250000000000002</v>
      </c>
      <c r="AN22" s="411">
        <v>0.44920735673748957</v>
      </c>
      <c r="AO22" s="412" t="s">
        <v>543</v>
      </c>
      <c r="AP22" s="413">
        <v>1.9262970482913533</v>
      </c>
      <c r="AR22" s="412">
        <v>3.5840000000000001</v>
      </c>
      <c r="AS22" s="412">
        <v>3.948</v>
      </c>
      <c r="AT22" s="412">
        <v>3.706</v>
      </c>
      <c r="AU22" s="412">
        <v>52.06</v>
      </c>
      <c r="AV22" s="412">
        <v>37.630000000000003</v>
      </c>
      <c r="AW22" s="412">
        <v>42.86</v>
      </c>
      <c r="AX22" s="412">
        <v>5.1840000000000002</v>
      </c>
      <c r="AY22" s="412">
        <v>5.8280000000000003</v>
      </c>
      <c r="AZ22" s="412">
        <v>4.9630000000000001</v>
      </c>
      <c r="BB22" s="353">
        <v>15</v>
      </c>
      <c r="BC22" s="412">
        <f t="shared" si="2"/>
        <v>75.263999999999996</v>
      </c>
      <c r="BD22" s="412">
        <f t="shared" si="2"/>
        <v>82.908000000000001</v>
      </c>
      <c r="BE22" s="412">
        <f t="shared" si="2"/>
        <v>77.825999999999993</v>
      </c>
      <c r="BF22" s="412">
        <f t="shared" si="3"/>
        <v>572.66000000000008</v>
      </c>
      <c r="BG22" s="412">
        <f t="shared" si="3"/>
        <v>413.93</v>
      </c>
      <c r="BH22" s="412">
        <f t="shared" si="3"/>
        <v>471.46</v>
      </c>
      <c r="BI22" s="412">
        <f t="shared" si="3"/>
        <v>57.024000000000001</v>
      </c>
      <c r="BJ22" s="412">
        <f t="shared" si="3"/>
        <v>64.108000000000004</v>
      </c>
      <c r="BK22" s="412">
        <f t="shared" si="3"/>
        <v>54.593000000000004</v>
      </c>
    </row>
    <row r="23" spans="1:63">
      <c r="A23" s="458"/>
      <c r="B23" s="353">
        <v>16</v>
      </c>
      <c r="C23" s="353"/>
      <c r="D23" s="353" t="s">
        <v>616</v>
      </c>
      <c r="E23" s="411">
        <v>29908.240000000085</v>
      </c>
      <c r="F23" s="411">
        <v>35581.320000000094</v>
      </c>
      <c r="G23" s="411">
        <v>30898.320000000087</v>
      </c>
      <c r="H23" s="411">
        <v>32129.293333333422</v>
      </c>
      <c r="I23" s="412" t="s">
        <v>617</v>
      </c>
      <c r="J23" s="412">
        <v>2.3540000000000001</v>
      </c>
      <c r="K23" s="412">
        <v>2.714</v>
      </c>
      <c r="L23" s="412">
        <v>2.4180000000000001</v>
      </c>
      <c r="M23" s="412">
        <v>2.4950000000000001</v>
      </c>
      <c r="N23" s="411">
        <v>0.19201385811362412</v>
      </c>
      <c r="O23" s="412" t="s">
        <v>486</v>
      </c>
      <c r="P23" s="413">
        <v>2.1300095689211056</v>
      </c>
      <c r="Q23" s="353" t="s">
        <v>740</v>
      </c>
      <c r="R23" s="411">
        <v>44114.679999999877</v>
      </c>
      <c r="S23" s="411">
        <v>32373.679999999917</v>
      </c>
      <c r="T23" s="411">
        <v>32535.759999999915</v>
      </c>
      <c r="U23" s="411">
        <v>36341.373333333235</v>
      </c>
      <c r="V23" s="412" t="s">
        <v>673</v>
      </c>
      <c r="W23" s="412">
        <v>81.34</v>
      </c>
      <c r="X23" s="412">
        <v>67.599999999999994</v>
      </c>
      <c r="Y23" s="412">
        <v>67.8</v>
      </c>
      <c r="Z23" s="412">
        <v>72.25</v>
      </c>
      <c r="AA23" s="411">
        <v>7.8719154082639431</v>
      </c>
      <c r="AB23" s="412" t="s">
        <v>433</v>
      </c>
      <c r="AC23" s="413">
        <v>2.3702819353669908</v>
      </c>
      <c r="AD23" s="353" t="s">
        <v>740</v>
      </c>
      <c r="AE23" s="411">
        <v>12887.180000000011</v>
      </c>
      <c r="AF23" s="411">
        <v>14008.090000000011</v>
      </c>
      <c r="AG23" s="411">
        <v>10933.000000000009</v>
      </c>
      <c r="AH23" s="411">
        <v>12609.423333333345</v>
      </c>
      <c r="AI23" s="412" t="s">
        <v>656</v>
      </c>
      <c r="AJ23" s="412">
        <v>7.7519999999999998</v>
      </c>
      <c r="AK23" s="412">
        <v>8.3460000000000001</v>
      </c>
      <c r="AL23" s="412">
        <v>6.6989999999999998</v>
      </c>
      <c r="AM23" s="412">
        <v>7.5990000000000002</v>
      </c>
      <c r="AN23" s="411">
        <v>0.83382137843130277</v>
      </c>
      <c r="AO23" s="412" t="s">
        <v>439</v>
      </c>
      <c r="AP23" s="413">
        <v>2.037468751384194</v>
      </c>
      <c r="AR23" s="412">
        <v>2.3540000000000001</v>
      </c>
      <c r="AS23" s="412">
        <v>2.714</v>
      </c>
      <c r="AT23" s="412">
        <v>2.4180000000000001</v>
      </c>
      <c r="AU23" s="412">
        <v>81.34</v>
      </c>
      <c r="AV23" s="412">
        <v>67.599999999999994</v>
      </c>
      <c r="AW23" s="412">
        <v>67.8</v>
      </c>
      <c r="AX23" s="412">
        <v>7.7519999999999998</v>
      </c>
      <c r="AY23" s="412">
        <v>8.3460000000000001</v>
      </c>
      <c r="AZ23" s="412">
        <v>6.6989999999999998</v>
      </c>
      <c r="BB23" s="353">
        <v>16</v>
      </c>
      <c r="BC23" s="412">
        <f t="shared" si="2"/>
        <v>49.434000000000005</v>
      </c>
      <c r="BD23" s="412">
        <f t="shared" si="2"/>
        <v>56.994</v>
      </c>
      <c r="BE23" s="412">
        <f t="shared" si="2"/>
        <v>50.778000000000006</v>
      </c>
      <c r="BF23" s="412">
        <f t="shared" si="3"/>
        <v>894.74</v>
      </c>
      <c r="BG23" s="412">
        <f t="shared" si="3"/>
        <v>743.59999999999991</v>
      </c>
      <c r="BH23" s="412">
        <f t="shared" si="3"/>
        <v>745.8</v>
      </c>
      <c r="BI23" s="412">
        <f t="shared" si="3"/>
        <v>85.271999999999991</v>
      </c>
      <c r="BJ23" s="412">
        <f t="shared" si="3"/>
        <v>91.805999999999997</v>
      </c>
      <c r="BK23" s="412">
        <f t="shared" si="3"/>
        <v>73.688999999999993</v>
      </c>
    </row>
    <row r="24" spans="1:63">
      <c r="A24" s="458"/>
      <c r="B24" s="353">
        <v>17</v>
      </c>
      <c r="C24" s="353"/>
      <c r="D24" s="353" t="s">
        <v>621</v>
      </c>
      <c r="E24" s="411">
        <v>29941.320000000083</v>
      </c>
      <c r="F24" s="411">
        <v>29273.320000000065</v>
      </c>
      <c r="G24" s="411">
        <v>31035.32000000008</v>
      </c>
      <c r="H24" s="411">
        <v>30083.320000000076</v>
      </c>
      <c r="I24" s="412" t="s">
        <v>574</v>
      </c>
      <c r="J24" s="412">
        <v>2.3559999999999999</v>
      </c>
      <c r="K24" s="412">
        <v>2.3130000000000002</v>
      </c>
      <c r="L24" s="412">
        <v>2.4260000000000002</v>
      </c>
      <c r="M24" s="412">
        <v>2.3650000000000002</v>
      </c>
      <c r="N24" s="411">
        <v>5.7262950615685024E-2</v>
      </c>
      <c r="O24" s="412" t="s">
        <v>514</v>
      </c>
      <c r="P24" s="413">
        <v>2.1296421991561494</v>
      </c>
      <c r="Q24" s="353" t="s">
        <v>757</v>
      </c>
      <c r="R24" s="411">
        <v>25603.679999999913</v>
      </c>
      <c r="S24" s="411">
        <v>19676.759999999951</v>
      </c>
      <c r="T24" s="411">
        <v>24624.679999999924</v>
      </c>
      <c r="U24" s="411">
        <v>23301.706666666596</v>
      </c>
      <c r="V24" s="412" t="s">
        <v>522</v>
      </c>
      <c r="W24" s="412">
        <v>58.77</v>
      </c>
      <c r="X24" s="412">
        <v>50.21</v>
      </c>
      <c r="Y24" s="412">
        <v>57.410000000000004</v>
      </c>
      <c r="Z24" s="412">
        <v>55.46</v>
      </c>
      <c r="AA24" s="411">
        <v>4.6008942055732698</v>
      </c>
      <c r="AB24" s="412" t="s">
        <v>528</v>
      </c>
      <c r="AC24" s="413">
        <v>2.4305162716763724</v>
      </c>
      <c r="AD24" s="353" t="s">
        <v>757</v>
      </c>
      <c r="AE24" s="411">
        <v>10320.090000000009</v>
      </c>
      <c r="AF24" s="411">
        <v>11342.090000000011</v>
      </c>
      <c r="AG24" s="411">
        <v>13681.270000000011</v>
      </c>
      <c r="AH24" s="411">
        <v>11781.150000000011</v>
      </c>
      <c r="AI24" s="412" t="s">
        <v>695</v>
      </c>
      <c r="AJ24" s="412">
        <v>6.3630000000000004</v>
      </c>
      <c r="AK24" s="412">
        <v>6.9219999999999997</v>
      </c>
      <c r="AL24" s="412">
        <v>8.173</v>
      </c>
      <c r="AM24" s="412">
        <v>7.1530000000000005</v>
      </c>
      <c r="AN24" s="411">
        <v>0.92694354524103084</v>
      </c>
      <c r="AO24" s="412" t="s">
        <v>612</v>
      </c>
      <c r="AP24" s="413">
        <v>2.004069912736222</v>
      </c>
      <c r="AR24" s="412">
        <v>2.3559999999999999</v>
      </c>
      <c r="AS24" s="412">
        <v>2.3130000000000002</v>
      </c>
      <c r="AT24" s="412">
        <v>2.4260000000000002</v>
      </c>
      <c r="AU24" s="412">
        <v>58.77</v>
      </c>
      <c r="AV24" s="412">
        <v>50.21</v>
      </c>
      <c r="AW24" s="412">
        <v>57.410000000000004</v>
      </c>
      <c r="AX24" s="412">
        <v>6.3630000000000004</v>
      </c>
      <c r="AY24" s="412">
        <v>6.9219999999999997</v>
      </c>
      <c r="AZ24" s="412">
        <v>8.173</v>
      </c>
      <c r="BB24" s="353">
        <v>17</v>
      </c>
      <c r="BC24" s="412">
        <f t="shared" si="2"/>
        <v>49.475999999999999</v>
      </c>
      <c r="BD24" s="412">
        <f t="shared" si="2"/>
        <v>48.573</v>
      </c>
      <c r="BE24" s="412">
        <f t="shared" si="2"/>
        <v>50.946000000000005</v>
      </c>
      <c r="BF24" s="412">
        <f t="shared" si="3"/>
        <v>646.47</v>
      </c>
      <c r="BG24" s="412">
        <f t="shared" si="3"/>
        <v>552.31000000000006</v>
      </c>
      <c r="BH24" s="412">
        <f t="shared" si="3"/>
        <v>631.51</v>
      </c>
      <c r="BI24" s="412">
        <f t="shared" si="3"/>
        <v>69.993000000000009</v>
      </c>
      <c r="BJ24" s="412">
        <f t="shared" si="3"/>
        <v>76.141999999999996</v>
      </c>
      <c r="BK24" s="412">
        <f t="shared" si="3"/>
        <v>89.903000000000006</v>
      </c>
    </row>
    <row r="25" spans="1:63">
      <c r="A25" s="458"/>
      <c r="B25" s="353">
        <v>18</v>
      </c>
      <c r="C25" s="353"/>
      <c r="D25" s="353" t="s">
        <v>622</v>
      </c>
      <c r="E25" s="411">
        <v>39241.320000000087</v>
      </c>
      <c r="F25" s="411">
        <v>36057.320000000087</v>
      </c>
      <c r="G25" s="411">
        <v>35701.320000000094</v>
      </c>
      <c r="H25" s="411">
        <v>36999.986666666759</v>
      </c>
      <c r="I25" s="412" t="s">
        <v>474</v>
      </c>
      <c r="J25" s="412">
        <v>2.94</v>
      </c>
      <c r="K25" s="412">
        <v>2.7429999999999999</v>
      </c>
      <c r="L25" s="412">
        <v>2.7210000000000001</v>
      </c>
      <c r="M25" s="412">
        <v>2.802</v>
      </c>
      <c r="N25" s="411">
        <v>0.12051767397691569</v>
      </c>
      <c r="O25" s="412" t="s">
        <v>448</v>
      </c>
      <c r="P25" s="413">
        <v>2.1306852633174134</v>
      </c>
      <c r="Q25" s="353" t="s">
        <v>767</v>
      </c>
      <c r="R25" s="411">
        <v>36214.679999999906</v>
      </c>
      <c r="S25" s="411">
        <v>27733.679999999913</v>
      </c>
      <c r="T25" s="411">
        <v>32680.679999999917</v>
      </c>
      <c r="U25" s="411">
        <v>32209.679999999909</v>
      </c>
      <c r="V25" s="412" t="s">
        <v>453</v>
      </c>
      <c r="W25" s="412">
        <v>72.28</v>
      </c>
      <c r="X25" s="412">
        <v>61.64</v>
      </c>
      <c r="Y25" s="412">
        <v>67.98</v>
      </c>
      <c r="Z25" s="412">
        <v>67.3</v>
      </c>
      <c r="AA25" s="411">
        <v>5.355990435084987</v>
      </c>
      <c r="AB25" s="412" t="s">
        <v>506</v>
      </c>
      <c r="AC25" s="413">
        <v>2.4016527175426488</v>
      </c>
      <c r="AD25" s="353" t="s">
        <v>767</v>
      </c>
      <c r="AE25" s="411">
        <v>19016.360000000011</v>
      </c>
      <c r="AF25" s="411">
        <v>14871.270000000011</v>
      </c>
      <c r="AG25" s="411">
        <v>13371.180000000011</v>
      </c>
      <c r="AH25" s="411">
        <v>15752.936666666676</v>
      </c>
      <c r="AI25" s="412" t="s">
        <v>800</v>
      </c>
      <c r="AJ25" s="412">
        <v>10.92</v>
      </c>
      <c r="AK25" s="412">
        <v>8.7970000000000006</v>
      </c>
      <c r="AL25" s="412">
        <v>8.0090000000000003</v>
      </c>
      <c r="AM25" s="412">
        <v>9.2409999999999997</v>
      </c>
      <c r="AN25" s="411">
        <v>1.5035468790463367</v>
      </c>
      <c r="AO25" s="412" t="s">
        <v>662</v>
      </c>
      <c r="AP25" s="413">
        <v>2.0757840952154991</v>
      </c>
      <c r="AR25" s="412">
        <v>2.94</v>
      </c>
      <c r="AS25" s="412">
        <v>2.7429999999999999</v>
      </c>
      <c r="AT25" s="412">
        <v>2.7210000000000001</v>
      </c>
      <c r="AU25" s="412">
        <v>72.28</v>
      </c>
      <c r="AV25" s="412">
        <v>61.64</v>
      </c>
      <c r="AW25" s="412">
        <v>67.98</v>
      </c>
      <c r="AX25" s="412">
        <v>10.92</v>
      </c>
      <c r="AY25" s="412">
        <v>8.7970000000000006</v>
      </c>
      <c r="AZ25" s="412">
        <v>8.0090000000000003</v>
      </c>
      <c r="BB25" s="353">
        <v>18</v>
      </c>
      <c r="BC25" s="412">
        <f t="shared" si="2"/>
        <v>61.74</v>
      </c>
      <c r="BD25" s="412">
        <f t="shared" si="2"/>
        <v>57.602999999999994</v>
      </c>
      <c r="BE25" s="412">
        <f t="shared" si="2"/>
        <v>57.141000000000005</v>
      </c>
      <c r="BF25" s="412">
        <f t="shared" si="3"/>
        <v>795.08</v>
      </c>
      <c r="BG25" s="412">
        <f t="shared" si="3"/>
        <v>678.04</v>
      </c>
      <c r="BH25" s="412">
        <f t="shared" si="3"/>
        <v>747.78000000000009</v>
      </c>
      <c r="BI25" s="412">
        <f t="shared" si="3"/>
        <v>120.12</v>
      </c>
      <c r="BJ25" s="412">
        <f t="shared" si="3"/>
        <v>96.76700000000001</v>
      </c>
      <c r="BK25" s="412">
        <f t="shared" si="3"/>
        <v>88.099000000000004</v>
      </c>
    </row>
    <row r="26" spans="1:63">
      <c r="A26" s="458"/>
      <c r="B26" s="353">
        <v>19</v>
      </c>
      <c r="C26" s="353"/>
      <c r="D26" s="353" t="s">
        <v>628</v>
      </c>
      <c r="E26" s="411">
        <v>22890.240000000049</v>
      </c>
      <c r="F26" s="411">
        <v>23753.240000000045</v>
      </c>
      <c r="G26" s="411">
        <v>20425.240000000049</v>
      </c>
      <c r="H26" s="411">
        <v>22356.240000000049</v>
      </c>
      <c r="I26" s="412" t="s">
        <v>486</v>
      </c>
      <c r="J26" s="412">
        <v>1.8900000000000001</v>
      </c>
      <c r="K26" s="412">
        <v>1.9490000000000001</v>
      </c>
      <c r="L26" s="412">
        <v>1.7210000000000001</v>
      </c>
      <c r="M26" s="412">
        <v>1.853</v>
      </c>
      <c r="N26" s="411">
        <v>0.11804791339389289</v>
      </c>
      <c r="O26" s="412" t="s">
        <v>463</v>
      </c>
      <c r="P26" s="413">
        <v>2.0354075639572389</v>
      </c>
      <c r="Q26" s="353" t="s">
        <v>773</v>
      </c>
      <c r="R26" s="411">
        <v>17404.679999999993</v>
      </c>
      <c r="S26" s="411">
        <v>12328.840000000006</v>
      </c>
      <c r="T26" s="411">
        <v>11874.760000000006</v>
      </c>
      <c r="U26" s="411">
        <v>13869.426666666666</v>
      </c>
      <c r="V26" s="414" t="s">
        <v>620</v>
      </c>
      <c r="W26" s="412">
        <v>46.65</v>
      </c>
      <c r="X26" s="412">
        <v>37.910000000000004</v>
      </c>
      <c r="Y26" s="412">
        <v>37.050000000000004</v>
      </c>
      <c r="Z26" s="412">
        <v>40.54</v>
      </c>
      <c r="AA26" s="411">
        <v>5.310354504751948</v>
      </c>
      <c r="AB26" s="412" t="s">
        <v>566</v>
      </c>
      <c r="AC26" s="413">
        <v>2.5062883897078918</v>
      </c>
      <c r="AD26" s="353" t="s">
        <v>773</v>
      </c>
      <c r="AE26" s="411">
        <v>8508.0900000000092</v>
      </c>
      <c r="AF26" s="411">
        <v>15807.360000000011</v>
      </c>
      <c r="AG26" s="411">
        <v>8215.9100000000089</v>
      </c>
      <c r="AH26" s="411">
        <v>10843.786666666676</v>
      </c>
      <c r="AI26" s="414" t="s">
        <v>779</v>
      </c>
      <c r="AJ26" s="412">
        <v>5.351</v>
      </c>
      <c r="AK26" s="412">
        <v>9.2829999999999995</v>
      </c>
      <c r="AL26" s="412">
        <v>5.1850000000000005</v>
      </c>
      <c r="AM26" s="412">
        <v>6.6059999999999999</v>
      </c>
      <c r="AN26" s="411">
        <v>2.3196450062014882</v>
      </c>
      <c r="AO26" s="414" t="s">
        <v>771</v>
      </c>
      <c r="AP26" s="413">
        <v>1.9660125610983386</v>
      </c>
      <c r="AR26" s="412">
        <v>1.8900000000000001</v>
      </c>
      <c r="AS26" s="412">
        <v>1.9490000000000001</v>
      </c>
      <c r="AT26" s="412">
        <v>1.7210000000000001</v>
      </c>
      <c r="AU26" s="412">
        <v>46.65</v>
      </c>
      <c r="AV26" s="412">
        <v>37.910000000000004</v>
      </c>
      <c r="AW26" s="412">
        <v>37.050000000000004</v>
      </c>
      <c r="AX26" s="412">
        <v>5.351</v>
      </c>
      <c r="AY26" s="412">
        <v>9.2829999999999995</v>
      </c>
      <c r="AZ26" s="412">
        <v>5.1850000000000005</v>
      </c>
      <c r="BB26" s="353">
        <v>19</v>
      </c>
      <c r="BC26" s="412">
        <f t="shared" si="2"/>
        <v>39.690000000000005</v>
      </c>
      <c r="BD26" s="412">
        <f t="shared" si="2"/>
        <v>40.929000000000002</v>
      </c>
      <c r="BE26" s="412">
        <f t="shared" si="2"/>
        <v>36.141000000000005</v>
      </c>
      <c r="BF26" s="412">
        <f t="shared" si="3"/>
        <v>513.15</v>
      </c>
      <c r="BG26" s="412">
        <f t="shared" si="3"/>
        <v>417.01000000000005</v>
      </c>
      <c r="BH26" s="412">
        <f t="shared" si="3"/>
        <v>407.55000000000007</v>
      </c>
      <c r="BI26" s="412">
        <f t="shared" si="3"/>
        <v>58.860999999999997</v>
      </c>
      <c r="BJ26" s="412">
        <f t="shared" si="3"/>
        <v>102.113</v>
      </c>
      <c r="BK26" s="412">
        <f t="shared" si="3"/>
        <v>57.035000000000004</v>
      </c>
    </row>
    <row r="27" spans="1:63">
      <c r="A27" s="458"/>
      <c r="B27" s="353">
        <v>20</v>
      </c>
      <c r="C27" s="353"/>
      <c r="D27" s="353" t="s">
        <v>630</v>
      </c>
      <c r="E27" s="411">
        <v>24191.160000000058</v>
      </c>
      <c r="F27" s="411">
        <v>21312.240000000042</v>
      </c>
      <c r="G27" s="411">
        <v>25161.240000000053</v>
      </c>
      <c r="H27" s="411">
        <v>23554.880000000048</v>
      </c>
      <c r="I27" s="412" t="s">
        <v>523</v>
      </c>
      <c r="J27" s="412">
        <v>1.978</v>
      </c>
      <c r="K27" s="412">
        <v>1.7830000000000001</v>
      </c>
      <c r="L27" s="412">
        <v>2.0430000000000001</v>
      </c>
      <c r="M27" s="412">
        <v>1.9339999999999999</v>
      </c>
      <c r="N27" s="411">
        <v>0.13553325070473451</v>
      </c>
      <c r="O27" s="412" t="s">
        <v>425</v>
      </c>
      <c r="P27" s="413">
        <v>2.0361237092952167</v>
      </c>
      <c r="Q27" s="353" t="s">
        <v>778</v>
      </c>
      <c r="R27" s="411">
        <v>21187.679999999957</v>
      </c>
      <c r="S27" s="411">
        <v>11424.760000000006</v>
      </c>
      <c r="T27" s="411">
        <v>10972.680000000006</v>
      </c>
      <c r="U27" s="411">
        <v>14528.373333333322</v>
      </c>
      <c r="V27" s="414" t="s">
        <v>779</v>
      </c>
      <c r="W27" s="412">
        <v>52.480000000000004</v>
      </c>
      <c r="X27" s="412">
        <v>36.200000000000003</v>
      </c>
      <c r="Y27" s="412">
        <v>35.32</v>
      </c>
      <c r="Z27" s="412">
        <v>41.33</v>
      </c>
      <c r="AA27" s="411">
        <v>9.662841765390997</v>
      </c>
      <c r="AB27" s="414" t="s">
        <v>780</v>
      </c>
      <c r="AC27" s="413">
        <v>2.5352498206902947</v>
      </c>
      <c r="AD27" s="353" t="s">
        <v>778</v>
      </c>
      <c r="AE27" s="411">
        <v>7429.0000000000082</v>
      </c>
      <c r="AF27" s="411">
        <v>8331.0000000000091</v>
      </c>
      <c r="AG27" s="411">
        <v>7703.8200000000097</v>
      </c>
      <c r="AH27" s="411">
        <v>7821.2733333333426</v>
      </c>
      <c r="AI27" s="412" t="s">
        <v>444</v>
      </c>
      <c r="AJ27" s="412">
        <v>4.7320000000000002</v>
      </c>
      <c r="AK27" s="412">
        <v>5.25</v>
      </c>
      <c r="AL27" s="412">
        <v>4.891</v>
      </c>
      <c r="AM27" s="412">
        <v>4.9580000000000002</v>
      </c>
      <c r="AN27" s="411">
        <v>0.26525996664421614</v>
      </c>
      <c r="AO27" s="412" t="s">
        <v>481</v>
      </c>
      <c r="AP27" s="413">
        <v>1.9213851997704936</v>
      </c>
      <c r="AR27" s="412">
        <v>1.978</v>
      </c>
      <c r="AS27" s="412">
        <v>1.7830000000000001</v>
      </c>
      <c r="AT27" s="412">
        <v>2.0430000000000001</v>
      </c>
      <c r="AU27" s="412">
        <v>52.480000000000004</v>
      </c>
      <c r="AV27" s="412">
        <v>36.200000000000003</v>
      </c>
      <c r="AW27" s="412">
        <v>35.32</v>
      </c>
      <c r="AX27" s="412">
        <v>4.7320000000000002</v>
      </c>
      <c r="AY27" s="412">
        <v>5.25</v>
      </c>
      <c r="AZ27" s="412">
        <v>4.891</v>
      </c>
      <c r="BB27" s="353">
        <v>20</v>
      </c>
      <c r="BC27" s="412">
        <f t="shared" si="2"/>
        <v>41.537999999999997</v>
      </c>
      <c r="BD27" s="412">
        <f t="shared" si="2"/>
        <v>37.443000000000005</v>
      </c>
      <c r="BE27" s="412">
        <f t="shared" si="2"/>
        <v>42.903000000000006</v>
      </c>
      <c r="BF27" s="412">
        <f t="shared" si="3"/>
        <v>577.28000000000009</v>
      </c>
      <c r="BG27" s="412">
        <f t="shared" si="3"/>
        <v>398.20000000000005</v>
      </c>
      <c r="BH27" s="412">
        <f t="shared" si="3"/>
        <v>388.52</v>
      </c>
      <c r="BI27" s="412">
        <f t="shared" si="3"/>
        <v>52.052</v>
      </c>
      <c r="BJ27" s="412">
        <f t="shared" si="3"/>
        <v>57.75</v>
      </c>
      <c r="BK27" s="412">
        <f t="shared" si="3"/>
        <v>53.801000000000002</v>
      </c>
    </row>
    <row r="28" spans="1:63">
      <c r="A28" s="423"/>
      <c r="C28" s="353"/>
      <c r="D28" s="353" t="s">
        <v>632</v>
      </c>
      <c r="E28" s="353"/>
      <c r="F28" s="353"/>
      <c r="G28" s="353"/>
      <c r="H28" s="353"/>
      <c r="I28" s="353"/>
      <c r="J28" s="353"/>
      <c r="K28" s="353"/>
      <c r="L28" s="353"/>
      <c r="M28" s="353"/>
      <c r="N28" s="353"/>
      <c r="O28" s="353"/>
      <c r="P28" s="353"/>
      <c r="Q28" s="353" t="s">
        <v>632</v>
      </c>
      <c r="AD28" s="353" t="s">
        <v>632</v>
      </c>
      <c r="AR28" s="353"/>
      <c r="AS28" s="353"/>
      <c r="AT28" s="353"/>
      <c r="BC28" s="353"/>
      <c r="BD28" s="353"/>
      <c r="BE28" s="353"/>
    </row>
    <row r="29" spans="1:63">
      <c r="A29" s="423"/>
      <c r="C29" s="353"/>
      <c r="D29" s="410" t="s">
        <v>413</v>
      </c>
      <c r="E29" s="353"/>
      <c r="F29" s="353"/>
      <c r="G29" s="353"/>
      <c r="H29" s="353"/>
      <c r="I29" s="353"/>
      <c r="J29" s="353"/>
      <c r="K29" s="353"/>
      <c r="L29" s="353"/>
      <c r="M29" s="353"/>
      <c r="N29" s="353"/>
      <c r="O29" s="353"/>
      <c r="P29" s="353"/>
      <c r="Q29" s="410" t="s">
        <v>649</v>
      </c>
      <c r="AD29" s="410" t="s">
        <v>784</v>
      </c>
      <c r="AR29" s="353"/>
      <c r="AS29" s="353"/>
      <c r="AT29" s="353"/>
      <c r="BC29" s="353"/>
      <c r="BD29" s="353"/>
      <c r="BE29" s="353"/>
    </row>
    <row r="30" spans="1:63">
      <c r="A30" s="423"/>
      <c r="C30" s="353"/>
      <c r="D30" s="353"/>
      <c r="E30" s="456" t="s">
        <v>414</v>
      </c>
      <c r="F30" s="455"/>
      <c r="G30" s="455"/>
      <c r="H30" s="455"/>
      <c r="I30" s="455"/>
      <c r="J30" s="456" t="s">
        <v>415</v>
      </c>
      <c r="K30" s="455"/>
      <c r="L30" s="455"/>
      <c r="M30" s="455"/>
      <c r="N30" s="455"/>
      <c r="O30" s="455"/>
      <c r="P30" s="455"/>
      <c r="R30" s="456" t="s">
        <v>414</v>
      </c>
      <c r="S30" s="455"/>
      <c r="T30" s="455"/>
      <c r="U30" s="455"/>
      <c r="V30" s="455"/>
      <c r="W30" s="456" t="s">
        <v>415</v>
      </c>
      <c r="X30" s="455"/>
      <c r="Y30" s="455"/>
      <c r="Z30" s="455"/>
      <c r="AA30" s="455"/>
      <c r="AB30" s="455"/>
      <c r="AC30" s="455"/>
      <c r="AE30" s="456" t="s">
        <v>414</v>
      </c>
      <c r="AF30" s="455"/>
      <c r="AG30" s="455"/>
      <c r="AH30" s="455"/>
      <c r="AI30" s="455"/>
      <c r="AJ30" s="456" t="s">
        <v>415</v>
      </c>
      <c r="AK30" s="455"/>
      <c r="AL30" s="455"/>
      <c r="AM30" s="455"/>
      <c r="AN30" s="455"/>
      <c r="AO30" s="455"/>
      <c r="AP30" s="455"/>
      <c r="AU30" s="404"/>
      <c r="AV30" s="404"/>
      <c r="AW30" s="404"/>
      <c r="AX30" s="404"/>
      <c r="AY30" s="404"/>
      <c r="AZ30" s="404"/>
      <c r="BF30" s="404"/>
      <c r="BG30" s="404"/>
      <c r="BH30" s="404"/>
      <c r="BI30" s="404"/>
      <c r="BJ30" s="404"/>
      <c r="BK30" s="404"/>
    </row>
    <row r="31" spans="1:63">
      <c r="A31" s="423"/>
      <c r="C31" s="353"/>
      <c r="D31" s="410" t="s">
        <v>416</v>
      </c>
      <c r="E31" s="410" t="s">
        <v>417</v>
      </c>
      <c r="F31" s="410" t="s">
        <v>418</v>
      </c>
      <c r="G31" s="410" t="s">
        <v>419</v>
      </c>
      <c r="H31" s="353" t="s">
        <v>420</v>
      </c>
      <c r="I31" s="353" t="s">
        <v>421</v>
      </c>
      <c r="J31" s="410" t="s">
        <v>417</v>
      </c>
      <c r="K31" s="410" t="s">
        <v>418</v>
      </c>
      <c r="L31" s="410" t="s">
        <v>419</v>
      </c>
      <c r="M31" s="353" t="s">
        <v>420</v>
      </c>
      <c r="N31" s="353" t="s">
        <v>422</v>
      </c>
      <c r="O31" s="353" t="s">
        <v>421</v>
      </c>
      <c r="P31" s="353" t="s">
        <v>423</v>
      </c>
      <c r="Q31" s="410" t="s">
        <v>416</v>
      </c>
      <c r="R31" s="410" t="s">
        <v>417</v>
      </c>
      <c r="S31" s="410" t="s">
        <v>418</v>
      </c>
      <c r="T31" s="410" t="s">
        <v>419</v>
      </c>
      <c r="U31" s="353" t="s">
        <v>420</v>
      </c>
      <c r="V31" s="353" t="s">
        <v>421</v>
      </c>
      <c r="W31" s="410" t="s">
        <v>417</v>
      </c>
      <c r="X31" s="410" t="s">
        <v>418</v>
      </c>
      <c r="Y31" s="410" t="s">
        <v>419</v>
      </c>
      <c r="Z31" s="353" t="s">
        <v>420</v>
      </c>
      <c r="AA31" s="353" t="s">
        <v>422</v>
      </c>
      <c r="AB31" s="353" t="s">
        <v>421</v>
      </c>
      <c r="AC31" s="353" t="s">
        <v>423</v>
      </c>
      <c r="AD31" s="410" t="s">
        <v>416</v>
      </c>
      <c r="AE31" s="410" t="s">
        <v>417</v>
      </c>
      <c r="AF31" s="410" t="s">
        <v>418</v>
      </c>
      <c r="AG31" s="410" t="s">
        <v>419</v>
      </c>
      <c r="AH31" s="353" t="s">
        <v>420</v>
      </c>
      <c r="AI31" s="353" t="s">
        <v>421</v>
      </c>
      <c r="AJ31" s="410" t="s">
        <v>417</v>
      </c>
      <c r="AK31" s="410" t="s">
        <v>418</v>
      </c>
      <c r="AL31" s="410" t="s">
        <v>419</v>
      </c>
      <c r="AM31" s="353" t="s">
        <v>420</v>
      </c>
      <c r="AN31" s="353" t="s">
        <v>422</v>
      </c>
      <c r="AO31" s="353" t="s">
        <v>421</v>
      </c>
      <c r="AP31" s="353" t="s">
        <v>423</v>
      </c>
      <c r="AR31" s="410" t="s">
        <v>417</v>
      </c>
      <c r="AS31" s="410" t="s">
        <v>418</v>
      </c>
      <c r="AT31" s="410" t="s">
        <v>419</v>
      </c>
      <c r="AU31" s="410" t="s">
        <v>417</v>
      </c>
      <c r="AV31" s="410" t="s">
        <v>418</v>
      </c>
      <c r="AW31" s="410" t="s">
        <v>419</v>
      </c>
      <c r="AX31" s="410" t="s">
        <v>417</v>
      </c>
      <c r="AY31" s="410" t="s">
        <v>418</v>
      </c>
      <c r="AZ31" s="410" t="s">
        <v>419</v>
      </c>
      <c r="BC31" s="410" t="s">
        <v>417</v>
      </c>
      <c r="BD31" s="410" t="s">
        <v>418</v>
      </c>
      <c r="BE31" s="410" t="s">
        <v>419</v>
      </c>
      <c r="BF31" s="410" t="s">
        <v>417</v>
      </c>
      <c r="BG31" s="410" t="s">
        <v>418</v>
      </c>
      <c r="BH31" s="410" t="s">
        <v>419</v>
      </c>
      <c r="BI31" s="410" t="s">
        <v>417</v>
      </c>
      <c r="BJ31" s="410" t="s">
        <v>418</v>
      </c>
      <c r="BK31" s="410" t="s">
        <v>419</v>
      </c>
    </row>
    <row r="32" spans="1:63">
      <c r="A32" s="458" t="s">
        <v>633</v>
      </c>
      <c r="B32" s="353">
        <f>B4+20</f>
        <v>21</v>
      </c>
      <c r="C32" s="353"/>
      <c r="D32" s="353" t="s">
        <v>424</v>
      </c>
      <c r="E32" s="411">
        <v>24537.839999999964</v>
      </c>
      <c r="F32" s="411">
        <v>26693.119999999963</v>
      </c>
      <c r="G32" s="411">
        <v>25583.839999999971</v>
      </c>
      <c r="H32" s="411">
        <v>25604.933333333302</v>
      </c>
      <c r="I32" s="412" t="s">
        <v>427</v>
      </c>
      <c r="J32" s="412">
        <v>2.145</v>
      </c>
      <c r="K32" s="412">
        <v>2.2949999999999999</v>
      </c>
      <c r="L32" s="412">
        <v>2.218</v>
      </c>
      <c r="M32" s="412">
        <v>2.2189999999999999</v>
      </c>
      <c r="N32" s="411">
        <v>7.5437157591550383E-2</v>
      </c>
      <c r="O32" s="412" t="s">
        <v>428</v>
      </c>
      <c r="P32" s="413">
        <v>2.1171886847159525</v>
      </c>
      <c r="Q32" s="353" t="s">
        <v>650</v>
      </c>
      <c r="R32" s="411">
        <v>20309</v>
      </c>
      <c r="S32" s="411">
        <v>18126</v>
      </c>
      <c r="T32" s="411">
        <v>20217</v>
      </c>
      <c r="U32" s="411">
        <v>19550.666666666668</v>
      </c>
      <c r="V32" s="412" t="s">
        <v>473</v>
      </c>
      <c r="W32" s="412">
        <v>75.41</v>
      </c>
      <c r="X32" s="412">
        <v>71.03</v>
      </c>
      <c r="Y32" s="412">
        <v>75.23</v>
      </c>
      <c r="Z32" s="412">
        <v>73.89</v>
      </c>
      <c r="AA32" s="411">
        <v>2.4742815742350861</v>
      </c>
      <c r="AB32" s="412" t="s">
        <v>493</v>
      </c>
      <c r="AC32" s="413">
        <v>2.5701963221908364</v>
      </c>
      <c r="AD32" s="353" t="s">
        <v>650</v>
      </c>
      <c r="AE32" s="411">
        <v>5739.1199999999926</v>
      </c>
      <c r="AF32" s="411">
        <v>5693.8399999999911</v>
      </c>
      <c r="AG32" s="411">
        <v>6056.1399999999903</v>
      </c>
      <c r="AH32" s="411">
        <v>5829.6999999999925</v>
      </c>
      <c r="AI32" s="412" t="s">
        <v>428</v>
      </c>
      <c r="AJ32" s="412">
        <v>4.0389999999999997</v>
      </c>
      <c r="AK32" s="412">
        <v>4.01</v>
      </c>
      <c r="AL32" s="412">
        <v>4.2359999999999998</v>
      </c>
      <c r="AM32" s="412">
        <v>4.0949999999999998</v>
      </c>
      <c r="AN32" s="411">
        <v>0.12267599792970517</v>
      </c>
      <c r="AO32" s="412" t="s">
        <v>574</v>
      </c>
      <c r="AP32" s="413">
        <v>1.8555735997035656</v>
      </c>
      <c r="AR32" s="412">
        <v>2.145</v>
      </c>
      <c r="AS32" s="412">
        <v>2.2949999999999999</v>
      </c>
      <c r="AT32" s="412">
        <v>2.218</v>
      </c>
      <c r="AU32" s="412">
        <v>75.41</v>
      </c>
      <c r="AV32" s="412">
        <v>71.03</v>
      </c>
      <c r="AW32" s="412">
        <v>75.23</v>
      </c>
      <c r="AX32" s="412">
        <v>4.0389999999999997</v>
      </c>
      <c r="AY32" s="412">
        <v>4.01</v>
      </c>
      <c r="AZ32" s="412">
        <v>4.2359999999999998</v>
      </c>
      <c r="BB32" s="353">
        <f>BB4+20</f>
        <v>21</v>
      </c>
      <c r="BC32" s="412">
        <f>AR32*21</f>
        <v>45.045000000000002</v>
      </c>
      <c r="BD32" s="412">
        <f t="shared" ref="BD32:BE55" si="4">AS32*21</f>
        <v>48.195</v>
      </c>
      <c r="BE32" s="412">
        <f t="shared" si="4"/>
        <v>46.578000000000003</v>
      </c>
      <c r="BF32" s="412">
        <f>AU32*11</f>
        <v>829.51</v>
      </c>
      <c r="BG32" s="412">
        <f t="shared" ref="BG32:BK55" si="5">AV32*11</f>
        <v>781.33</v>
      </c>
      <c r="BH32" s="412">
        <f t="shared" si="5"/>
        <v>827.53000000000009</v>
      </c>
      <c r="BI32" s="412">
        <f t="shared" si="5"/>
        <v>44.428999999999995</v>
      </c>
      <c r="BJ32" s="412">
        <f t="shared" si="5"/>
        <v>44.11</v>
      </c>
      <c r="BK32" s="412">
        <f t="shared" si="5"/>
        <v>46.595999999999997</v>
      </c>
    </row>
    <row r="33" spans="1:63">
      <c r="A33" s="458"/>
      <c r="B33" s="353">
        <f>B5+20</f>
        <v>22</v>
      </c>
      <c r="C33" s="353"/>
      <c r="D33" s="353" t="s">
        <v>456</v>
      </c>
      <c r="E33" s="411">
        <v>21723.559999999972</v>
      </c>
      <c r="F33" s="411">
        <v>19171.839999999986</v>
      </c>
      <c r="G33" s="411">
        <v>24409.839999999971</v>
      </c>
      <c r="H33" s="411">
        <v>21768.413333333312</v>
      </c>
      <c r="I33" s="412" t="s">
        <v>459</v>
      </c>
      <c r="J33" s="412">
        <v>1.9430000000000001</v>
      </c>
      <c r="K33" s="412">
        <v>1.756</v>
      </c>
      <c r="L33" s="412">
        <v>2.1350000000000002</v>
      </c>
      <c r="M33" s="412">
        <v>1.9450000000000001</v>
      </c>
      <c r="N33" s="411">
        <v>0.18965466602270326</v>
      </c>
      <c r="O33" s="412" t="s">
        <v>455</v>
      </c>
      <c r="P33" s="413">
        <v>2.0533462006718715</v>
      </c>
      <c r="Q33" s="353" t="s">
        <v>657</v>
      </c>
      <c r="R33" s="411">
        <v>19753</v>
      </c>
      <c r="S33" s="411">
        <v>21928</v>
      </c>
      <c r="T33" s="411">
        <v>20253</v>
      </c>
      <c r="U33" s="411">
        <v>20644.666666666668</v>
      </c>
      <c r="V33" s="412" t="s">
        <v>470</v>
      </c>
      <c r="W33" s="412">
        <v>74.320000000000007</v>
      </c>
      <c r="X33" s="412">
        <v>78.510000000000005</v>
      </c>
      <c r="Y33" s="412">
        <v>75.3</v>
      </c>
      <c r="Z33" s="412">
        <v>76.040000000000006</v>
      </c>
      <c r="AA33" s="411">
        <v>2.1929750969957897</v>
      </c>
      <c r="AB33" s="412" t="s">
        <v>513</v>
      </c>
      <c r="AC33" s="413">
        <v>2.569843806761273</v>
      </c>
      <c r="AD33" s="353" t="s">
        <v>657</v>
      </c>
      <c r="AE33" s="411">
        <v>9888.0000000000073</v>
      </c>
      <c r="AF33" s="411">
        <v>13139.720000000019</v>
      </c>
      <c r="AG33" s="411">
        <v>11985.580000000011</v>
      </c>
      <c r="AH33" s="411">
        <v>11671.100000000013</v>
      </c>
      <c r="AI33" s="412" t="s">
        <v>697</v>
      </c>
      <c r="AJ33" s="412">
        <v>6.484</v>
      </c>
      <c r="AK33" s="412">
        <v>8.26</v>
      </c>
      <c r="AL33" s="412">
        <v>7.641</v>
      </c>
      <c r="AM33" s="412">
        <v>7.4619999999999997</v>
      </c>
      <c r="AN33" s="411">
        <v>0.9013980199385665</v>
      </c>
      <c r="AO33" s="412" t="s">
        <v>507</v>
      </c>
      <c r="AP33" s="413">
        <v>2.0539172803620755</v>
      </c>
      <c r="AR33" s="412">
        <v>1.9430000000000001</v>
      </c>
      <c r="AS33" s="412">
        <v>1.756</v>
      </c>
      <c r="AT33" s="412">
        <v>2.1350000000000002</v>
      </c>
      <c r="AU33" s="412">
        <v>74.320000000000007</v>
      </c>
      <c r="AV33" s="412">
        <v>78.510000000000005</v>
      </c>
      <c r="AW33" s="412">
        <v>75.3</v>
      </c>
      <c r="AX33" s="412">
        <v>6.484</v>
      </c>
      <c r="AY33" s="412">
        <v>8.26</v>
      </c>
      <c r="AZ33" s="412">
        <v>7.641</v>
      </c>
      <c r="BB33" s="353">
        <f>BB5+20</f>
        <v>22</v>
      </c>
      <c r="BC33" s="412">
        <f t="shared" ref="BC33:BC55" si="6">AR33*21</f>
        <v>40.803000000000004</v>
      </c>
      <c r="BD33" s="412">
        <f t="shared" si="4"/>
        <v>36.875999999999998</v>
      </c>
      <c r="BE33" s="412">
        <f t="shared" si="4"/>
        <v>44.835000000000008</v>
      </c>
      <c r="BF33" s="412">
        <f t="shared" ref="BF33:BF55" si="7">AU33*11</f>
        <v>817.5200000000001</v>
      </c>
      <c r="BG33" s="412">
        <f t="shared" si="5"/>
        <v>863.61</v>
      </c>
      <c r="BH33" s="412">
        <f t="shared" si="5"/>
        <v>828.3</v>
      </c>
      <c r="BI33" s="412">
        <f t="shared" si="5"/>
        <v>71.323999999999998</v>
      </c>
      <c r="BJ33" s="412">
        <f t="shared" si="5"/>
        <v>90.86</v>
      </c>
      <c r="BK33" s="412">
        <f t="shared" si="5"/>
        <v>84.051000000000002</v>
      </c>
    </row>
    <row r="34" spans="1:63">
      <c r="A34" s="458"/>
      <c r="B34" s="355" t="s">
        <v>825</v>
      </c>
      <c r="C34" s="353"/>
      <c r="D34" s="353" t="s">
        <v>482</v>
      </c>
      <c r="E34" s="411">
        <v>9037.1600000000089</v>
      </c>
      <c r="F34" s="411">
        <v>9266.4400000000041</v>
      </c>
      <c r="G34" s="411">
        <v>9278.2800000000097</v>
      </c>
      <c r="H34" s="411">
        <v>9193.9600000000082</v>
      </c>
      <c r="I34" s="412" t="s">
        <v>466</v>
      </c>
      <c r="J34" s="412">
        <v>0.94779999999999998</v>
      </c>
      <c r="K34" s="412">
        <v>0.9677</v>
      </c>
      <c r="L34" s="412">
        <v>0.96879999999999999</v>
      </c>
      <c r="M34" s="412">
        <v>0.96140000000000003</v>
      </c>
      <c r="N34" s="411">
        <v>1.1824735304737476E-2</v>
      </c>
      <c r="O34" s="412" t="s">
        <v>467</v>
      </c>
      <c r="P34" s="413">
        <v>1.8395063306611454</v>
      </c>
      <c r="Q34" s="353" t="s">
        <v>665</v>
      </c>
      <c r="R34" s="411">
        <v>4185</v>
      </c>
      <c r="S34" s="411">
        <v>4989</v>
      </c>
      <c r="T34" s="411">
        <v>5282</v>
      </c>
      <c r="U34" s="411">
        <v>4818.666666666667</v>
      </c>
      <c r="V34" s="412" t="s">
        <v>666</v>
      </c>
      <c r="W34" s="412">
        <v>32.51</v>
      </c>
      <c r="X34" s="412">
        <v>35.800000000000004</v>
      </c>
      <c r="Y34" s="412">
        <v>36.92</v>
      </c>
      <c r="Z34" s="412">
        <v>35.08</v>
      </c>
      <c r="AA34" s="411">
        <v>2.2917855698290048</v>
      </c>
      <c r="AB34" s="412" t="s">
        <v>443</v>
      </c>
      <c r="AC34" s="413">
        <v>2.740948040341602</v>
      </c>
      <c r="AD34" s="353" t="s">
        <v>665</v>
      </c>
      <c r="AE34" s="411">
        <v>4448.9799999999996</v>
      </c>
      <c r="AF34" s="411">
        <v>4770.6999999999944</v>
      </c>
      <c r="AG34" s="411">
        <v>5003.9999999999918</v>
      </c>
      <c r="AH34" s="411">
        <v>4741.2266666666619</v>
      </c>
      <c r="AI34" s="412" t="s">
        <v>444</v>
      </c>
      <c r="AJ34" s="412">
        <v>3.2130000000000001</v>
      </c>
      <c r="AK34" s="412">
        <v>3.423</v>
      </c>
      <c r="AL34" s="412">
        <v>3.573</v>
      </c>
      <c r="AM34" s="412">
        <v>3.403</v>
      </c>
      <c r="AN34" s="411">
        <v>0.18106670588916771</v>
      </c>
      <c r="AO34" s="412" t="s">
        <v>474</v>
      </c>
      <c r="AP34" s="413">
        <v>1.8028629809810537</v>
      </c>
      <c r="AR34" s="412">
        <v>0.94779999999999998</v>
      </c>
      <c r="AS34" s="412">
        <v>0.9677</v>
      </c>
      <c r="AT34" s="412">
        <v>0.96879999999999999</v>
      </c>
      <c r="AU34" s="412">
        <v>32.51</v>
      </c>
      <c r="AV34" s="412">
        <v>35.800000000000004</v>
      </c>
      <c r="AW34" s="412">
        <v>36.92</v>
      </c>
      <c r="AX34" s="412">
        <v>3.2130000000000001</v>
      </c>
      <c r="AY34" s="412">
        <v>3.423</v>
      </c>
      <c r="AZ34" s="412">
        <v>3.573</v>
      </c>
      <c r="BB34" s="355" t="s">
        <v>825</v>
      </c>
      <c r="BC34" s="412">
        <f t="shared" si="6"/>
        <v>19.9038</v>
      </c>
      <c r="BD34" s="412">
        <f t="shared" si="4"/>
        <v>20.3217</v>
      </c>
      <c r="BE34" s="412">
        <f t="shared" si="4"/>
        <v>20.344799999999999</v>
      </c>
      <c r="BF34" s="412">
        <f t="shared" si="7"/>
        <v>357.60999999999996</v>
      </c>
      <c r="BG34" s="412">
        <f t="shared" si="5"/>
        <v>393.80000000000007</v>
      </c>
      <c r="BH34" s="412">
        <f t="shared" si="5"/>
        <v>406.12</v>
      </c>
      <c r="BI34" s="412">
        <f t="shared" si="5"/>
        <v>35.343000000000004</v>
      </c>
      <c r="BJ34" s="412">
        <f t="shared" si="5"/>
        <v>37.652999999999999</v>
      </c>
      <c r="BK34" s="412">
        <f t="shared" si="5"/>
        <v>39.302999999999997</v>
      </c>
    </row>
    <row r="35" spans="1:63">
      <c r="A35" s="458"/>
      <c r="B35" s="353">
        <f>B7+20</f>
        <v>23</v>
      </c>
      <c r="C35" s="353"/>
      <c r="D35" s="353" t="s">
        <v>502</v>
      </c>
      <c r="E35" s="411">
        <v>28223.119999999963</v>
      </c>
      <c r="F35" s="411">
        <v>25619.839999999967</v>
      </c>
      <c r="G35" s="411">
        <v>28658.559999999965</v>
      </c>
      <c r="H35" s="411">
        <v>27500.506666666635</v>
      </c>
      <c r="I35" s="412" t="s">
        <v>503</v>
      </c>
      <c r="J35" s="412">
        <v>2.4010000000000002</v>
      </c>
      <c r="K35" s="412">
        <v>2.2210000000000001</v>
      </c>
      <c r="L35" s="412">
        <v>2.431</v>
      </c>
      <c r="M35" s="412">
        <v>2.351</v>
      </c>
      <c r="N35" s="411">
        <v>0.11372942044013815</v>
      </c>
      <c r="O35" s="412" t="s">
        <v>504</v>
      </c>
      <c r="P35" s="413">
        <v>2.14856178625443</v>
      </c>
      <c r="Q35" s="353" t="s">
        <v>671</v>
      </c>
      <c r="R35" s="411">
        <v>14758</v>
      </c>
      <c r="S35" s="411">
        <v>22456</v>
      </c>
      <c r="T35" s="411">
        <v>20088</v>
      </c>
      <c r="U35" s="411">
        <v>19100.666666666668</v>
      </c>
      <c r="V35" s="414" t="s">
        <v>583</v>
      </c>
      <c r="W35" s="412">
        <v>63.76</v>
      </c>
      <c r="X35" s="412">
        <v>79.5</v>
      </c>
      <c r="Y35" s="412">
        <v>74.97</v>
      </c>
      <c r="Z35" s="412">
        <v>72.739999999999995</v>
      </c>
      <c r="AA35" s="411">
        <v>8.100729938427687</v>
      </c>
      <c r="AB35" s="412" t="s">
        <v>434</v>
      </c>
      <c r="AC35" s="413">
        <v>2.599626761236471</v>
      </c>
      <c r="AD35" s="353" t="s">
        <v>671</v>
      </c>
      <c r="AE35" s="411">
        <v>7527.9999999999873</v>
      </c>
      <c r="AF35" s="411">
        <v>8675.9999999999945</v>
      </c>
      <c r="AG35" s="411">
        <v>8316.419999999991</v>
      </c>
      <c r="AH35" s="411">
        <v>8173.4733333333243</v>
      </c>
      <c r="AI35" s="412" t="s">
        <v>476</v>
      </c>
      <c r="AJ35" s="412">
        <v>5.125</v>
      </c>
      <c r="AK35" s="412">
        <v>5.7949999999999999</v>
      </c>
      <c r="AL35" s="412">
        <v>5.5869999999999997</v>
      </c>
      <c r="AM35" s="412">
        <v>5.5030000000000001</v>
      </c>
      <c r="AN35" s="411">
        <v>0.3430085131460886</v>
      </c>
      <c r="AO35" s="412" t="s">
        <v>557</v>
      </c>
      <c r="AP35" s="413">
        <v>1.9737670930282623</v>
      </c>
      <c r="AR35" s="412">
        <v>2.4010000000000002</v>
      </c>
      <c r="AS35" s="412">
        <v>2.2210000000000001</v>
      </c>
      <c r="AT35" s="412">
        <v>2.431</v>
      </c>
      <c r="AU35" s="412">
        <v>63.76</v>
      </c>
      <c r="AV35" s="412">
        <v>79.5</v>
      </c>
      <c r="AW35" s="412">
        <v>74.97</v>
      </c>
      <c r="AX35" s="412">
        <v>5.125</v>
      </c>
      <c r="AY35" s="412">
        <v>5.7949999999999999</v>
      </c>
      <c r="AZ35" s="412">
        <v>5.5869999999999997</v>
      </c>
      <c r="BB35" s="353">
        <f>BB7+20</f>
        <v>23</v>
      </c>
      <c r="BC35" s="412">
        <f t="shared" si="6"/>
        <v>50.421000000000006</v>
      </c>
      <c r="BD35" s="412">
        <f t="shared" si="4"/>
        <v>46.641000000000005</v>
      </c>
      <c r="BE35" s="412">
        <f t="shared" si="4"/>
        <v>51.051000000000002</v>
      </c>
      <c r="BF35" s="412">
        <f t="shared" si="7"/>
        <v>701.36</v>
      </c>
      <c r="BG35" s="412">
        <f t="shared" si="5"/>
        <v>874.5</v>
      </c>
      <c r="BH35" s="412">
        <f t="shared" si="5"/>
        <v>824.67</v>
      </c>
      <c r="BI35" s="412">
        <f t="shared" si="5"/>
        <v>56.375</v>
      </c>
      <c r="BJ35" s="412">
        <f t="shared" si="5"/>
        <v>63.744999999999997</v>
      </c>
      <c r="BK35" s="412">
        <f t="shared" si="5"/>
        <v>61.456999999999994</v>
      </c>
    </row>
    <row r="36" spans="1:63">
      <c r="A36" s="458"/>
      <c r="B36" s="353">
        <f>B8+20</f>
        <v>24</v>
      </c>
      <c r="C36" s="353"/>
      <c r="D36" s="353" t="s">
        <v>524</v>
      </c>
      <c r="E36" s="411">
        <v>35101.119999999959</v>
      </c>
      <c r="F36" s="411">
        <v>35793.119999999952</v>
      </c>
      <c r="G36" s="411">
        <v>36460.119999999952</v>
      </c>
      <c r="H36" s="411">
        <v>35784.786666666616</v>
      </c>
      <c r="I36" s="412" t="s">
        <v>472</v>
      </c>
      <c r="J36" s="412">
        <v>2.8620000000000001</v>
      </c>
      <c r="K36" s="412">
        <v>2.9079999999999999</v>
      </c>
      <c r="L36" s="412">
        <v>2.9510000000000001</v>
      </c>
      <c r="M36" s="412">
        <v>2.907</v>
      </c>
      <c r="N36" s="411">
        <v>4.4432489076031562E-2</v>
      </c>
      <c r="O36" s="412" t="s">
        <v>466</v>
      </c>
      <c r="P36" s="413">
        <v>2.1515278207453421</v>
      </c>
      <c r="Q36" s="353" t="s">
        <v>677</v>
      </c>
      <c r="R36" s="411">
        <v>71761</v>
      </c>
      <c r="S36" s="411">
        <v>71127</v>
      </c>
      <c r="T36" s="411">
        <v>72604</v>
      </c>
      <c r="U36" s="411">
        <v>71830.666666666672</v>
      </c>
      <c r="V36" s="412" t="s">
        <v>500</v>
      </c>
      <c r="W36" s="412">
        <v>147.70000000000002</v>
      </c>
      <c r="X36" s="412">
        <v>147</v>
      </c>
      <c r="Y36" s="412">
        <v>148.70000000000002</v>
      </c>
      <c r="Z36" s="412">
        <v>147.80000000000001</v>
      </c>
      <c r="AA36" s="411">
        <v>0.83583824575730259</v>
      </c>
      <c r="AB36" s="412" t="s">
        <v>464</v>
      </c>
      <c r="AC36" s="413">
        <v>2.369374765179979</v>
      </c>
      <c r="AD36" s="353" t="s">
        <v>677</v>
      </c>
      <c r="AE36" s="411">
        <v>7164.9999999999891</v>
      </c>
      <c r="AF36" s="411">
        <v>7072.99999999999</v>
      </c>
      <c r="AG36" s="411">
        <v>7310.9999999999873</v>
      </c>
      <c r="AH36" s="411">
        <v>7182.9999999999882</v>
      </c>
      <c r="AI36" s="412" t="s">
        <v>525</v>
      </c>
      <c r="AJ36" s="412">
        <v>4.9089999999999998</v>
      </c>
      <c r="AK36" s="412">
        <v>4.8540000000000001</v>
      </c>
      <c r="AL36" s="412">
        <v>4.9960000000000004</v>
      </c>
      <c r="AM36" s="412">
        <v>4.92</v>
      </c>
      <c r="AN36" s="411">
        <v>7.1677718180859773E-2</v>
      </c>
      <c r="AO36" s="412" t="s">
        <v>466</v>
      </c>
      <c r="AP36" s="413">
        <v>1.9646336726338021</v>
      </c>
      <c r="AR36" s="412">
        <v>2.8620000000000001</v>
      </c>
      <c r="AS36" s="412">
        <v>2.9079999999999999</v>
      </c>
      <c r="AT36" s="412">
        <v>2.9510000000000001</v>
      </c>
      <c r="AU36" s="412">
        <v>147.70000000000002</v>
      </c>
      <c r="AV36" s="412">
        <v>147</v>
      </c>
      <c r="AW36" s="412">
        <v>148.70000000000002</v>
      </c>
      <c r="AX36" s="412">
        <v>4.9089999999999998</v>
      </c>
      <c r="AY36" s="412">
        <v>4.8540000000000001</v>
      </c>
      <c r="AZ36" s="412">
        <v>4.9960000000000004</v>
      </c>
      <c r="BB36" s="353">
        <f>BB8+20</f>
        <v>24</v>
      </c>
      <c r="BC36" s="412">
        <f t="shared" si="6"/>
        <v>60.102000000000004</v>
      </c>
      <c r="BD36" s="412">
        <f t="shared" si="4"/>
        <v>61.067999999999998</v>
      </c>
      <c r="BE36" s="412">
        <f t="shared" si="4"/>
        <v>61.971000000000004</v>
      </c>
      <c r="BF36" s="412">
        <f t="shared" si="7"/>
        <v>1624.7000000000003</v>
      </c>
      <c r="BG36" s="412">
        <f t="shared" si="5"/>
        <v>1617</v>
      </c>
      <c r="BH36" s="412">
        <f t="shared" si="5"/>
        <v>1635.7000000000003</v>
      </c>
      <c r="BI36" s="412">
        <f t="shared" si="5"/>
        <v>53.998999999999995</v>
      </c>
      <c r="BJ36" s="412">
        <f t="shared" si="5"/>
        <v>53.393999999999998</v>
      </c>
      <c r="BK36" s="412">
        <f t="shared" si="5"/>
        <v>54.956000000000003</v>
      </c>
    </row>
    <row r="37" spans="1:63">
      <c r="A37" s="458"/>
      <c r="B37" s="355" t="s">
        <v>826</v>
      </c>
      <c r="C37" s="353"/>
      <c r="D37" s="353" t="s">
        <v>533</v>
      </c>
      <c r="E37" s="411">
        <v>9494.1200000000117</v>
      </c>
      <c r="F37" s="411">
        <v>9320.4400000000078</v>
      </c>
      <c r="G37" s="411">
        <v>9745.5600000000086</v>
      </c>
      <c r="H37" s="411">
        <v>9520.04000000001</v>
      </c>
      <c r="I37" s="412" t="s">
        <v>534</v>
      </c>
      <c r="J37" s="412">
        <v>0.98740000000000006</v>
      </c>
      <c r="K37" s="412">
        <v>0.97240000000000004</v>
      </c>
      <c r="L37" s="412">
        <v>1.0090000000000001</v>
      </c>
      <c r="M37" s="412">
        <v>0.98960000000000004</v>
      </c>
      <c r="N37" s="411">
        <v>1.8429812604669912E-2</v>
      </c>
      <c r="O37" s="412" t="s">
        <v>472</v>
      </c>
      <c r="P37" s="413">
        <v>1.8414975364299451</v>
      </c>
      <c r="Q37" s="353" t="s">
        <v>679</v>
      </c>
      <c r="R37" s="411">
        <v>4162</v>
      </c>
      <c r="S37" s="411">
        <v>3998</v>
      </c>
      <c r="T37" s="411">
        <v>3736</v>
      </c>
      <c r="U37" s="411">
        <v>3965.3333333333335</v>
      </c>
      <c r="V37" s="412" t="s">
        <v>481</v>
      </c>
      <c r="W37" s="412">
        <v>32.410000000000004</v>
      </c>
      <c r="X37" s="412">
        <v>31.7</v>
      </c>
      <c r="Y37" s="412">
        <v>30.53</v>
      </c>
      <c r="Z37" s="412">
        <v>31.55</v>
      </c>
      <c r="AA37" s="411">
        <v>0.94999814356377743</v>
      </c>
      <c r="AB37" s="412" t="s">
        <v>574</v>
      </c>
      <c r="AC37" s="413">
        <v>2.7154488273113508</v>
      </c>
      <c r="AD37" s="353" t="s">
        <v>679</v>
      </c>
      <c r="AE37" s="411">
        <v>4271.72</v>
      </c>
      <c r="AF37" s="411">
        <v>4027.8400000000042</v>
      </c>
      <c r="AG37" s="411">
        <v>4622.5599999999949</v>
      </c>
      <c r="AH37" s="411">
        <v>4307.373333333333</v>
      </c>
      <c r="AI37" s="412" t="s">
        <v>430</v>
      </c>
      <c r="AJ37" s="412">
        <v>3.0960000000000001</v>
      </c>
      <c r="AK37" s="412">
        <v>2.9330000000000003</v>
      </c>
      <c r="AL37" s="412">
        <v>3.327</v>
      </c>
      <c r="AM37" s="412">
        <v>3.1190000000000002</v>
      </c>
      <c r="AN37" s="411">
        <v>0.19767688126718064</v>
      </c>
      <c r="AO37" s="412" t="s">
        <v>473</v>
      </c>
      <c r="AP37" s="413">
        <v>1.7603999986035708</v>
      </c>
      <c r="AR37" s="412">
        <v>0.98740000000000006</v>
      </c>
      <c r="AS37" s="412">
        <v>0.97240000000000004</v>
      </c>
      <c r="AT37" s="412">
        <v>1.0090000000000001</v>
      </c>
      <c r="AU37" s="412">
        <v>32.410000000000004</v>
      </c>
      <c r="AV37" s="412">
        <v>31.7</v>
      </c>
      <c r="AW37" s="412">
        <v>30.53</v>
      </c>
      <c r="AX37" s="412">
        <v>3.0960000000000001</v>
      </c>
      <c r="AY37" s="412">
        <v>2.9330000000000003</v>
      </c>
      <c r="AZ37" s="412">
        <v>3.327</v>
      </c>
      <c r="BB37" s="355" t="s">
        <v>826</v>
      </c>
      <c r="BC37" s="412">
        <f t="shared" si="6"/>
        <v>20.735400000000002</v>
      </c>
      <c r="BD37" s="412">
        <f t="shared" si="4"/>
        <v>20.420400000000001</v>
      </c>
      <c r="BE37" s="412">
        <f t="shared" si="4"/>
        <v>21.189000000000004</v>
      </c>
      <c r="BF37" s="412">
        <f t="shared" si="7"/>
        <v>356.51000000000005</v>
      </c>
      <c r="BG37" s="412">
        <f t="shared" si="5"/>
        <v>348.7</v>
      </c>
      <c r="BH37" s="412">
        <f t="shared" si="5"/>
        <v>335.83000000000004</v>
      </c>
      <c r="BI37" s="412">
        <f t="shared" si="5"/>
        <v>34.055999999999997</v>
      </c>
      <c r="BJ37" s="412">
        <f t="shared" si="5"/>
        <v>32.263000000000005</v>
      </c>
      <c r="BK37" s="412">
        <f t="shared" si="5"/>
        <v>36.597000000000001</v>
      </c>
    </row>
    <row r="38" spans="1:63">
      <c r="A38" s="458"/>
      <c r="B38" s="353">
        <f>B10+20</f>
        <v>25</v>
      </c>
      <c r="C38" s="353"/>
      <c r="D38" s="353" t="s">
        <v>538</v>
      </c>
      <c r="E38" s="411">
        <v>65406.119999999937</v>
      </c>
      <c r="F38" s="411">
        <v>62986.119999999923</v>
      </c>
      <c r="G38" s="411">
        <v>62251.11999999993</v>
      </c>
      <c r="H38" s="411">
        <v>63547.786666666594</v>
      </c>
      <c r="I38" s="412" t="s">
        <v>460</v>
      </c>
      <c r="J38" s="412">
        <v>4.7210000000000001</v>
      </c>
      <c r="K38" s="412">
        <v>4.58</v>
      </c>
      <c r="L38" s="412">
        <v>4.5369999999999999</v>
      </c>
      <c r="M38" s="412">
        <v>4.6130000000000004</v>
      </c>
      <c r="N38" s="411">
        <v>9.6281495874547443E-2</v>
      </c>
      <c r="O38" s="412" t="s">
        <v>492</v>
      </c>
      <c r="P38" s="413">
        <v>2.152394141549689</v>
      </c>
      <c r="Q38" s="353" t="s">
        <v>684</v>
      </c>
      <c r="R38" s="411">
        <v>297855</v>
      </c>
      <c r="S38" s="411">
        <v>248378</v>
      </c>
      <c r="T38" s="411">
        <v>301353</v>
      </c>
      <c r="U38" s="411">
        <v>282528.66666666669</v>
      </c>
      <c r="V38" s="412" t="s">
        <v>585</v>
      </c>
      <c r="W38" s="412">
        <v>356.90000000000003</v>
      </c>
      <c r="X38" s="412">
        <v>311.8</v>
      </c>
      <c r="Y38" s="412">
        <v>360.20000000000005</v>
      </c>
      <c r="Z38" s="412">
        <v>343</v>
      </c>
      <c r="AA38" s="411">
        <v>27.072202832688493</v>
      </c>
      <c r="AB38" s="412" t="s">
        <v>552</v>
      </c>
      <c r="AC38" s="413">
        <v>1.5860319940832761</v>
      </c>
      <c r="AD38" s="353" t="s">
        <v>684</v>
      </c>
      <c r="AE38" s="411">
        <v>11641.860000000011</v>
      </c>
      <c r="AF38" s="411">
        <v>12973.580000000016</v>
      </c>
      <c r="AG38" s="411">
        <v>11529.720000000012</v>
      </c>
      <c r="AH38" s="411">
        <v>12048.38666666668</v>
      </c>
      <c r="AI38" s="412" t="s">
        <v>469</v>
      </c>
      <c r="AJ38" s="412">
        <v>7.4539999999999997</v>
      </c>
      <c r="AK38" s="412">
        <v>8.1720000000000006</v>
      </c>
      <c r="AL38" s="412">
        <v>7.3929999999999998</v>
      </c>
      <c r="AM38" s="412">
        <v>7.673</v>
      </c>
      <c r="AN38" s="411">
        <v>0.43313641526903685</v>
      </c>
      <c r="AO38" s="412" t="s">
        <v>487</v>
      </c>
      <c r="AP38" s="413">
        <v>2.0862043598852202</v>
      </c>
      <c r="AR38" s="412">
        <v>4.7210000000000001</v>
      </c>
      <c r="AS38" s="412">
        <v>4.58</v>
      </c>
      <c r="AT38" s="412">
        <v>4.5369999999999999</v>
      </c>
      <c r="AU38" s="412">
        <v>356.90000000000003</v>
      </c>
      <c r="AV38" s="412">
        <v>311.8</v>
      </c>
      <c r="AW38" s="412">
        <v>360.20000000000005</v>
      </c>
      <c r="AX38" s="412">
        <v>7.4539999999999997</v>
      </c>
      <c r="AY38" s="412">
        <v>8.1720000000000006</v>
      </c>
      <c r="AZ38" s="412">
        <v>7.3929999999999998</v>
      </c>
      <c r="BB38" s="353">
        <f>BB10+20</f>
        <v>25</v>
      </c>
      <c r="BC38" s="412">
        <f t="shared" si="6"/>
        <v>99.141000000000005</v>
      </c>
      <c r="BD38" s="412">
        <f t="shared" si="4"/>
        <v>96.18</v>
      </c>
      <c r="BE38" s="412">
        <f t="shared" si="4"/>
        <v>95.277000000000001</v>
      </c>
      <c r="BF38" s="412">
        <f t="shared" si="7"/>
        <v>3925.9000000000005</v>
      </c>
      <c r="BG38" s="412">
        <f t="shared" si="5"/>
        <v>3429.8</v>
      </c>
      <c r="BH38" s="412">
        <f t="shared" si="5"/>
        <v>3962.2000000000007</v>
      </c>
      <c r="BI38" s="412">
        <f t="shared" si="5"/>
        <v>81.994</v>
      </c>
      <c r="BJ38" s="412">
        <f t="shared" si="5"/>
        <v>89.89200000000001</v>
      </c>
      <c r="BK38" s="412">
        <f t="shared" si="5"/>
        <v>81.322999999999993</v>
      </c>
    </row>
    <row r="39" spans="1:63">
      <c r="A39" s="458"/>
      <c r="B39" s="353">
        <f>B11+20</f>
        <v>26</v>
      </c>
      <c r="C39" s="353"/>
      <c r="D39" s="353" t="s">
        <v>549</v>
      </c>
      <c r="E39" s="411">
        <v>21280.839999999982</v>
      </c>
      <c r="F39" s="411">
        <v>19044.839999999993</v>
      </c>
      <c r="G39" s="411">
        <v>19510.12</v>
      </c>
      <c r="H39" s="411">
        <v>19945.266666666659</v>
      </c>
      <c r="I39" s="412" t="s">
        <v>444</v>
      </c>
      <c r="J39" s="412">
        <v>1.911</v>
      </c>
      <c r="K39" s="412">
        <v>1.7470000000000001</v>
      </c>
      <c r="L39" s="412">
        <v>1.7810000000000001</v>
      </c>
      <c r="M39" s="412">
        <v>1.8129999999999999</v>
      </c>
      <c r="N39" s="411">
        <v>8.6721701439755564E-2</v>
      </c>
      <c r="O39" s="412" t="s">
        <v>504</v>
      </c>
      <c r="P39" s="413">
        <v>2.051584402547824</v>
      </c>
      <c r="Q39" s="353" t="s">
        <v>692</v>
      </c>
      <c r="R39" s="411">
        <v>23404</v>
      </c>
      <c r="S39" s="411">
        <v>24089</v>
      </c>
      <c r="T39" s="411">
        <v>22728</v>
      </c>
      <c r="U39" s="411">
        <v>23407</v>
      </c>
      <c r="V39" s="412" t="s">
        <v>513</v>
      </c>
      <c r="W39" s="412">
        <v>81.239999999999995</v>
      </c>
      <c r="X39" s="412">
        <v>82.49</v>
      </c>
      <c r="Y39" s="412">
        <v>80</v>
      </c>
      <c r="Z39" s="412">
        <v>81.239999999999995</v>
      </c>
      <c r="AA39" s="411">
        <v>1.2422909944871945</v>
      </c>
      <c r="AB39" s="412" t="s">
        <v>466</v>
      </c>
      <c r="AC39" s="413">
        <v>2.5379024987538994</v>
      </c>
      <c r="AD39" s="353" t="s">
        <v>692</v>
      </c>
      <c r="AE39" s="411">
        <v>6925.4199999999882</v>
      </c>
      <c r="AF39" s="411">
        <v>5744.1399999999921</v>
      </c>
      <c r="AG39" s="411">
        <v>6559.9999999999873</v>
      </c>
      <c r="AH39" s="411">
        <v>6409.8533333333226</v>
      </c>
      <c r="AI39" s="412" t="s">
        <v>617</v>
      </c>
      <c r="AJ39" s="412">
        <v>4.766</v>
      </c>
      <c r="AK39" s="412">
        <v>4.0419999999999998</v>
      </c>
      <c r="AL39" s="412">
        <v>4.5440000000000005</v>
      </c>
      <c r="AM39" s="412">
        <v>4.4510000000000005</v>
      </c>
      <c r="AN39" s="411">
        <v>0.3708437322739444</v>
      </c>
      <c r="AO39" s="412" t="s">
        <v>528</v>
      </c>
      <c r="AP39" s="413">
        <v>1.8941095590645975</v>
      </c>
      <c r="AR39" s="412">
        <v>1.911</v>
      </c>
      <c r="AS39" s="412">
        <v>1.7470000000000001</v>
      </c>
      <c r="AT39" s="412">
        <v>1.7810000000000001</v>
      </c>
      <c r="AU39" s="412">
        <v>81.239999999999995</v>
      </c>
      <c r="AV39" s="412">
        <v>82.49</v>
      </c>
      <c r="AW39" s="412">
        <v>80</v>
      </c>
      <c r="AX39" s="412">
        <v>4.766</v>
      </c>
      <c r="AY39" s="412">
        <v>4.0419999999999998</v>
      </c>
      <c r="AZ39" s="412">
        <v>4.5440000000000005</v>
      </c>
      <c r="BB39" s="353">
        <f>BB11+20</f>
        <v>26</v>
      </c>
      <c r="BC39" s="412">
        <f t="shared" si="6"/>
        <v>40.131</v>
      </c>
      <c r="BD39" s="412">
        <f t="shared" si="4"/>
        <v>36.687000000000005</v>
      </c>
      <c r="BE39" s="412">
        <f t="shared" si="4"/>
        <v>37.401000000000003</v>
      </c>
      <c r="BF39" s="412">
        <f t="shared" si="7"/>
        <v>893.64</v>
      </c>
      <c r="BG39" s="412">
        <f t="shared" si="5"/>
        <v>907.39</v>
      </c>
      <c r="BH39" s="412">
        <f t="shared" si="5"/>
        <v>880</v>
      </c>
      <c r="BI39" s="412">
        <f t="shared" si="5"/>
        <v>52.426000000000002</v>
      </c>
      <c r="BJ39" s="412">
        <f t="shared" si="5"/>
        <v>44.461999999999996</v>
      </c>
      <c r="BK39" s="412">
        <f t="shared" si="5"/>
        <v>49.984000000000009</v>
      </c>
    </row>
    <row r="40" spans="1:63">
      <c r="A40" s="458"/>
      <c r="B40" s="355" t="s">
        <v>825</v>
      </c>
      <c r="C40" s="353"/>
      <c r="D40" s="353" t="s">
        <v>555</v>
      </c>
      <c r="E40" s="411">
        <v>8881.1600000000017</v>
      </c>
      <c r="F40" s="411">
        <v>9045.4400000000041</v>
      </c>
      <c r="G40" s="411">
        <v>8148.9999999999909</v>
      </c>
      <c r="H40" s="411">
        <v>8691.8666666666668</v>
      </c>
      <c r="I40" s="412" t="s">
        <v>470</v>
      </c>
      <c r="J40" s="412">
        <v>0.93410000000000004</v>
      </c>
      <c r="K40" s="412">
        <v>0.94850000000000001</v>
      </c>
      <c r="L40" s="412">
        <v>0.86939999999999995</v>
      </c>
      <c r="M40" s="412">
        <v>0.91739999999999999</v>
      </c>
      <c r="N40" s="411">
        <v>4.2124207221047108E-2</v>
      </c>
      <c r="O40" s="412" t="s">
        <v>488</v>
      </c>
      <c r="P40" s="413">
        <v>1.8359964574184955</v>
      </c>
      <c r="Q40" s="353" t="s">
        <v>698</v>
      </c>
      <c r="R40" s="411">
        <v>5540</v>
      </c>
      <c r="S40" s="411">
        <v>4614</v>
      </c>
      <c r="T40" s="411">
        <v>4587</v>
      </c>
      <c r="U40" s="411">
        <v>4913.666666666667</v>
      </c>
      <c r="V40" s="412" t="s">
        <v>439</v>
      </c>
      <c r="W40" s="412">
        <v>37.89</v>
      </c>
      <c r="X40" s="412">
        <v>34.300000000000004</v>
      </c>
      <c r="Y40" s="412">
        <v>34.19</v>
      </c>
      <c r="Z40" s="412">
        <v>35.46</v>
      </c>
      <c r="AA40" s="411">
        <v>2.1038728543987735</v>
      </c>
      <c r="AB40" s="412" t="s">
        <v>444</v>
      </c>
      <c r="AC40" s="413">
        <v>2.7132883383429065</v>
      </c>
      <c r="AD40" s="353" t="s">
        <v>698</v>
      </c>
      <c r="AE40" s="411">
        <v>4370.119999999999</v>
      </c>
      <c r="AF40" s="411">
        <v>4832.5599999999949</v>
      </c>
      <c r="AG40" s="411">
        <v>4551.5599999999977</v>
      </c>
      <c r="AH40" s="411">
        <v>4584.7466666666633</v>
      </c>
      <c r="AI40" s="412" t="s">
        <v>489</v>
      </c>
      <c r="AJ40" s="412">
        <v>3.161</v>
      </c>
      <c r="AK40" s="412">
        <v>3.4630000000000001</v>
      </c>
      <c r="AL40" s="412">
        <v>3.2800000000000002</v>
      </c>
      <c r="AM40" s="412">
        <v>3.3010000000000002</v>
      </c>
      <c r="AN40" s="411">
        <v>0.1521115054130448</v>
      </c>
      <c r="AO40" s="412" t="s">
        <v>488</v>
      </c>
      <c r="AP40" s="413">
        <v>1.7685583676273968</v>
      </c>
      <c r="AR40" s="412">
        <v>0.93410000000000004</v>
      </c>
      <c r="AS40" s="412">
        <v>0.94850000000000001</v>
      </c>
      <c r="AT40" s="412">
        <v>0.86939999999999995</v>
      </c>
      <c r="AU40" s="412">
        <v>37.89</v>
      </c>
      <c r="AV40" s="412">
        <v>34.300000000000004</v>
      </c>
      <c r="AW40" s="412">
        <v>34.19</v>
      </c>
      <c r="AX40" s="412">
        <v>3.161</v>
      </c>
      <c r="AY40" s="412">
        <v>3.4630000000000001</v>
      </c>
      <c r="AZ40" s="412">
        <v>3.2800000000000002</v>
      </c>
      <c r="BB40" s="355" t="s">
        <v>825</v>
      </c>
      <c r="BC40" s="412">
        <f t="shared" si="6"/>
        <v>19.616099999999999</v>
      </c>
      <c r="BD40" s="412">
        <f t="shared" si="4"/>
        <v>19.918500000000002</v>
      </c>
      <c r="BE40" s="412">
        <f t="shared" si="4"/>
        <v>18.257400000000001</v>
      </c>
      <c r="BF40" s="412">
        <f t="shared" si="7"/>
        <v>416.79</v>
      </c>
      <c r="BG40" s="412">
        <f t="shared" si="5"/>
        <v>377.30000000000007</v>
      </c>
      <c r="BH40" s="412">
        <f t="shared" si="5"/>
        <v>376.09</v>
      </c>
      <c r="BI40" s="412">
        <f t="shared" si="5"/>
        <v>34.771000000000001</v>
      </c>
      <c r="BJ40" s="412">
        <f t="shared" si="5"/>
        <v>38.093000000000004</v>
      </c>
      <c r="BK40" s="412">
        <f t="shared" si="5"/>
        <v>36.080000000000005</v>
      </c>
    </row>
    <row r="41" spans="1:63">
      <c r="A41" s="458"/>
      <c r="B41" s="353">
        <f>B13+20</f>
        <v>27</v>
      </c>
      <c r="C41" s="353"/>
      <c r="D41" s="353" t="s">
        <v>558</v>
      </c>
      <c r="E41" s="411">
        <v>43030.839999999946</v>
      </c>
      <c r="F41" s="411">
        <v>42933.119999999937</v>
      </c>
      <c r="G41" s="411">
        <v>36382.119999999944</v>
      </c>
      <c r="H41" s="411">
        <v>40782.026666666607</v>
      </c>
      <c r="I41" s="412" t="s">
        <v>560</v>
      </c>
      <c r="J41" s="412">
        <v>3.3719999999999999</v>
      </c>
      <c r="K41" s="412">
        <v>3.3660000000000001</v>
      </c>
      <c r="L41" s="412">
        <v>2.9460000000000002</v>
      </c>
      <c r="M41" s="412">
        <v>3.2280000000000002</v>
      </c>
      <c r="N41" s="411">
        <v>0.24411007383577638</v>
      </c>
      <c r="O41" s="412" t="s">
        <v>530</v>
      </c>
      <c r="P41" s="413">
        <v>2.2128935512067525</v>
      </c>
      <c r="Q41" s="353" t="s">
        <v>703</v>
      </c>
      <c r="R41" s="411">
        <v>52101</v>
      </c>
      <c r="S41" s="411">
        <v>63537</v>
      </c>
      <c r="T41" s="411">
        <v>101870</v>
      </c>
      <c r="U41" s="411">
        <v>72502.666666666672</v>
      </c>
      <c r="V41" s="414" t="s">
        <v>704</v>
      </c>
      <c r="W41" s="412">
        <v>124.2</v>
      </c>
      <c r="X41" s="412">
        <v>138.30000000000001</v>
      </c>
      <c r="Y41" s="412">
        <v>179.60000000000002</v>
      </c>
      <c r="Z41" s="412">
        <v>147.30000000000001</v>
      </c>
      <c r="AA41" s="411">
        <v>28.78897147310947</v>
      </c>
      <c r="AB41" s="412" t="s">
        <v>664</v>
      </c>
      <c r="AC41" s="413">
        <v>2.3364077935909857</v>
      </c>
      <c r="AD41" s="353" t="s">
        <v>703</v>
      </c>
      <c r="AE41" s="411">
        <v>13185.860000000017</v>
      </c>
      <c r="AF41" s="411">
        <v>14315.580000000024</v>
      </c>
      <c r="AG41" s="411">
        <v>13968.440000000019</v>
      </c>
      <c r="AH41" s="411">
        <v>13823.293333333351</v>
      </c>
      <c r="AI41" s="412" t="s">
        <v>427</v>
      </c>
      <c r="AJ41" s="412">
        <v>8.2850000000000001</v>
      </c>
      <c r="AK41" s="412">
        <v>8.8810000000000002</v>
      </c>
      <c r="AL41" s="412">
        <v>8.6989999999999998</v>
      </c>
      <c r="AM41" s="412">
        <v>8.6219999999999999</v>
      </c>
      <c r="AN41" s="411">
        <v>0.30560464282735789</v>
      </c>
      <c r="AO41" s="412" t="s">
        <v>483</v>
      </c>
      <c r="AP41" s="413">
        <v>2.0918923395898017</v>
      </c>
      <c r="AR41" s="412">
        <v>3.3719999999999999</v>
      </c>
      <c r="AS41" s="412">
        <v>3.3660000000000001</v>
      </c>
      <c r="AT41" s="412">
        <v>2.9460000000000002</v>
      </c>
      <c r="AU41" s="412">
        <v>124.2</v>
      </c>
      <c r="AV41" s="412">
        <v>138.30000000000001</v>
      </c>
      <c r="AW41" s="412">
        <v>179.60000000000002</v>
      </c>
      <c r="AX41" s="412">
        <v>8.2850000000000001</v>
      </c>
      <c r="AY41" s="412">
        <v>8.8810000000000002</v>
      </c>
      <c r="AZ41" s="412">
        <v>8.6989999999999998</v>
      </c>
      <c r="BB41" s="353">
        <f>BB13+20</f>
        <v>27</v>
      </c>
      <c r="BC41" s="412">
        <f t="shared" si="6"/>
        <v>70.811999999999998</v>
      </c>
      <c r="BD41" s="412">
        <f t="shared" si="4"/>
        <v>70.686000000000007</v>
      </c>
      <c r="BE41" s="412">
        <f t="shared" si="4"/>
        <v>61.866000000000007</v>
      </c>
      <c r="BF41" s="412">
        <f t="shared" si="7"/>
        <v>1366.2</v>
      </c>
      <c r="BG41" s="412">
        <f t="shared" si="5"/>
        <v>1521.3000000000002</v>
      </c>
      <c r="BH41" s="412">
        <f t="shared" si="5"/>
        <v>1975.6000000000004</v>
      </c>
      <c r="BI41" s="412">
        <f t="shared" si="5"/>
        <v>91.135000000000005</v>
      </c>
      <c r="BJ41" s="412">
        <f t="shared" si="5"/>
        <v>97.691000000000003</v>
      </c>
      <c r="BK41" s="412">
        <f t="shared" si="5"/>
        <v>95.688999999999993</v>
      </c>
    </row>
    <row r="42" spans="1:63">
      <c r="A42" s="458"/>
      <c r="B42" s="353">
        <f>B14+20</f>
        <v>28</v>
      </c>
      <c r="C42" s="353"/>
      <c r="D42" s="353" t="s">
        <v>570</v>
      </c>
      <c r="E42" s="411">
        <v>26410.839999999964</v>
      </c>
      <c r="F42" s="411">
        <v>29184.839999999953</v>
      </c>
      <c r="G42" s="411">
        <v>26356.119999999966</v>
      </c>
      <c r="H42" s="411">
        <v>27317.26666666663</v>
      </c>
      <c r="I42" s="412" t="s">
        <v>444</v>
      </c>
      <c r="J42" s="412">
        <v>2.2760000000000002</v>
      </c>
      <c r="K42" s="412">
        <v>2.4670000000000001</v>
      </c>
      <c r="L42" s="412">
        <v>2.2720000000000002</v>
      </c>
      <c r="M42" s="412">
        <v>2.3380000000000001</v>
      </c>
      <c r="N42" s="411">
        <v>0.11135522733361655</v>
      </c>
      <c r="O42" s="412" t="s">
        <v>504</v>
      </c>
      <c r="P42" s="413">
        <v>2.1484688036428632</v>
      </c>
      <c r="Q42" s="353" t="s">
        <v>714</v>
      </c>
      <c r="R42" s="411">
        <v>31696</v>
      </c>
      <c r="S42" s="411">
        <v>17722</v>
      </c>
      <c r="T42" s="411">
        <v>28511</v>
      </c>
      <c r="U42" s="411">
        <v>25976.333333333332</v>
      </c>
      <c r="V42" s="414" t="s">
        <v>715</v>
      </c>
      <c r="W42" s="412">
        <v>95.320000000000007</v>
      </c>
      <c r="X42" s="412">
        <v>70.2</v>
      </c>
      <c r="Y42" s="412">
        <v>90.14</v>
      </c>
      <c r="Z42" s="412">
        <v>85.22</v>
      </c>
      <c r="AA42" s="411">
        <v>13.265310166519132</v>
      </c>
      <c r="AB42" s="412" t="s">
        <v>607</v>
      </c>
      <c r="AC42" s="413">
        <v>2.5643231368840698</v>
      </c>
      <c r="AD42" s="353" t="s">
        <v>714</v>
      </c>
      <c r="AE42" s="411">
        <v>10164.72000000001</v>
      </c>
      <c r="AF42" s="411">
        <v>9923.4200000000055</v>
      </c>
      <c r="AG42" s="411">
        <v>9612.7200000000066</v>
      </c>
      <c r="AH42" s="411">
        <v>9900.2866666666741</v>
      </c>
      <c r="AI42" s="412" t="s">
        <v>462</v>
      </c>
      <c r="AJ42" s="412">
        <v>6.6390000000000002</v>
      </c>
      <c r="AK42" s="412">
        <v>6.5040000000000004</v>
      </c>
      <c r="AL42" s="412">
        <v>6.3289999999999997</v>
      </c>
      <c r="AM42" s="412">
        <v>6.4910000000000005</v>
      </c>
      <c r="AN42" s="411">
        <v>0.15546014825332896</v>
      </c>
      <c r="AO42" s="412" t="s">
        <v>514</v>
      </c>
      <c r="AP42" s="413">
        <v>2.0160052052839332</v>
      </c>
      <c r="AR42" s="412">
        <v>2.2760000000000002</v>
      </c>
      <c r="AS42" s="412">
        <v>2.4670000000000001</v>
      </c>
      <c r="AT42" s="412">
        <v>2.2720000000000002</v>
      </c>
      <c r="AU42" s="412">
        <v>95.320000000000007</v>
      </c>
      <c r="AV42" s="412">
        <v>70.2</v>
      </c>
      <c r="AW42" s="412">
        <v>90.14</v>
      </c>
      <c r="AX42" s="412">
        <v>6.6390000000000002</v>
      </c>
      <c r="AY42" s="412">
        <v>6.5040000000000004</v>
      </c>
      <c r="AZ42" s="412">
        <v>6.3289999999999997</v>
      </c>
      <c r="BB42" s="353">
        <f>BB14+20</f>
        <v>28</v>
      </c>
      <c r="BC42" s="412">
        <f t="shared" si="6"/>
        <v>47.796000000000006</v>
      </c>
      <c r="BD42" s="412">
        <f t="shared" si="4"/>
        <v>51.807000000000002</v>
      </c>
      <c r="BE42" s="412">
        <f t="shared" si="4"/>
        <v>47.712000000000003</v>
      </c>
      <c r="BF42" s="412">
        <f t="shared" si="7"/>
        <v>1048.52</v>
      </c>
      <c r="BG42" s="412">
        <f t="shared" si="5"/>
        <v>772.2</v>
      </c>
      <c r="BH42" s="412">
        <f t="shared" si="5"/>
        <v>991.54</v>
      </c>
      <c r="BI42" s="412">
        <f t="shared" si="5"/>
        <v>73.028999999999996</v>
      </c>
      <c r="BJ42" s="412">
        <f t="shared" si="5"/>
        <v>71.544000000000011</v>
      </c>
      <c r="BK42" s="412">
        <f t="shared" si="5"/>
        <v>69.619</v>
      </c>
    </row>
    <row r="43" spans="1:63">
      <c r="A43" s="458"/>
      <c r="B43" s="355" t="s">
        <v>826</v>
      </c>
      <c r="C43" s="353"/>
      <c r="D43" s="353" t="s">
        <v>572</v>
      </c>
      <c r="E43" s="411">
        <v>9147.5600000000049</v>
      </c>
      <c r="F43" s="411">
        <v>9141.0000000000073</v>
      </c>
      <c r="G43" s="411">
        <v>10102.72000000001</v>
      </c>
      <c r="H43" s="411">
        <v>9463.7600000000075</v>
      </c>
      <c r="I43" s="412" t="s">
        <v>426</v>
      </c>
      <c r="J43" s="412">
        <v>0.95740000000000003</v>
      </c>
      <c r="K43" s="412">
        <v>0.95679999999999998</v>
      </c>
      <c r="L43" s="412">
        <v>1.04</v>
      </c>
      <c r="M43" s="412">
        <v>0.98460000000000003</v>
      </c>
      <c r="N43" s="411">
        <v>4.7627070476685643E-2</v>
      </c>
      <c r="O43" s="412" t="s">
        <v>504</v>
      </c>
      <c r="P43" s="413">
        <v>1.8410519716716847</v>
      </c>
      <c r="Q43" s="353" t="s">
        <v>716</v>
      </c>
      <c r="R43" s="411">
        <v>3304</v>
      </c>
      <c r="S43" s="411">
        <v>3600</v>
      </c>
      <c r="T43" s="411">
        <v>4055</v>
      </c>
      <c r="U43" s="411">
        <v>3653</v>
      </c>
      <c r="V43" s="412" t="s">
        <v>440</v>
      </c>
      <c r="W43" s="412">
        <v>28.5</v>
      </c>
      <c r="X43" s="412">
        <v>29.91</v>
      </c>
      <c r="Y43" s="412">
        <v>31.95</v>
      </c>
      <c r="Z43" s="412">
        <v>30.12</v>
      </c>
      <c r="AA43" s="411">
        <v>1.733780925389236</v>
      </c>
      <c r="AB43" s="412" t="s">
        <v>426</v>
      </c>
      <c r="AC43" s="413">
        <v>2.7015810711155694</v>
      </c>
      <c r="AD43" s="353" t="s">
        <v>716</v>
      </c>
      <c r="AE43" s="411">
        <v>4681.6999999999953</v>
      </c>
      <c r="AF43" s="411">
        <v>5046.559999999994</v>
      </c>
      <c r="AG43" s="411">
        <v>5696.4199999999928</v>
      </c>
      <c r="AH43" s="411">
        <v>5141.559999999994</v>
      </c>
      <c r="AI43" s="412" t="s">
        <v>553</v>
      </c>
      <c r="AJ43" s="412">
        <v>3.3650000000000002</v>
      </c>
      <c r="AK43" s="412">
        <v>3.601</v>
      </c>
      <c r="AL43" s="412">
        <v>4.0120000000000005</v>
      </c>
      <c r="AM43" s="412">
        <v>3.6590000000000003</v>
      </c>
      <c r="AN43" s="411">
        <v>0.327404582035003</v>
      </c>
      <c r="AO43" s="412" t="s">
        <v>429</v>
      </c>
      <c r="AP43" s="413">
        <v>1.841992057800993</v>
      </c>
      <c r="AR43" s="412">
        <v>0.95740000000000003</v>
      </c>
      <c r="AS43" s="412">
        <v>0.95679999999999998</v>
      </c>
      <c r="AT43" s="412">
        <v>1.04</v>
      </c>
      <c r="AU43" s="412">
        <v>28.5</v>
      </c>
      <c r="AV43" s="412">
        <v>29.91</v>
      </c>
      <c r="AW43" s="412">
        <v>31.95</v>
      </c>
      <c r="AX43" s="412">
        <v>3.3650000000000002</v>
      </c>
      <c r="AY43" s="412">
        <v>3.601</v>
      </c>
      <c r="AZ43" s="412">
        <v>4.0120000000000005</v>
      </c>
      <c r="BB43" s="355" t="s">
        <v>826</v>
      </c>
      <c r="BC43" s="412">
        <f t="shared" si="6"/>
        <v>20.105399999999999</v>
      </c>
      <c r="BD43" s="412">
        <f t="shared" si="4"/>
        <v>20.0928</v>
      </c>
      <c r="BE43" s="412">
        <f t="shared" si="4"/>
        <v>21.84</v>
      </c>
      <c r="BF43" s="412">
        <f t="shared" si="7"/>
        <v>313.5</v>
      </c>
      <c r="BG43" s="412">
        <f t="shared" si="5"/>
        <v>329.01</v>
      </c>
      <c r="BH43" s="412">
        <f t="shared" si="5"/>
        <v>351.45</v>
      </c>
      <c r="BI43" s="412">
        <f t="shared" si="5"/>
        <v>37.015000000000001</v>
      </c>
      <c r="BJ43" s="412">
        <f t="shared" si="5"/>
        <v>39.610999999999997</v>
      </c>
      <c r="BK43" s="412">
        <f t="shared" si="5"/>
        <v>44.132000000000005</v>
      </c>
    </row>
    <row r="44" spans="1:63">
      <c r="A44" s="458"/>
      <c r="B44" s="353">
        <f t="shared" ref="B44:B55" si="8">B16+20</f>
        <v>29</v>
      </c>
      <c r="C44" s="353"/>
      <c r="D44" s="353" t="s">
        <v>577</v>
      </c>
      <c r="E44" s="411">
        <v>29326.119999999963</v>
      </c>
      <c r="F44" s="411">
        <v>29956.839999999953</v>
      </c>
      <c r="G44" s="411">
        <v>30973.119999999955</v>
      </c>
      <c r="H44" s="411">
        <v>30085.359999999957</v>
      </c>
      <c r="I44" s="412" t="s">
        <v>462</v>
      </c>
      <c r="J44" s="412">
        <v>2.476</v>
      </c>
      <c r="K44" s="412">
        <v>2.5190000000000001</v>
      </c>
      <c r="L44" s="412">
        <v>2.5880000000000001</v>
      </c>
      <c r="M44" s="412">
        <v>2.528</v>
      </c>
      <c r="N44" s="411">
        <v>5.624257093878799E-2</v>
      </c>
      <c r="O44" s="412" t="s">
        <v>534</v>
      </c>
      <c r="P44" s="413">
        <v>2.1497902924519692</v>
      </c>
      <c r="Q44" s="353" t="s">
        <v>663</v>
      </c>
      <c r="R44" s="411">
        <v>461270</v>
      </c>
      <c r="S44" s="411">
        <v>359746</v>
      </c>
      <c r="T44" s="411">
        <v>497887</v>
      </c>
      <c r="U44" s="411">
        <v>439634.33333333331</v>
      </c>
      <c r="V44" s="412" t="s">
        <v>662</v>
      </c>
      <c r="W44" s="412">
        <v>564.5</v>
      </c>
      <c r="X44" s="412">
        <v>419.5</v>
      </c>
      <c r="Y44" s="411">
        <v>661.62428970716007</v>
      </c>
      <c r="Z44" s="412">
        <v>548.5</v>
      </c>
      <c r="AA44" s="411">
        <v>121.84081983920123</v>
      </c>
      <c r="AB44" s="414" t="s">
        <v>597</v>
      </c>
      <c r="AC44" s="413">
        <v>0.88811156942698644</v>
      </c>
      <c r="AD44" s="353" t="s">
        <v>663</v>
      </c>
      <c r="AE44" s="411">
        <v>6946.4199999999901</v>
      </c>
      <c r="AF44" s="411">
        <v>7431.7199999999848</v>
      </c>
      <c r="AG44" s="411">
        <v>6772.9799999999886</v>
      </c>
      <c r="AH44" s="411">
        <v>7050.3733333333212</v>
      </c>
      <c r="AI44" s="412" t="s">
        <v>504</v>
      </c>
      <c r="AJ44" s="412">
        <v>4.7780000000000005</v>
      </c>
      <c r="AK44" s="412">
        <v>5.0680000000000005</v>
      </c>
      <c r="AL44" s="412">
        <v>4.6740000000000004</v>
      </c>
      <c r="AM44" s="412">
        <v>4.84</v>
      </c>
      <c r="AN44" s="411">
        <v>0.20435938806167089</v>
      </c>
      <c r="AO44" s="412" t="s">
        <v>427</v>
      </c>
      <c r="AP44" s="413">
        <v>1.9327611692569893</v>
      </c>
      <c r="AR44" s="412">
        <v>2.476</v>
      </c>
      <c r="AS44" s="412">
        <v>2.5190000000000001</v>
      </c>
      <c r="AT44" s="412">
        <v>2.5880000000000001</v>
      </c>
      <c r="AU44" s="412">
        <v>564.5</v>
      </c>
      <c r="AV44" s="412">
        <v>419.5</v>
      </c>
      <c r="AW44" s="411">
        <v>661.62428970716007</v>
      </c>
      <c r="AX44" s="412">
        <v>4.7780000000000005</v>
      </c>
      <c r="AY44" s="412">
        <v>5.0680000000000005</v>
      </c>
      <c r="AZ44" s="412">
        <v>4.6740000000000004</v>
      </c>
      <c r="BB44" s="353">
        <f t="shared" ref="BB44:BB55" si="9">BB16+20</f>
        <v>29</v>
      </c>
      <c r="BC44" s="412">
        <f t="shared" si="6"/>
        <v>51.996000000000002</v>
      </c>
      <c r="BD44" s="412">
        <f t="shared" si="4"/>
        <v>52.899000000000001</v>
      </c>
      <c r="BE44" s="412">
        <f t="shared" si="4"/>
        <v>54.347999999999999</v>
      </c>
      <c r="BF44" s="412">
        <f t="shared" si="7"/>
        <v>6209.5</v>
      </c>
      <c r="BG44" s="412">
        <f t="shared" si="5"/>
        <v>4614.5</v>
      </c>
      <c r="BH44" s="412">
        <f t="shared" si="5"/>
        <v>7277.8671867787607</v>
      </c>
      <c r="BI44" s="412">
        <f t="shared" si="5"/>
        <v>52.558000000000007</v>
      </c>
      <c r="BJ44" s="412">
        <f t="shared" si="5"/>
        <v>55.748000000000005</v>
      </c>
      <c r="BK44" s="412">
        <f t="shared" si="5"/>
        <v>51.414000000000001</v>
      </c>
    </row>
    <row r="45" spans="1:63">
      <c r="A45" s="458"/>
      <c r="B45" s="353">
        <f t="shared" si="8"/>
        <v>30</v>
      </c>
      <c r="C45" s="353"/>
      <c r="D45" s="353" t="s">
        <v>586</v>
      </c>
      <c r="E45" s="411">
        <v>16851.560000000016</v>
      </c>
      <c r="F45" s="411">
        <v>17097.560000000012</v>
      </c>
      <c r="G45" s="411">
        <v>14412.840000000026</v>
      </c>
      <c r="H45" s="411">
        <v>16120.65333333335</v>
      </c>
      <c r="I45" s="412" t="s">
        <v>587</v>
      </c>
      <c r="J45" s="412">
        <v>1.581</v>
      </c>
      <c r="K45" s="412">
        <v>1.6</v>
      </c>
      <c r="L45" s="412">
        <v>1.3920000000000001</v>
      </c>
      <c r="M45" s="412">
        <v>1.5250000000000001</v>
      </c>
      <c r="N45" s="411">
        <v>0.11505420017737843</v>
      </c>
      <c r="O45" s="412" t="s">
        <v>458</v>
      </c>
      <c r="P45" s="413">
        <v>2.0153360680692525</v>
      </c>
      <c r="Q45" s="353" t="s">
        <v>675</v>
      </c>
      <c r="R45" s="411">
        <v>8981</v>
      </c>
      <c r="S45" s="411">
        <v>9080</v>
      </c>
      <c r="T45" s="411">
        <v>9775</v>
      </c>
      <c r="U45" s="411">
        <v>9278.6666666666661</v>
      </c>
      <c r="V45" s="412" t="s">
        <v>495</v>
      </c>
      <c r="W45" s="412">
        <v>49.07</v>
      </c>
      <c r="X45" s="412">
        <v>49.35</v>
      </c>
      <c r="Y45" s="412">
        <v>51.32</v>
      </c>
      <c r="Z45" s="412">
        <v>49.910000000000004</v>
      </c>
      <c r="AA45" s="411">
        <v>1.2259009984132541</v>
      </c>
      <c r="AB45" s="412" t="s">
        <v>491</v>
      </c>
      <c r="AC45" s="413">
        <v>2.7055525686286757</v>
      </c>
      <c r="AD45" s="353" t="s">
        <v>675</v>
      </c>
      <c r="AE45" s="411">
        <v>7000.8599999999869</v>
      </c>
      <c r="AF45" s="411">
        <v>5767.2799999999925</v>
      </c>
      <c r="AG45" s="411">
        <v>6345.5599999999877</v>
      </c>
      <c r="AH45" s="411">
        <v>6371.2333333333227</v>
      </c>
      <c r="AI45" s="412" t="s">
        <v>592</v>
      </c>
      <c r="AJ45" s="412">
        <v>4.8109999999999999</v>
      </c>
      <c r="AK45" s="412">
        <v>4.056</v>
      </c>
      <c r="AL45" s="412">
        <v>4.4139999999999997</v>
      </c>
      <c r="AM45" s="412">
        <v>4.4270000000000005</v>
      </c>
      <c r="AN45" s="411">
        <v>0.37745426956203165</v>
      </c>
      <c r="AO45" s="412" t="s">
        <v>523</v>
      </c>
      <c r="AP45" s="413">
        <v>1.8935684612760773</v>
      </c>
      <c r="AR45" s="412">
        <v>1.581</v>
      </c>
      <c r="AS45" s="412">
        <v>1.6</v>
      </c>
      <c r="AT45" s="412">
        <v>1.3920000000000001</v>
      </c>
      <c r="AU45" s="412">
        <v>49.07</v>
      </c>
      <c r="AV45" s="412">
        <v>49.35</v>
      </c>
      <c r="AW45" s="412">
        <v>51.32</v>
      </c>
      <c r="AX45" s="412">
        <v>4.8109999999999999</v>
      </c>
      <c r="AY45" s="412">
        <v>4.056</v>
      </c>
      <c r="AZ45" s="412">
        <v>4.4139999999999997</v>
      </c>
      <c r="BB45" s="353">
        <f t="shared" si="9"/>
        <v>30</v>
      </c>
      <c r="BC45" s="412">
        <f t="shared" si="6"/>
        <v>33.201000000000001</v>
      </c>
      <c r="BD45" s="412">
        <f t="shared" si="4"/>
        <v>33.6</v>
      </c>
      <c r="BE45" s="412">
        <f t="shared" si="4"/>
        <v>29.232000000000003</v>
      </c>
      <c r="BF45" s="412">
        <f t="shared" si="7"/>
        <v>539.77</v>
      </c>
      <c r="BG45" s="412">
        <f t="shared" si="5"/>
        <v>542.85</v>
      </c>
      <c r="BH45" s="412">
        <f t="shared" si="5"/>
        <v>564.52</v>
      </c>
      <c r="BI45" s="412">
        <f t="shared" si="5"/>
        <v>52.920999999999999</v>
      </c>
      <c r="BJ45" s="412">
        <f t="shared" si="5"/>
        <v>44.616</v>
      </c>
      <c r="BK45" s="412">
        <f t="shared" si="5"/>
        <v>48.553999999999995</v>
      </c>
    </row>
    <row r="46" spans="1:63">
      <c r="A46" s="458"/>
      <c r="B46" s="353">
        <f t="shared" si="8"/>
        <v>31</v>
      </c>
      <c r="C46" s="353"/>
      <c r="D46" s="353" t="s">
        <v>590</v>
      </c>
      <c r="E46" s="411">
        <v>37239.119999999952</v>
      </c>
      <c r="F46" s="411">
        <v>37748.119999999952</v>
      </c>
      <c r="G46" s="411">
        <v>38008.119999999952</v>
      </c>
      <c r="H46" s="411">
        <v>37665.119999999952</v>
      </c>
      <c r="I46" s="412" t="s">
        <v>500</v>
      </c>
      <c r="J46" s="412">
        <v>3.0020000000000002</v>
      </c>
      <c r="K46" s="412">
        <v>3.0350000000000001</v>
      </c>
      <c r="L46" s="412">
        <v>3.0510000000000002</v>
      </c>
      <c r="M46" s="412">
        <v>3.0289999999999999</v>
      </c>
      <c r="N46" s="411">
        <v>2.5321287392651184E-2</v>
      </c>
      <c r="O46" s="412" t="s">
        <v>591</v>
      </c>
      <c r="P46" s="413">
        <v>2.1519061809135476</v>
      </c>
      <c r="Q46" s="353" t="s">
        <v>682</v>
      </c>
      <c r="R46" s="411">
        <v>136171</v>
      </c>
      <c r="S46" s="411">
        <v>140771</v>
      </c>
      <c r="T46" s="411">
        <v>137120</v>
      </c>
      <c r="U46" s="411">
        <v>138020.66666666666</v>
      </c>
      <c r="V46" s="412" t="s">
        <v>568</v>
      </c>
      <c r="W46" s="412">
        <v>212.4</v>
      </c>
      <c r="X46" s="412">
        <v>216.60000000000002</v>
      </c>
      <c r="Y46" s="412">
        <v>213.3</v>
      </c>
      <c r="Z46" s="412">
        <v>214.10000000000002</v>
      </c>
      <c r="AA46" s="411">
        <v>2.232480497128829</v>
      </c>
      <c r="AB46" s="412" t="s">
        <v>500</v>
      </c>
      <c r="AC46" s="413">
        <v>2.049644680518786</v>
      </c>
      <c r="AD46" s="353" t="s">
        <v>682</v>
      </c>
      <c r="AE46" s="411">
        <v>8018.7199999999857</v>
      </c>
      <c r="AF46" s="411">
        <v>8177.1399999999849</v>
      </c>
      <c r="AG46" s="411">
        <v>8242.9999999999873</v>
      </c>
      <c r="AH46" s="411">
        <v>8146.2866666666523</v>
      </c>
      <c r="AI46" s="412" t="s">
        <v>526</v>
      </c>
      <c r="AJ46" s="412">
        <v>5.4139999999999997</v>
      </c>
      <c r="AK46" s="412">
        <v>5.5060000000000002</v>
      </c>
      <c r="AL46" s="412">
        <v>5.5449999999999999</v>
      </c>
      <c r="AM46" s="412">
        <v>5.4880000000000004</v>
      </c>
      <c r="AN46" s="411">
        <v>6.7242769137086253E-2</v>
      </c>
      <c r="AO46" s="412" t="s">
        <v>467</v>
      </c>
      <c r="AP46" s="413">
        <v>1.9737796202005724</v>
      </c>
      <c r="AR46" s="412">
        <v>3.0020000000000002</v>
      </c>
      <c r="AS46" s="412">
        <v>3.0350000000000001</v>
      </c>
      <c r="AT46" s="412">
        <v>3.0510000000000002</v>
      </c>
      <c r="AU46" s="412">
        <v>212.4</v>
      </c>
      <c r="AV46" s="412">
        <v>216.60000000000002</v>
      </c>
      <c r="AW46" s="412">
        <v>213.3</v>
      </c>
      <c r="AX46" s="412">
        <v>5.4139999999999997</v>
      </c>
      <c r="AY46" s="412">
        <v>5.5060000000000002</v>
      </c>
      <c r="AZ46" s="412">
        <v>5.5449999999999999</v>
      </c>
      <c r="BB46" s="353">
        <f t="shared" si="9"/>
        <v>31</v>
      </c>
      <c r="BC46" s="412">
        <f t="shared" si="6"/>
        <v>63.042000000000002</v>
      </c>
      <c r="BD46" s="412">
        <f t="shared" si="4"/>
        <v>63.734999999999999</v>
      </c>
      <c r="BE46" s="412">
        <f t="shared" si="4"/>
        <v>64.070999999999998</v>
      </c>
      <c r="BF46" s="412">
        <f t="shared" si="7"/>
        <v>2336.4</v>
      </c>
      <c r="BG46" s="412">
        <f t="shared" si="5"/>
        <v>2382.6000000000004</v>
      </c>
      <c r="BH46" s="412">
        <f t="shared" si="5"/>
        <v>2346.3000000000002</v>
      </c>
      <c r="BI46" s="412">
        <f t="shared" si="5"/>
        <v>59.553999999999995</v>
      </c>
      <c r="BJ46" s="412">
        <f t="shared" si="5"/>
        <v>60.566000000000003</v>
      </c>
      <c r="BK46" s="412">
        <f t="shared" si="5"/>
        <v>60.994999999999997</v>
      </c>
    </row>
    <row r="47" spans="1:63">
      <c r="A47" s="458"/>
      <c r="B47" s="353">
        <f t="shared" si="8"/>
        <v>32</v>
      </c>
      <c r="C47" s="353"/>
      <c r="D47" s="353" t="s">
        <v>594</v>
      </c>
      <c r="E47" s="411">
        <v>28714.119999999963</v>
      </c>
      <c r="F47" s="411">
        <v>27501.839999999964</v>
      </c>
      <c r="G47" s="411">
        <v>30403.119999999952</v>
      </c>
      <c r="H47" s="411">
        <v>28873.026666666625</v>
      </c>
      <c r="I47" s="412" t="s">
        <v>445</v>
      </c>
      <c r="J47" s="412">
        <v>2.4350000000000001</v>
      </c>
      <c r="K47" s="412">
        <v>2.351</v>
      </c>
      <c r="L47" s="412">
        <v>2.5489999999999999</v>
      </c>
      <c r="M47" s="412">
        <v>2.4449999999999998</v>
      </c>
      <c r="N47" s="411">
        <v>9.944185265874865E-2</v>
      </c>
      <c r="O47" s="412" t="s">
        <v>517</v>
      </c>
      <c r="P47" s="413">
        <v>2.149248678029497</v>
      </c>
      <c r="Q47" s="353" t="s">
        <v>696</v>
      </c>
      <c r="R47" s="411">
        <v>27115</v>
      </c>
      <c r="S47" s="411">
        <v>23233</v>
      </c>
      <c r="T47" s="411">
        <v>24917</v>
      </c>
      <c r="U47" s="411">
        <v>25088.333333333332</v>
      </c>
      <c r="V47" s="412" t="s">
        <v>442</v>
      </c>
      <c r="W47" s="412">
        <v>87.79</v>
      </c>
      <c r="X47" s="412">
        <v>80.930000000000007</v>
      </c>
      <c r="Y47" s="412">
        <v>83.97</v>
      </c>
      <c r="Z47" s="412">
        <v>84.23</v>
      </c>
      <c r="AA47" s="411">
        <v>3.4357076496908694</v>
      </c>
      <c r="AB47" s="412" t="s">
        <v>517</v>
      </c>
      <c r="AC47" s="413">
        <v>2.5363930641193808</v>
      </c>
      <c r="AD47" s="353" t="s">
        <v>696</v>
      </c>
      <c r="AE47" s="411">
        <v>12453.440000000015</v>
      </c>
      <c r="AF47" s="411">
        <v>11257.86000000001</v>
      </c>
      <c r="AG47" s="411">
        <v>12863.720000000018</v>
      </c>
      <c r="AH47" s="411">
        <v>12191.673333333347</v>
      </c>
      <c r="AI47" s="412" t="s">
        <v>494</v>
      </c>
      <c r="AJ47" s="412">
        <v>7.8929999999999998</v>
      </c>
      <c r="AK47" s="412">
        <v>7.2439999999999998</v>
      </c>
      <c r="AL47" s="412">
        <v>8.1129999999999995</v>
      </c>
      <c r="AM47" s="412">
        <v>7.75</v>
      </c>
      <c r="AN47" s="411">
        <v>0.4517522561200854</v>
      </c>
      <c r="AO47" s="412" t="s">
        <v>426</v>
      </c>
      <c r="AP47" s="413">
        <v>2.0867068355337088</v>
      </c>
      <c r="AR47" s="412">
        <v>2.4350000000000001</v>
      </c>
      <c r="AS47" s="412">
        <v>2.351</v>
      </c>
      <c r="AT47" s="412">
        <v>2.5489999999999999</v>
      </c>
      <c r="AU47" s="412">
        <v>87.79</v>
      </c>
      <c r="AV47" s="412">
        <v>80.930000000000007</v>
      </c>
      <c r="AW47" s="412">
        <v>83.97</v>
      </c>
      <c r="AX47" s="412">
        <v>7.8929999999999998</v>
      </c>
      <c r="AY47" s="412">
        <v>7.2439999999999998</v>
      </c>
      <c r="AZ47" s="412">
        <v>8.1129999999999995</v>
      </c>
      <c r="BB47" s="353">
        <f t="shared" si="9"/>
        <v>32</v>
      </c>
      <c r="BC47" s="412">
        <f t="shared" si="6"/>
        <v>51.134999999999998</v>
      </c>
      <c r="BD47" s="412">
        <f t="shared" si="4"/>
        <v>49.371000000000002</v>
      </c>
      <c r="BE47" s="412">
        <f t="shared" si="4"/>
        <v>53.528999999999996</v>
      </c>
      <c r="BF47" s="412">
        <f t="shared" si="7"/>
        <v>965.69</v>
      </c>
      <c r="BG47" s="412">
        <f t="shared" si="5"/>
        <v>890.23</v>
      </c>
      <c r="BH47" s="412">
        <f t="shared" si="5"/>
        <v>923.67</v>
      </c>
      <c r="BI47" s="412">
        <f t="shared" si="5"/>
        <v>86.822999999999993</v>
      </c>
      <c r="BJ47" s="412">
        <f t="shared" si="5"/>
        <v>79.683999999999997</v>
      </c>
      <c r="BK47" s="412">
        <f t="shared" si="5"/>
        <v>89.242999999999995</v>
      </c>
    </row>
    <row r="48" spans="1:63">
      <c r="A48" s="458"/>
      <c r="B48" s="353">
        <f t="shared" si="8"/>
        <v>33</v>
      </c>
      <c r="C48" s="353"/>
      <c r="D48" s="353" t="s">
        <v>599</v>
      </c>
      <c r="E48" s="411">
        <v>22565.119999999977</v>
      </c>
      <c r="F48" s="411">
        <v>22473.119999999981</v>
      </c>
      <c r="G48" s="411">
        <v>23286.119999999977</v>
      </c>
      <c r="H48" s="411">
        <v>22774.786666666649</v>
      </c>
      <c r="I48" s="412" t="s">
        <v>461</v>
      </c>
      <c r="J48" s="412">
        <v>2.004</v>
      </c>
      <c r="K48" s="412">
        <v>1.9970000000000001</v>
      </c>
      <c r="L48" s="412">
        <v>2.056</v>
      </c>
      <c r="M48" s="412">
        <v>2.0190000000000001</v>
      </c>
      <c r="N48" s="411">
        <v>3.1890036853679062E-2</v>
      </c>
      <c r="O48" s="412" t="s">
        <v>468</v>
      </c>
      <c r="P48" s="413">
        <v>2.0545044983992242</v>
      </c>
      <c r="Q48" s="353" t="s">
        <v>711</v>
      </c>
      <c r="R48" s="411">
        <v>19636</v>
      </c>
      <c r="S48" s="411">
        <v>17566</v>
      </c>
      <c r="T48" s="411">
        <v>18809</v>
      </c>
      <c r="U48" s="411">
        <v>18670.333333333332</v>
      </c>
      <c r="V48" s="412" t="s">
        <v>487</v>
      </c>
      <c r="W48" s="412">
        <v>74.08</v>
      </c>
      <c r="X48" s="412">
        <v>69.87</v>
      </c>
      <c r="Y48" s="412">
        <v>72.430000000000007</v>
      </c>
      <c r="Z48" s="412">
        <v>72.13</v>
      </c>
      <c r="AA48" s="411">
        <v>2.1212730163150986</v>
      </c>
      <c r="AB48" s="412" t="s">
        <v>513</v>
      </c>
      <c r="AC48" s="413">
        <v>2.6309804821191416</v>
      </c>
      <c r="AD48" s="353" t="s">
        <v>711</v>
      </c>
      <c r="AE48" s="411">
        <v>8976.7199999999993</v>
      </c>
      <c r="AF48" s="411">
        <v>9211.7199999999993</v>
      </c>
      <c r="AG48" s="411">
        <v>9058.86</v>
      </c>
      <c r="AH48" s="411">
        <v>9082.4333333333325</v>
      </c>
      <c r="AI48" s="412" t="s">
        <v>536</v>
      </c>
      <c r="AJ48" s="412">
        <v>5.968</v>
      </c>
      <c r="AK48" s="412">
        <v>6.1020000000000003</v>
      </c>
      <c r="AL48" s="412">
        <v>6.0150000000000006</v>
      </c>
      <c r="AM48" s="412">
        <v>6.0280000000000005</v>
      </c>
      <c r="AN48" s="411">
        <v>6.8063383678258427E-2</v>
      </c>
      <c r="AO48" s="412" t="s">
        <v>499</v>
      </c>
      <c r="AP48" s="413">
        <v>1.980753378555012</v>
      </c>
      <c r="AR48" s="412">
        <v>2.004</v>
      </c>
      <c r="AS48" s="412">
        <v>1.9970000000000001</v>
      </c>
      <c r="AT48" s="412">
        <v>2.056</v>
      </c>
      <c r="AU48" s="412">
        <v>74.08</v>
      </c>
      <c r="AV48" s="412">
        <v>69.87</v>
      </c>
      <c r="AW48" s="412">
        <v>72.430000000000007</v>
      </c>
      <c r="AX48" s="412">
        <v>5.968</v>
      </c>
      <c r="AY48" s="412">
        <v>6.1020000000000003</v>
      </c>
      <c r="AZ48" s="412">
        <v>6.0150000000000006</v>
      </c>
      <c r="BB48" s="353">
        <f t="shared" si="9"/>
        <v>33</v>
      </c>
      <c r="BC48" s="412">
        <f t="shared" si="6"/>
        <v>42.084000000000003</v>
      </c>
      <c r="BD48" s="412">
        <f t="shared" si="4"/>
        <v>41.937000000000005</v>
      </c>
      <c r="BE48" s="412">
        <f t="shared" si="4"/>
        <v>43.176000000000002</v>
      </c>
      <c r="BF48" s="412">
        <f t="shared" si="7"/>
        <v>814.88</v>
      </c>
      <c r="BG48" s="412">
        <f t="shared" si="5"/>
        <v>768.57</v>
      </c>
      <c r="BH48" s="412">
        <f t="shared" si="5"/>
        <v>796.73</v>
      </c>
      <c r="BI48" s="412">
        <f t="shared" si="5"/>
        <v>65.647999999999996</v>
      </c>
      <c r="BJ48" s="412">
        <f t="shared" si="5"/>
        <v>67.122</v>
      </c>
      <c r="BK48" s="412">
        <f t="shared" si="5"/>
        <v>66.165000000000006</v>
      </c>
    </row>
    <row r="49" spans="1:63">
      <c r="A49" s="458"/>
      <c r="B49" s="353">
        <f t="shared" si="8"/>
        <v>34</v>
      </c>
      <c r="C49" s="353"/>
      <c r="D49" s="353" t="s">
        <v>602</v>
      </c>
      <c r="E49" s="411">
        <v>25383.11999999997</v>
      </c>
      <c r="F49" s="411">
        <v>25337.839999999967</v>
      </c>
      <c r="G49" s="411">
        <v>24826.119999999966</v>
      </c>
      <c r="H49" s="411">
        <v>25182.359999999968</v>
      </c>
      <c r="I49" s="412" t="s">
        <v>467</v>
      </c>
      <c r="J49" s="412">
        <v>2.2040000000000002</v>
      </c>
      <c r="K49" s="412">
        <v>2.2010000000000001</v>
      </c>
      <c r="L49" s="412">
        <v>2.165</v>
      </c>
      <c r="M49" s="412">
        <v>2.19</v>
      </c>
      <c r="N49" s="411">
        <v>2.1742456198210445E-2</v>
      </c>
      <c r="O49" s="412" t="s">
        <v>500</v>
      </c>
      <c r="P49" s="413">
        <v>2.0563313728740895</v>
      </c>
      <c r="Q49" s="353" t="s">
        <v>720</v>
      </c>
      <c r="R49" s="411">
        <v>12284</v>
      </c>
      <c r="S49" s="411">
        <v>11598</v>
      </c>
      <c r="T49" s="411">
        <v>13831</v>
      </c>
      <c r="U49" s="411">
        <v>12571</v>
      </c>
      <c r="V49" s="412" t="s">
        <v>457</v>
      </c>
      <c r="W49" s="412">
        <v>57.89</v>
      </c>
      <c r="X49" s="412">
        <v>56.17</v>
      </c>
      <c r="Y49" s="412">
        <v>61.620000000000005</v>
      </c>
      <c r="Z49" s="412">
        <v>58.56</v>
      </c>
      <c r="AA49" s="411">
        <v>2.788942900811513</v>
      </c>
      <c r="AB49" s="412" t="s">
        <v>504</v>
      </c>
      <c r="AC49" s="413">
        <v>2.6260063841212191</v>
      </c>
      <c r="AD49" s="353" t="s">
        <v>720</v>
      </c>
      <c r="AE49" s="411">
        <v>7195.8599999999869</v>
      </c>
      <c r="AF49" s="411">
        <v>7688.4399999999869</v>
      </c>
      <c r="AG49" s="411">
        <v>7925.1399999999867</v>
      </c>
      <c r="AH49" s="411">
        <v>7603.1466666666529</v>
      </c>
      <c r="AI49" s="412" t="s">
        <v>478</v>
      </c>
      <c r="AJ49" s="412">
        <v>4.9279999999999999</v>
      </c>
      <c r="AK49" s="412">
        <v>5.22</v>
      </c>
      <c r="AL49" s="412">
        <v>5.359</v>
      </c>
      <c r="AM49" s="412">
        <v>5.1690000000000005</v>
      </c>
      <c r="AN49" s="411">
        <v>0.22018887870741369</v>
      </c>
      <c r="AO49" s="412" t="s">
        <v>448</v>
      </c>
      <c r="AP49" s="413">
        <v>1.968806076521229</v>
      </c>
      <c r="AR49" s="412">
        <v>2.2040000000000002</v>
      </c>
      <c r="AS49" s="412">
        <v>2.2010000000000001</v>
      </c>
      <c r="AT49" s="412">
        <v>2.165</v>
      </c>
      <c r="AU49" s="412">
        <v>57.89</v>
      </c>
      <c r="AV49" s="412">
        <v>56.17</v>
      </c>
      <c r="AW49" s="412">
        <v>61.620000000000005</v>
      </c>
      <c r="AX49" s="412">
        <v>4.9279999999999999</v>
      </c>
      <c r="AY49" s="412">
        <v>5.22</v>
      </c>
      <c r="AZ49" s="412">
        <v>5.359</v>
      </c>
      <c r="BB49" s="353">
        <f t="shared" si="9"/>
        <v>34</v>
      </c>
      <c r="BC49" s="412">
        <f t="shared" si="6"/>
        <v>46.284000000000006</v>
      </c>
      <c r="BD49" s="412">
        <f t="shared" si="4"/>
        <v>46.221000000000004</v>
      </c>
      <c r="BE49" s="412">
        <f t="shared" si="4"/>
        <v>45.465000000000003</v>
      </c>
      <c r="BF49" s="412">
        <f t="shared" si="7"/>
        <v>636.79</v>
      </c>
      <c r="BG49" s="412">
        <f t="shared" si="5"/>
        <v>617.87</v>
      </c>
      <c r="BH49" s="412">
        <f t="shared" si="5"/>
        <v>677.82</v>
      </c>
      <c r="BI49" s="412">
        <f t="shared" si="5"/>
        <v>54.207999999999998</v>
      </c>
      <c r="BJ49" s="412">
        <f t="shared" si="5"/>
        <v>57.419999999999995</v>
      </c>
      <c r="BK49" s="412">
        <f t="shared" si="5"/>
        <v>58.948999999999998</v>
      </c>
    </row>
    <row r="50" spans="1:63">
      <c r="A50" s="458"/>
      <c r="B50" s="353">
        <f t="shared" si="8"/>
        <v>35</v>
      </c>
      <c r="C50" s="353"/>
      <c r="D50" s="353" t="s">
        <v>603</v>
      </c>
      <c r="E50" s="411">
        <v>26069.119999999959</v>
      </c>
      <c r="F50" s="411">
        <v>30166.119999999963</v>
      </c>
      <c r="G50" s="411">
        <v>34678.119999999952</v>
      </c>
      <c r="H50" s="411">
        <v>30304.453333333291</v>
      </c>
      <c r="I50" s="412" t="s">
        <v>595</v>
      </c>
      <c r="J50" s="412">
        <v>2.2520000000000002</v>
      </c>
      <c r="K50" s="412">
        <v>2.5329999999999999</v>
      </c>
      <c r="L50" s="412">
        <v>2.8340000000000001</v>
      </c>
      <c r="M50" s="412">
        <v>2.54</v>
      </c>
      <c r="N50" s="411">
        <v>0.29125348961365988</v>
      </c>
      <c r="O50" s="412" t="s">
        <v>596</v>
      </c>
      <c r="P50" s="413">
        <v>2.1496361761207154</v>
      </c>
      <c r="Q50" s="353" t="s">
        <v>734</v>
      </c>
      <c r="R50" s="411">
        <v>35261</v>
      </c>
      <c r="S50" s="411">
        <v>16851</v>
      </c>
      <c r="T50" s="411">
        <v>13616</v>
      </c>
      <c r="U50" s="411">
        <v>21909.333333333332</v>
      </c>
      <c r="V50" s="414" t="s">
        <v>758</v>
      </c>
      <c r="W50" s="412">
        <v>100.9</v>
      </c>
      <c r="X50" s="412">
        <v>68.36</v>
      </c>
      <c r="Y50" s="412">
        <v>61.120000000000005</v>
      </c>
      <c r="Z50" s="412">
        <v>76.78</v>
      </c>
      <c r="AA50" s="411">
        <v>21.161276144161317</v>
      </c>
      <c r="AB50" s="414" t="s">
        <v>670</v>
      </c>
      <c r="AC50" s="413">
        <v>2.5943657128714324</v>
      </c>
      <c r="AD50" s="353" t="s">
        <v>734</v>
      </c>
      <c r="AE50" s="411">
        <v>10480.860000000008</v>
      </c>
      <c r="AF50" s="411">
        <v>8694.8599999999988</v>
      </c>
      <c r="AG50" s="411">
        <v>7705.5599999999895</v>
      </c>
      <c r="AH50" s="411">
        <v>8960.4266666666663</v>
      </c>
      <c r="AI50" s="412" t="s">
        <v>432</v>
      </c>
      <c r="AJ50" s="412">
        <v>6.8159999999999998</v>
      </c>
      <c r="AK50" s="412">
        <v>5.806</v>
      </c>
      <c r="AL50" s="412">
        <v>5.23</v>
      </c>
      <c r="AM50" s="412">
        <v>5.9510000000000005</v>
      </c>
      <c r="AN50" s="411">
        <v>0.80261128547771876</v>
      </c>
      <c r="AO50" s="412" t="s">
        <v>563</v>
      </c>
      <c r="AP50" s="413">
        <v>2.0092135179726682</v>
      </c>
      <c r="AR50" s="412">
        <v>2.2520000000000002</v>
      </c>
      <c r="AS50" s="412">
        <v>2.5329999999999999</v>
      </c>
      <c r="AT50" s="412">
        <v>2.8340000000000001</v>
      </c>
      <c r="AU50" s="412">
        <v>100.9</v>
      </c>
      <c r="AV50" s="412">
        <v>68.36</v>
      </c>
      <c r="AW50" s="412">
        <v>61.120000000000005</v>
      </c>
      <c r="AX50" s="412">
        <v>6.8159999999999998</v>
      </c>
      <c r="AY50" s="412">
        <v>5.806</v>
      </c>
      <c r="AZ50" s="412">
        <v>5.23</v>
      </c>
      <c r="BB50" s="353">
        <f t="shared" si="9"/>
        <v>35</v>
      </c>
      <c r="BC50" s="412">
        <f t="shared" si="6"/>
        <v>47.292000000000002</v>
      </c>
      <c r="BD50" s="412">
        <f t="shared" si="4"/>
        <v>53.192999999999998</v>
      </c>
      <c r="BE50" s="412">
        <f t="shared" si="4"/>
        <v>59.514000000000003</v>
      </c>
      <c r="BF50" s="412">
        <f t="shared" si="7"/>
        <v>1109.9000000000001</v>
      </c>
      <c r="BG50" s="412">
        <f t="shared" si="5"/>
        <v>751.96</v>
      </c>
      <c r="BH50" s="412">
        <f t="shared" si="5"/>
        <v>672.32</v>
      </c>
      <c r="BI50" s="412">
        <f t="shared" si="5"/>
        <v>74.975999999999999</v>
      </c>
      <c r="BJ50" s="412">
        <f t="shared" si="5"/>
        <v>63.866</v>
      </c>
      <c r="BK50" s="412">
        <f t="shared" si="5"/>
        <v>57.53</v>
      </c>
    </row>
    <row r="51" spans="1:63">
      <c r="A51" s="458"/>
      <c r="B51" s="353">
        <f t="shared" si="8"/>
        <v>36</v>
      </c>
      <c r="C51" s="353"/>
      <c r="D51" s="353" t="s">
        <v>616</v>
      </c>
      <c r="E51" s="411">
        <v>31414.119999999955</v>
      </c>
      <c r="F51" s="411">
        <v>33267.119999999952</v>
      </c>
      <c r="G51" s="411">
        <v>29838.119999999952</v>
      </c>
      <c r="H51" s="411">
        <v>31506.453333333284</v>
      </c>
      <c r="I51" s="412" t="s">
        <v>481</v>
      </c>
      <c r="J51" s="412">
        <v>2.617</v>
      </c>
      <c r="K51" s="412">
        <v>2.7410000000000001</v>
      </c>
      <c r="L51" s="412">
        <v>2.5110000000000001</v>
      </c>
      <c r="M51" s="412">
        <v>2.6230000000000002</v>
      </c>
      <c r="N51" s="411">
        <v>0.11511386486766458</v>
      </c>
      <c r="O51" s="412" t="s">
        <v>529</v>
      </c>
      <c r="P51" s="413">
        <v>2.1502963583418206</v>
      </c>
      <c r="Q51" s="353" t="s">
        <v>740</v>
      </c>
      <c r="R51" s="411">
        <v>17184</v>
      </c>
      <c r="S51" s="411">
        <v>26783</v>
      </c>
      <c r="T51" s="411">
        <v>21603</v>
      </c>
      <c r="U51" s="411">
        <v>21856.666666666668</v>
      </c>
      <c r="V51" s="414" t="s">
        <v>608</v>
      </c>
      <c r="W51" s="412">
        <v>69.070000000000007</v>
      </c>
      <c r="X51" s="412">
        <v>87.22</v>
      </c>
      <c r="Y51" s="412">
        <v>77.89</v>
      </c>
      <c r="Z51" s="412">
        <v>78.06</v>
      </c>
      <c r="AA51" s="411">
        <v>9.0754971516400929</v>
      </c>
      <c r="AB51" s="412" t="s">
        <v>629</v>
      </c>
      <c r="AC51" s="413">
        <v>2.5683056302222544</v>
      </c>
      <c r="AD51" s="353" t="s">
        <v>740</v>
      </c>
      <c r="AE51" s="411">
        <v>10781.720000000012</v>
      </c>
      <c r="AF51" s="411">
        <v>9763.440000000006</v>
      </c>
      <c r="AG51" s="411">
        <v>9526.5800000000017</v>
      </c>
      <c r="AH51" s="411">
        <v>10023.913333333339</v>
      </c>
      <c r="AI51" s="412" t="s">
        <v>469</v>
      </c>
      <c r="AJ51" s="412">
        <v>6.9820000000000002</v>
      </c>
      <c r="AK51" s="412">
        <v>6.4139999999999997</v>
      </c>
      <c r="AL51" s="412">
        <v>6.2809999999999997</v>
      </c>
      <c r="AM51" s="412">
        <v>6.5590000000000002</v>
      </c>
      <c r="AN51" s="411">
        <v>0.37251105143034885</v>
      </c>
      <c r="AO51" s="412" t="s">
        <v>532</v>
      </c>
      <c r="AP51" s="413">
        <v>2.0165498217268629</v>
      </c>
      <c r="AR51" s="412">
        <v>2.617</v>
      </c>
      <c r="AS51" s="412">
        <v>2.7410000000000001</v>
      </c>
      <c r="AT51" s="412">
        <v>2.5110000000000001</v>
      </c>
      <c r="AU51" s="412">
        <v>69.070000000000007</v>
      </c>
      <c r="AV51" s="412">
        <v>87.22</v>
      </c>
      <c r="AW51" s="412">
        <v>77.89</v>
      </c>
      <c r="AX51" s="412">
        <v>6.9820000000000002</v>
      </c>
      <c r="AY51" s="412">
        <v>6.4139999999999997</v>
      </c>
      <c r="AZ51" s="412">
        <v>6.2809999999999997</v>
      </c>
      <c r="BB51" s="353">
        <f t="shared" si="9"/>
        <v>36</v>
      </c>
      <c r="BC51" s="412">
        <f t="shared" si="6"/>
        <v>54.957000000000001</v>
      </c>
      <c r="BD51" s="412">
        <f t="shared" si="4"/>
        <v>57.561</v>
      </c>
      <c r="BE51" s="412">
        <f t="shared" si="4"/>
        <v>52.731000000000002</v>
      </c>
      <c r="BF51" s="412">
        <f t="shared" si="7"/>
        <v>759.7700000000001</v>
      </c>
      <c r="BG51" s="412">
        <f t="shared" si="5"/>
        <v>959.42</v>
      </c>
      <c r="BH51" s="412">
        <f t="shared" si="5"/>
        <v>856.79</v>
      </c>
      <c r="BI51" s="412">
        <f t="shared" si="5"/>
        <v>76.802000000000007</v>
      </c>
      <c r="BJ51" s="412">
        <f t="shared" si="5"/>
        <v>70.554000000000002</v>
      </c>
      <c r="BK51" s="412">
        <f t="shared" si="5"/>
        <v>69.090999999999994</v>
      </c>
    </row>
    <row r="52" spans="1:63">
      <c r="A52" s="458"/>
      <c r="B52" s="353">
        <f t="shared" si="8"/>
        <v>37</v>
      </c>
      <c r="C52" s="353"/>
      <c r="D52" s="353" t="s">
        <v>621</v>
      </c>
      <c r="E52" s="411">
        <v>18305.839999999989</v>
      </c>
      <c r="F52" s="411">
        <v>20578.119999999977</v>
      </c>
      <c r="G52" s="411">
        <v>23522.119999999974</v>
      </c>
      <c r="H52" s="411">
        <v>20802.026666666647</v>
      </c>
      <c r="I52" s="412" t="s">
        <v>541</v>
      </c>
      <c r="J52" s="412">
        <v>1.6919999999999999</v>
      </c>
      <c r="K52" s="412">
        <v>1.86</v>
      </c>
      <c r="L52" s="412">
        <v>2.0720000000000001</v>
      </c>
      <c r="M52" s="412">
        <v>1.875</v>
      </c>
      <c r="N52" s="411">
        <v>0.1909163553687917</v>
      </c>
      <c r="O52" s="412" t="s">
        <v>450</v>
      </c>
      <c r="P52" s="413">
        <v>2.0523325497191212</v>
      </c>
      <c r="Q52" s="353" t="s">
        <v>757</v>
      </c>
      <c r="R52" s="411">
        <v>19874</v>
      </c>
      <c r="S52" s="411">
        <v>13509</v>
      </c>
      <c r="T52" s="411">
        <v>12763</v>
      </c>
      <c r="U52" s="411">
        <v>15382</v>
      </c>
      <c r="V52" s="414" t="s">
        <v>604</v>
      </c>
      <c r="W52" s="412">
        <v>74.55</v>
      </c>
      <c r="X52" s="412">
        <v>60.86</v>
      </c>
      <c r="Y52" s="412">
        <v>59.07</v>
      </c>
      <c r="Z52" s="412">
        <v>64.83</v>
      </c>
      <c r="AA52" s="411">
        <v>8.4685437478353212</v>
      </c>
      <c r="AB52" s="412" t="s">
        <v>566</v>
      </c>
      <c r="AC52" s="413">
        <v>2.6284808252933436</v>
      </c>
      <c r="AD52" s="353" t="s">
        <v>757</v>
      </c>
      <c r="AE52" s="411">
        <v>10418.580000000009</v>
      </c>
      <c r="AF52" s="411">
        <v>8706.7199999999993</v>
      </c>
      <c r="AG52" s="411">
        <v>10153.860000000013</v>
      </c>
      <c r="AH52" s="411">
        <v>9759.7200000000084</v>
      </c>
      <c r="AI52" s="412" t="s">
        <v>617</v>
      </c>
      <c r="AJ52" s="412">
        <v>6.7810000000000006</v>
      </c>
      <c r="AK52" s="412">
        <v>5.8129999999999997</v>
      </c>
      <c r="AL52" s="412">
        <v>6.633</v>
      </c>
      <c r="AM52" s="412">
        <v>6.4089999999999998</v>
      </c>
      <c r="AN52" s="411">
        <v>0.52154357745095237</v>
      </c>
      <c r="AO52" s="412" t="s">
        <v>451</v>
      </c>
      <c r="AP52" s="413">
        <v>2.0451773987525006</v>
      </c>
      <c r="AR52" s="412">
        <v>1.6919999999999999</v>
      </c>
      <c r="AS52" s="412">
        <v>1.86</v>
      </c>
      <c r="AT52" s="412">
        <v>2.0720000000000001</v>
      </c>
      <c r="AU52" s="412">
        <v>74.55</v>
      </c>
      <c r="AV52" s="412">
        <v>60.86</v>
      </c>
      <c r="AW52" s="412">
        <v>59.07</v>
      </c>
      <c r="AX52" s="412">
        <v>6.7810000000000006</v>
      </c>
      <c r="AY52" s="412">
        <v>5.8129999999999997</v>
      </c>
      <c r="AZ52" s="412">
        <v>6.633</v>
      </c>
      <c r="BB52" s="353">
        <f t="shared" si="9"/>
        <v>37</v>
      </c>
      <c r="BC52" s="412">
        <f t="shared" si="6"/>
        <v>35.531999999999996</v>
      </c>
      <c r="BD52" s="412">
        <f t="shared" si="4"/>
        <v>39.06</v>
      </c>
      <c r="BE52" s="412">
        <f t="shared" si="4"/>
        <v>43.512</v>
      </c>
      <c r="BF52" s="412">
        <f t="shared" si="7"/>
        <v>820.05</v>
      </c>
      <c r="BG52" s="412">
        <f t="shared" si="5"/>
        <v>669.46</v>
      </c>
      <c r="BH52" s="412">
        <f t="shared" si="5"/>
        <v>649.77</v>
      </c>
      <c r="BI52" s="412">
        <f t="shared" si="5"/>
        <v>74.591000000000008</v>
      </c>
      <c r="BJ52" s="412">
        <f t="shared" si="5"/>
        <v>63.942999999999998</v>
      </c>
      <c r="BK52" s="412">
        <f t="shared" si="5"/>
        <v>72.962999999999994</v>
      </c>
    </row>
    <row r="53" spans="1:63">
      <c r="A53" s="458"/>
      <c r="B53" s="353">
        <f t="shared" si="8"/>
        <v>38</v>
      </c>
      <c r="C53" s="353"/>
      <c r="D53" s="353" t="s">
        <v>622</v>
      </c>
      <c r="E53" s="411">
        <v>21185.119999999974</v>
      </c>
      <c r="F53" s="411">
        <v>20590.839999999982</v>
      </c>
      <c r="G53" s="411">
        <v>24037.11999999997</v>
      </c>
      <c r="H53" s="411">
        <v>21937.693333333311</v>
      </c>
      <c r="I53" s="412" t="s">
        <v>543</v>
      </c>
      <c r="J53" s="412">
        <v>1.9040000000000001</v>
      </c>
      <c r="K53" s="412">
        <v>1.861</v>
      </c>
      <c r="L53" s="412">
        <v>2.109</v>
      </c>
      <c r="M53" s="412">
        <v>1.958</v>
      </c>
      <c r="N53" s="411">
        <v>0.13258235075151298</v>
      </c>
      <c r="O53" s="412" t="s">
        <v>494</v>
      </c>
      <c r="P53" s="413">
        <v>2.0536419155942718</v>
      </c>
      <c r="Q53" s="353" t="s">
        <v>767</v>
      </c>
      <c r="R53" s="411">
        <v>45564</v>
      </c>
      <c r="S53" s="411">
        <v>41851</v>
      </c>
      <c r="T53" s="411">
        <v>48768</v>
      </c>
      <c r="U53" s="411">
        <v>45394.333333333336</v>
      </c>
      <c r="V53" s="412" t="s">
        <v>530</v>
      </c>
      <c r="W53" s="412">
        <v>115.60000000000001</v>
      </c>
      <c r="X53" s="412">
        <v>110.5</v>
      </c>
      <c r="Y53" s="412">
        <v>119.9</v>
      </c>
      <c r="Z53" s="412">
        <v>115.30000000000001</v>
      </c>
      <c r="AA53" s="411">
        <v>4.7082577241001262</v>
      </c>
      <c r="AB53" s="412" t="s">
        <v>517</v>
      </c>
      <c r="AC53" s="413">
        <v>2.4172578420926012</v>
      </c>
      <c r="AD53" s="353" t="s">
        <v>767</v>
      </c>
      <c r="AE53" s="411">
        <v>10051.720000000007</v>
      </c>
      <c r="AF53" s="411">
        <v>7931.859999999986</v>
      </c>
      <c r="AG53" s="411">
        <v>9257.7199999999993</v>
      </c>
      <c r="AH53" s="411">
        <v>9080.4333333333325</v>
      </c>
      <c r="AI53" s="412" t="s">
        <v>666</v>
      </c>
      <c r="AJ53" s="412">
        <v>6.5760000000000005</v>
      </c>
      <c r="AK53" s="412">
        <v>5.3630000000000004</v>
      </c>
      <c r="AL53" s="412">
        <v>6.1280000000000001</v>
      </c>
      <c r="AM53" s="412">
        <v>6.0220000000000002</v>
      </c>
      <c r="AN53" s="411">
        <v>0.61350661565651288</v>
      </c>
      <c r="AO53" s="412" t="s">
        <v>450</v>
      </c>
      <c r="AP53" s="413">
        <v>1.9801385343439781</v>
      </c>
      <c r="AR53" s="412">
        <v>1.9040000000000001</v>
      </c>
      <c r="AS53" s="412">
        <v>1.861</v>
      </c>
      <c r="AT53" s="412">
        <v>2.109</v>
      </c>
      <c r="AU53" s="412">
        <v>115.60000000000001</v>
      </c>
      <c r="AV53" s="412">
        <v>110.5</v>
      </c>
      <c r="AW53" s="412">
        <v>119.9</v>
      </c>
      <c r="AX53" s="412">
        <v>6.5760000000000005</v>
      </c>
      <c r="AY53" s="412">
        <v>5.3630000000000004</v>
      </c>
      <c r="AZ53" s="412">
        <v>6.1280000000000001</v>
      </c>
      <c r="BB53" s="353">
        <f t="shared" si="9"/>
        <v>38</v>
      </c>
      <c r="BC53" s="412">
        <f t="shared" si="6"/>
        <v>39.984000000000002</v>
      </c>
      <c r="BD53" s="412">
        <f t="shared" si="4"/>
        <v>39.081000000000003</v>
      </c>
      <c r="BE53" s="412">
        <f t="shared" si="4"/>
        <v>44.289000000000001</v>
      </c>
      <c r="BF53" s="412">
        <f t="shared" si="7"/>
        <v>1271.6000000000001</v>
      </c>
      <c r="BG53" s="412">
        <f t="shared" si="5"/>
        <v>1215.5</v>
      </c>
      <c r="BH53" s="412">
        <f t="shared" si="5"/>
        <v>1318.9</v>
      </c>
      <c r="BI53" s="412">
        <f t="shared" si="5"/>
        <v>72.336000000000013</v>
      </c>
      <c r="BJ53" s="412">
        <f t="shared" si="5"/>
        <v>58.993000000000002</v>
      </c>
      <c r="BK53" s="412">
        <f t="shared" si="5"/>
        <v>67.408000000000001</v>
      </c>
    </row>
    <row r="54" spans="1:63">
      <c r="A54" s="458"/>
      <c r="B54" s="353">
        <f t="shared" si="8"/>
        <v>39</v>
      </c>
      <c r="C54" s="353"/>
      <c r="D54" s="353" t="s">
        <v>628</v>
      </c>
      <c r="E54" s="411">
        <v>13245.840000000024</v>
      </c>
      <c r="F54" s="411">
        <v>14342.560000000027</v>
      </c>
      <c r="G54" s="411">
        <v>17078.280000000013</v>
      </c>
      <c r="H54" s="411">
        <v>14888.893333333355</v>
      </c>
      <c r="I54" s="412" t="s">
        <v>589</v>
      </c>
      <c r="J54" s="412">
        <v>1.2989999999999999</v>
      </c>
      <c r="K54" s="412">
        <v>1.387</v>
      </c>
      <c r="L54" s="412">
        <v>1.599</v>
      </c>
      <c r="M54" s="412">
        <v>1.4279999999999999</v>
      </c>
      <c r="N54" s="411">
        <v>0.15399002642651119</v>
      </c>
      <c r="O54" s="412" t="s">
        <v>544</v>
      </c>
      <c r="P54" s="413">
        <v>1.9822254645238875</v>
      </c>
      <c r="Q54" s="353" t="s">
        <v>773</v>
      </c>
      <c r="R54" s="411">
        <v>47952</v>
      </c>
      <c r="S54" s="411">
        <v>53369</v>
      </c>
      <c r="T54" s="411">
        <v>38508</v>
      </c>
      <c r="U54" s="411">
        <v>46609.666666666664</v>
      </c>
      <c r="V54" s="412" t="s">
        <v>575</v>
      </c>
      <c r="W54" s="412">
        <v>118.80000000000001</v>
      </c>
      <c r="X54" s="412">
        <v>125.80000000000001</v>
      </c>
      <c r="Y54" s="412">
        <v>105.7</v>
      </c>
      <c r="Z54" s="412">
        <v>116.80000000000001</v>
      </c>
      <c r="AA54" s="411">
        <v>10.218818850900243</v>
      </c>
      <c r="AB54" s="412" t="s">
        <v>435</v>
      </c>
      <c r="AC54" s="413">
        <v>2.4452894966505583</v>
      </c>
      <c r="AD54" s="353" t="s">
        <v>773</v>
      </c>
      <c r="AE54" s="411">
        <v>8833</v>
      </c>
      <c r="AF54" s="411">
        <v>8548.1399999999958</v>
      </c>
      <c r="AG54" s="411">
        <v>9605.2800000000061</v>
      </c>
      <c r="AH54" s="411">
        <v>8995.4733333333334</v>
      </c>
      <c r="AI54" s="412" t="s">
        <v>477</v>
      </c>
      <c r="AJ54" s="412">
        <v>5.8860000000000001</v>
      </c>
      <c r="AK54" s="412">
        <v>5.7210000000000001</v>
      </c>
      <c r="AL54" s="412">
        <v>6.3250000000000002</v>
      </c>
      <c r="AM54" s="412">
        <v>5.9770000000000003</v>
      </c>
      <c r="AN54" s="411">
        <v>0.31215885785192449</v>
      </c>
      <c r="AO54" s="412" t="s">
        <v>475</v>
      </c>
      <c r="AP54" s="413">
        <v>1.9800231360300991</v>
      </c>
      <c r="AR54" s="412">
        <v>1.2989999999999999</v>
      </c>
      <c r="AS54" s="412">
        <v>1.387</v>
      </c>
      <c r="AT54" s="412">
        <v>1.599</v>
      </c>
      <c r="AU54" s="412">
        <v>118.80000000000001</v>
      </c>
      <c r="AV54" s="412">
        <v>125.80000000000001</v>
      </c>
      <c r="AW54" s="412">
        <v>105.7</v>
      </c>
      <c r="AX54" s="412">
        <v>5.8860000000000001</v>
      </c>
      <c r="AY54" s="412">
        <v>5.7210000000000001</v>
      </c>
      <c r="AZ54" s="412">
        <v>6.3250000000000002</v>
      </c>
      <c r="BB54" s="353">
        <f t="shared" si="9"/>
        <v>39</v>
      </c>
      <c r="BC54" s="412">
        <f t="shared" si="6"/>
        <v>27.279</v>
      </c>
      <c r="BD54" s="412">
        <f t="shared" si="4"/>
        <v>29.126999999999999</v>
      </c>
      <c r="BE54" s="412">
        <f t="shared" si="4"/>
        <v>33.579000000000001</v>
      </c>
      <c r="BF54" s="412">
        <f t="shared" si="7"/>
        <v>1306.8000000000002</v>
      </c>
      <c r="BG54" s="412">
        <f t="shared" si="5"/>
        <v>1383.8000000000002</v>
      </c>
      <c r="BH54" s="412">
        <f t="shared" si="5"/>
        <v>1162.7</v>
      </c>
      <c r="BI54" s="412">
        <f t="shared" si="5"/>
        <v>64.745999999999995</v>
      </c>
      <c r="BJ54" s="412">
        <f t="shared" si="5"/>
        <v>62.930999999999997</v>
      </c>
      <c r="BK54" s="412">
        <f t="shared" si="5"/>
        <v>69.575000000000003</v>
      </c>
    </row>
    <row r="55" spans="1:63">
      <c r="A55" s="458"/>
      <c r="B55" s="353">
        <f t="shared" si="8"/>
        <v>40</v>
      </c>
      <c r="C55" s="353"/>
      <c r="D55" s="353" t="s">
        <v>630</v>
      </c>
      <c r="E55" s="411">
        <v>16713.120000000014</v>
      </c>
      <c r="F55" s="411">
        <v>18586.280000000002</v>
      </c>
      <c r="G55" s="411">
        <v>18045.120000000003</v>
      </c>
      <c r="H55" s="411">
        <v>17781.506666666672</v>
      </c>
      <c r="I55" s="412" t="s">
        <v>481</v>
      </c>
      <c r="J55" s="412">
        <v>1.571</v>
      </c>
      <c r="K55" s="412">
        <v>1.7130000000000001</v>
      </c>
      <c r="L55" s="412">
        <v>1.6719999999999999</v>
      </c>
      <c r="M55" s="412">
        <v>1.6520000000000001</v>
      </c>
      <c r="N55" s="411">
        <v>7.2951228639869858E-2</v>
      </c>
      <c r="O55" s="412" t="s">
        <v>529</v>
      </c>
      <c r="P55" s="413">
        <v>2.0486520984529988</v>
      </c>
      <c r="Q55" s="353" t="s">
        <v>778</v>
      </c>
      <c r="R55" s="411">
        <v>19089</v>
      </c>
      <c r="S55" s="411">
        <v>27645</v>
      </c>
      <c r="T55" s="411">
        <v>17039</v>
      </c>
      <c r="U55" s="411">
        <v>21257.666666666668</v>
      </c>
      <c r="V55" s="414" t="s">
        <v>781</v>
      </c>
      <c r="W55" s="412">
        <v>72.989999999999995</v>
      </c>
      <c r="X55" s="412">
        <v>88.69</v>
      </c>
      <c r="Y55" s="412">
        <v>68.760000000000005</v>
      </c>
      <c r="Z55" s="412">
        <v>76.81</v>
      </c>
      <c r="AA55" s="411">
        <v>10.497231331366608</v>
      </c>
      <c r="AB55" s="412" t="s">
        <v>437</v>
      </c>
      <c r="AC55" s="413">
        <v>2.5986082042327108</v>
      </c>
      <c r="AD55" s="353" t="s">
        <v>778</v>
      </c>
      <c r="AE55" s="411">
        <v>8355.1399999999921</v>
      </c>
      <c r="AF55" s="411">
        <v>8702.1399999999976</v>
      </c>
      <c r="AG55" s="411">
        <v>7897.1399999999858</v>
      </c>
      <c r="AH55" s="411">
        <v>8318.1399999999921</v>
      </c>
      <c r="AI55" s="412" t="s">
        <v>478</v>
      </c>
      <c r="AJ55" s="412">
        <v>5.61</v>
      </c>
      <c r="AK55" s="412">
        <v>5.8100000000000005</v>
      </c>
      <c r="AL55" s="412">
        <v>5.343</v>
      </c>
      <c r="AM55" s="412">
        <v>5.5880000000000001</v>
      </c>
      <c r="AN55" s="411">
        <v>0.23462572619906108</v>
      </c>
      <c r="AO55" s="412" t="s">
        <v>427</v>
      </c>
      <c r="AP55" s="413">
        <v>1.975081904917765</v>
      </c>
      <c r="AR55" s="412">
        <v>1.571</v>
      </c>
      <c r="AS55" s="412">
        <v>1.7130000000000001</v>
      </c>
      <c r="AT55" s="412">
        <v>1.6719999999999999</v>
      </c>
      <c r="AU55" s="412">
        <v>72.989999999999995</v>
      </c>
      <c r="AV55" s="412">
        <v>88.69</v>
      </c>
      <c r="AW55" s="412">
        <v>68.760000000000005</v>
      </c>
      <c r="AX55" s="412">
        <v>5.61</v>
      </c>
      <c r="AY55" s="412">
        <v>5.8100000000000005</v>
      </c>
      <c r="AZ55" s="412">
        <v>5.343</v>
      </c>
      <c r="BB55" s="353">
        <f t="shared" si="9"/>
        <v>40</v>
      </c>
      <c r="BC55" s="412">
        <f t="shared" si="6"/>
        <v>32.991</v>
      </c>
      <c r="BD55" s="412">
        <f t="shared" si="4"/>
        <v>35.972999999999999</v>
      </c>
      <c r="BE55" s="412">
        <f t="shared" si="4"/>
        <v>35.112000000000002</v>
      </c>
      <c r="BF55" s="412">
        <f t="shared" si="7"/>
        <v>802.89</v>
      </c>
      <c r="BG55" s="412">
        <f t="shared" si="5"/>
        <v>975.58999999999992</v>
      </c>
      <c r="BH55" s="412">
        <f t="shared" si="5"/>
        <v>756.36</v>
      </c>
      <c r="BI55" s="412">
        <f t="shared" si="5"/>
        <v>61.71</v>
      </c>
      <c r="BJ55" s="412">
        <f t="shared" si="5"/>
        <v>63.910000000000004</v>
      </c>
      <c r="BK55" s="412">
        <f t="shared" si="5"/>
        <v>58.772999999999996</v>
      </c>
    </row>
    <row r="56" spans="1:63">
      <c r="C56" s="353"/>
      <c r="D56" s="455" t="s">
        <v>633</v>
      </c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 t="s">
        <v>633</v>
      </c>
      <c r="R56" s="455"/>
      <c r="S56" s="455"/>
      <c r="T56" s="455"/>
      <c r="U56" s="455"/>
      <c r="V56" s="455"/>
      <c r="W56" s="455"/>
      <c r="X56" s="455"/>
      <c r="Y56" s="455"/>
      <c r="Z56" s="455"/>
      <c r="AA56" s="455"/>
      <c r="AB56" s="455"/>
      <c r="AC56" s="455"/>
      <c r="AD56" s="455" t="s">
        <v>633</v>
      </c>
      <c r="AE56" s="455"/>
      <c r="AF56" s="455"/>
      <c r="AG56" s="455"/>
      <c r="AH56" s="455"/>
      <c r="AI56" s="455"/>
      <c r="AJ56" s="455"/>
      <c r="AK56" s="455"/>
      <c r="AL56" s="455"/>
      <c r="AM56" s="455"/>
      <c r="AN56" s="455"/>
      <c r="AO56" s="455"/>
      <c r="AP56" s="455"/>
      <c r="AU56" s="404"/>
      <c r="AV56" s="404"/>
      <c r="AW56" s="404"/>
      <c r="AX56" s="404"/>
      <c r="AY56" s="404"/>
      <c r="AZ56" s="404"/>
      <c r="BF56" s="404"/>
      <c r="BG56" s="404"/>
      <c r="BH56" s="404"/>
      <c r="BI56" s="404"/>
      <c r="BJ56" s="404"/>
      <c r="BK56" s="404"/>
    </row>
    <row r="57" spans="1:63">
      <c r="C57" s="353"/>
      <c r="D57" s="410" t="s">
        <v>413</v>
      </c>
      <c r="E57" s="353"/>
      <c r="F57" s="353"/>
      <c r="G57" s="353"/>
      <c r="H57" s="353"/>
      <c r="I57" s="353"/>
      <c r="J57" s="353"/>
      <c r="K57" s="353"/>
      <c r="L57" s="353"/>
      <c r="M57" s="353"/>
      <c r="N57" s="353"/>
      <c r="O57" s="353"/>
      <c r="P57" s="353"/>
      <c r="Q57" s="410" t="s">
        <v>649</v>
      </c>
      <c r="AD57" s="417" t="s">
        <v>784</v>
      </c>
      <c r="AE57" s="404"/>
      <c r="AF57" s="404"/>
      <c r="AG57" s="404"/>
      <c r="AH57" s="404"/>
      <c r="AI57" s="404"/>
      <c r="AJ57" s="404"/>
      <c r="AK57" s="404"/>
      <c r="AL57" s="404"/>
      <c r="AM57" s="404"/>
      <c r="AN57" s="404"/>
      <c r="AO57" s="404"/>
      <c r="AP57" s="404"/>
      <c r="AR57" s="353"/>
      <c r="AS57" s="353"/>
      <c r="AT57" s="353"/>
      <c r="AX57" s="404"/>
      <c r="AY57" s="404"/>
      <c r="AZ57" s="404"/>
      <c r="BC57" s="353"/>
      <c r="BD57" s="353"/>
      <c r="BE57" s="353"/>
      <c r="BI57" s="404"/>
      <c r="BJ57" s="404"/>
      <c r="BK57" s="404"/>
    </row>
    <row r="58" spans="1:63">
      <c r="C58" s="353"/>
      <c r="D58" s="353"/>
      <c r="E58" s="456" t="s">
        <v>414</v>
      </c>
      <c r="F58" s="455"/>
      <c r="G58" s="455"/>
      <c r="H58" s="455"/>
      <c r="I58" s="455"/>
      <c r="J58" s="456" t="s">
        <v>415</v>
      </c>
      <c r="K58" s="455"/>
      <c r="L58" s="455"/>
      <c r="M58" s="455"/>
      <c r="N58" s="455"/>
      <c r="O58" s="455"/>
      <c r="P58" s="455"/>
      <c r="R58" s="456" t="s">
        <v>414</v>
      </c>
      <c r="S58" s="455"/>
      <c r="T58" s="455"/>
      <c r="U58" s="455"/>
      <c r="V58" s="455"/>
      <c r="W58" s="456" t="s">
        <v>415</v>
      </c>
      <c r="X58" s="455"/>
      <c r="Y58" s="455"/>
      <c r="Z58" s="455"/>
      <c r="AA58" s="455"/>
      <c r="AB58" s="455"/>
      <c r="AC58" s="455"/>
      <c r="AD58" s="404"/>
      <c r="AE58" s="456" t="s">
        <v>414</v>
      </c>
      <c r="AF58" s="457"/>
      <c r="AG58" s="457"/>
      <c r="AH58" s="457"/>
      <c r="AI58" s="457"/>
      <c r="AJ58" s="456" t="s">
        <v>415</v>
      </c>
      <c r="AK58" s="457"/>
      <c r="AL58" s="457"/>
      <c r="AM58" s="457"/>
      <c r="AN58" s="457"/>
      <c r="AO58" s="457"/>
      <c r="AP58" s="457"/>
      <c r="AU58" s="404"/>
      <c r="AV58" s="404"/>
      <c r="AW58" s="404"/>
      <c r="AX58" s="404"/>
      <c r="AY58" s="404"/>
      <c r="AZ58" s="404"/>
      <c r="BF58" s="404"/>
      <c r="BG58" s="404"/>
      <c r="BH58" s="404"/>
      <c r="BI58" s="404"/>
      <c r="BJ58" s="404"/>
      <c r="BK58" s="404"/>
    </row>
    <row r="59" spans="1:63">
      <c r="C59" s="353"/>
      <c r="D59" s="410" t="s">
        <v>416</v>
      </c>
      <c r="E59" s="410" t="s">
        <v>417</v>
      </c>
      <c r="F59" s="410" t="s">
        <v>418</v>
      </c>
      <c r="G59" s="410" t="s">
        <v>419</v>
      </c>
      <c r="H59" s="353" t="s">
        <v>420</v>
      </c>
      <c r="I59" s="353" t="s">
        <v>421</v>
      </c>
      <c r="J59" s="410" t="s">
        <v>417</v>
      </c>
      <c r="K59" s="410" t="s">
        <v>418</v>
      </c>
      <c r="L59" s="410" t="s">
        <v>419</v>
      </c>
      <c r="M59" s="353" t="s">
        <v>420</v>
      </c>
      <c r="N59" s="353" t="s">
        <v>422</v>
      </c>
      <c r="O59" s="353" t="s">
        <v>421</v>
      </c>
      <c r="P59" s="353" t="s">
        <v>423</v>
      </c>
      <c r="Q59" s="410" t="s">
        <v>416</v>
      </c>
      <c r="R59" s="410" t="s">
        <v>417</v>
      </c>
      <c r="S59" s="410" t="s">
        <v>418</v>
      </c>
      <c r="T59" s="410" t="s">
        <v>419</v>
      </c>
      <c r="U59" s="353" t="s">
        <v>420</v>
      </c>
      <c r="V59" s="353" t="s">
        <v>421</v>
      </c>
      <c r="W59" s="410" t="s">
        <v>417</v>
      </c>
      <c r="X59" s="410" t="s">
        <v>418</v>
      </c>
      <c r="Y59" s="410" t="s">
        <v>419</v>
      </c>
      <c r="Z59" s="353" t="s">
        <v>420</v>
      </c>
      <c r="AA59" s="353" t="s">
        <v>422</v>
      </c>
      <c r="AB59" s="353" t="s">
        <v>421</v>
      </c>
      <c r="AC59" s="353" t="s">
        <v>423</v>
      </c>
      <c r="AD59" s="417" t="s">
        <v>416</v>
      </c>
      <c r="AE59" s="417" t="s">
        <v>417</v>
      </c>
      <c r="AF59" s="417" t="s">
        <v>418</v>
      </c>
      <c r="AG59" s="417" t="s">
        <v>419</v>
      </c>
      <c r="AH59" s="404" t="s">
        <v>420</v>
      </c>
      <c r="AI59" s="404" t="s">
        <v>421</v>
      </c>
      <c r="AJ59" s="417" t="s">
        <v>417</v>
      </c>
      <c r="AK59" s="417" t="s">
        <v>418</v>
      </c>
      <c r="AL59" s="417" t="s">
        <v>419</v>
      </c>
      <c r="AM59" s="404" t="s">
        <v>420</v>
      </c>
      <c r="AN59" s="404" t="s">
        <v>422</v>
      </c>
      <c r="AO59" s="404" t="s">
        <v>421</v>
      </c>
      <c r="AP59" s="404" t="s">
        <v>423</v>
      </c>
      <c r="AR59" s="410" t="s">
        <v>417</v>
      </c>
      <c r="AS59" s="410" t="s">
        <v>418</v>
      </c>
      <c r="AT59" s="410" t="s">
        <v>419</v>
      </c>
      <c r="AU59" s="410" t="s">
        <v>417</v>
      </c>
      <c r="AV59" s="410" t="s">
        <v>418</v>
      </c>
      <c r="AW59" s="410" t="s">
        <v>419</v>
      </c>
      <c r="AX59" s="417" t="s">
        <v>417</v>
      </c>
      <c r="AY59" s="417" t="s">
        <v>418</v>
      </c>
      <c r="AZ59" s="417" t="s">
        <v>419</v>
      </c>
      <c r="BC59" s="410" t="s">
        <v>417</v>
      </c>
      <c r="BD59" s="410" t="s">
        <v>418</v>
      </c>
      <c r="BE59" s="410" t="s">
        <v>419</v>
      </c>
      <c r="BF59" s="410" t="s">
        <v>417</v>
      </c>
      <c r="BG59" s="410" t="s">
        <v>418</v>
      </c>
      <c r="BH59" s="410" t="s">
        <v>419</v>
      </c>
      <c r="BI59" s="410" t="s">
        <v>417</v>
      </c>
      <c r="BJ59" s="410" t="s">
        <v>418</v>
      </c>
      <c r="BK59" s="410" t="s">
        <v>419</v>
      </c>
    </row>
    <row r="60" spans="1:63">
      <c r="A60" s="458" t="s">
        <v>634</v>
      </c>
      <c r="B60" s="353">
        <f>B32+20</f>
        <v>41</v>
      </c>
      <c r="C60" s="353"/>
      <c r="D60" s="353" t="s">
        <v>424</v>
      </c>
      <c r="E60" s="411">
        <v>28682.180000000011</v>
      </c>
      <c r="F60" s="411">
        <v>24031.360000000011</v>
      </c>
      <c r="G60" s="411">
        <v>26996.180000000011</v>
      </c>
      <c r="H60" s="411">
        <v>26569.906666666677</v>
      </c>
      <c r="I60" s="412" t="s">
        <v>429</v>
      </c>
      <c r="J60" s="412">
        <v>2.226</v>
      </c>
      <c r="K60" s="412">
        <v>1.9419999999999999</v>
      </c>
      <c r="L60" s="412">
        <v>2.1240000000000001</v>
      </c>
      <c r="M60" s="412">
        <v>2.097</v>
      </c>
      <c r="N60" s="411">
        <v>0.14399140948389921</v>
      </c>
      <c r="O60" s="412" t="s">
        <v>430</v>
      </c>
      <c r="P60" s="413">
        <v>2.1439152780336417</v>
      </c>
      <c r="Q60" s="353" t="s">
        <v>650</v>
      </c>
      <c r="R60" s="411">
        <v>293112.47999999969</v>
      </c>
      <c r="S60" s="411">
        <v>305971.47999999969</v>
      </c>
      <c r="T60" s="411">
        <v>313140.47999999969</v>
      </c>
      <c r="U60" s="411">
        <v>304074.813333333</v>
      </c>
      <c r="V60" s="412" t="s">
        <v>493</v>
      </c>
      <c r="W60" s="412">
        <v>266.8</v>
      </c>
      <c r="X60" s="412">
        <v>275.40000000000003</v>
      </c>
      <c r="Y60" s="412">
        <v>280.2</v>
      </c>
      <c r="Z60" s="412">
        <v>274.10000000000002</v>
      </c>
      <c r="AA60" s="411">
        <v>6.7903409559954921</v>
      </c>
      <c r="AB60" s="412" t="s">
        <v>491</v>
      </c>
      <c r="AC60" s="413">
        <v>1.6224805504694018</v>
      </c>
      <c r="AD60" s="404" t="s">
        <v>650</v>
      </c>
      <c r="AE60" s="418">
        <v>14101.779999999977</v>
      </c>
      <c r="AF60" s="418">
        <v>9513.2199999999939</v>
      </c>
      <c r="AG60" s="418">
        <v>13725.779999999982</v>
      </c>
      <c r="AH60" s="418">
        <v>12446.926666666652</v>
      </c>
      <c r="AI60" s="419" t="s">
        <v>581</v>
      </c>
      <c r="AJ60" s="420">
        <v>4.1079999999999997</v>
      </c>
      <c r="AK60" s="420">
        <v>2.931</v>
      </c>
      <c r="AL60" s="420">
        <v>4.0140000000000002</v>
      </c>
      <c r="AM60" s="420">
        <v>3.6840000000000002</v>
      </c>
      <c r="AN60" s="418">
        <v>0.65416136345429687</v>
      </c>
      <c r="AO60" s="420" t="s">
        <v>519</v>
      </c>
      <c r="AP60" s="421">
        <v>1.8658513159019356</v>
      </c>
      <c r="AR60" s="412">
        <v>2.226</v>
      </c>
      <c r="AS60" s="412">
        <v>1.9419999999999999</v>
      </c>
      <c r="AT60" s="412">
        <v>2.1240000000000001</v>
      </c>
      <c r="AU60" s="412">
        <v>266.8</v>
      </c>
      <c r="AV60" s="412">
        <v>275.40000000000003</v>
      </c>
      <c r="AW60" s="412">
        <v>280.2</v>
      </c>
      <c r="AX60" s="420">
        <v>4.1079999999999997</v>
      </c>
      <c r="AY60" s="420">
        <v>2.931</v>
      </c>
      <c r="AZ60" s="420">
        <v>4.0140000000000002</v>
      </c>
      <c r="BB60" s="353">
        <f>BB32+20</f>
        <v>41</v>
      </c>
      <c r="BC60" s="412">
        <f>AR60*21</f>
        <v>46.746000000000002</v>
      </c>
      <c r="BD60" s="412">
        <f t="shared" ref="BD60:BE83" si="10">AS60*21</f>
        <v>40.781999999999996</v>
      </c>
      <c r="BE60" s="412">
        <f t="shared" si="10"/>
        <v>44.603999999999999</v>
      </c>
      <c r="BF60" s="412">
        <f>AU60*11</f>
        <v>2934.8</v>
      </c>
      <c r="BG60" s="412">
        <f t="shared" ref="BG60:BK83" si="11">AV60*11</f>
        <v>3029.4000000000005</v>
      </c>
      <c r="BH60" s="412">
        <f t="shared" si="11"/>
        <v>3082.2</v>
      </c>
      <c r="BI60" s="412">
        <f t="shared" si="11"/>
        <v>45.187999999999995</v>
      </c>
      <c r="BJ60" s="412">
        <f t="shared" si="11"/>
        <v>32.241</v>
      </c>
      <c r="BK60" s="412">
        <f t="shared" si="11"/>
        <v>44.154000000000003</v>
      </c>
    </row>
    <row r="61" spans="1:63">
      <c r="A61" s="458"/>
      <c r="B61" s="353">
        <f>B33+20</f>
        <v>42</v>
      </c>
      <c r="C61" s="353"/>
      <c r="D61" s="353" t="s">
        <v>456</v>
      </c>
      <c r="E61" s="411">
        <v>16756.360000000011</v>
      </c>
      <c r="F61" s="411">
        <v>16497.180000000011</v>
      </c>
      <c r="G61" s="411">
        <v>17349.360000000011</v>
      </c>
      <c r="H61" s="411">
        <v>16867.633333333346</v>
      </c>
      <c r="I61" s="412" t="s">
        <v>460</v>
      </c>
      <c r="J61" s="412">
        <v>1.4690000000000001</v>
      </c>
      <c r="K61" s="412">
        <v>1.4510000000000001</v>
      </c>
      <c r="L61" s="412">
        <v>1.5090000000000001</v>
      </c>
      <c r="M61" s="412">
        <v>1.476</v>
      </c>
      <c r="N61" s="411">
        <v>2.9670396028199136E-2</v>
      </c>
      <c r="O61" s="412" t="s">
        <v>461</v>
      </c>
      <c r="P61" s="413">
        <v>2.0143715977593453</v>
      </c>
      <c r="Q61" s="353" t="s">
        <v>657</v>
      </c>
      <c r="R61" s="411">
        <v>16538.740000000031</v>
      </c>
      <c r="S61" s="411">
        <v>32889.479999999967</v>
      </c>
      <c r="T61" s="411">
        <v>19634.739999999994</v>
      </c>
      <c r="U61" s="411">
        <v>23020.986666666664</v>
      </c>
      <c r="V61" s="414" t="s">
        <v>659</v>
      </c>
      <c r="W61" s="412">
        <v>31.03</v>
      </c>
      <c r="X61" s="412">
        <v>52.28</v>
      </c>
      <c r="Y61" s="412">
        <v>35.369999999999997</v>
      </c>
      <c r="Z61" s="412">
        <v>39.56</v>
      </c>
      <c r="AA61" s="411">
        <v>11.228225513428166</v>
      </c>
      <c r="AB61" s="414" t="s">
        <v>660</v>
      </c>
      <c r="AC61" s="413">
        <v>2.1390589340329398</v>
      </c>
      <c r="AD61" s="404" t="s">
        <v>657</v>
      </c>
      <c r="AE61" s="418">
        <v>14219.999999999978</v>
      </c>
      <c r="AF61" s="418">
        <v>17366.559999999976</v>
      </c>
      <c r="AG61" s="418">
        <v>14151.559999999981</v>
      </c>
      <c r="AH61" s="418">
        <v>15246.039999999979</v>
      </c>
      <c r="AI61" s="420" t="s">
        <v>459</v>
      </c>
      <c r="AJ61" s="420">
        <v>4.1370000000000005</v>
      </c>
      <c r="AK61" s="420">
        <v>4.8979999999999997</v>
      </c>
      <c r="AL61" s="420">
        <v>4.12</v>
      </c>
      <c r="AM61" s="420">
        <v>4.3849999999999998</v>
      </c>
      <c r="AN61" s="418">
        <v>0.44474611678363868</v>
      </c>
      <c r="AO61" s="420" t="s">
        <v>520</v>
      </c>
      <c r="AP61" s="421">
        <v>1.9385609918211684</v>
      </c>
      <c r="AR61" s="412">
        <v>1.4690000000000001</v>
      </c>
      <c r="AS61" s="412">
        <v>1.4510000000000001</v>
      </c>
      <c r="AT61" s="412">
        <v>1.5090000000000001</v>
      </c>
      <c r="AU61" s="412">
        <v>31.03</v>
      </c>
      <c r="AV61" s="412">
        <v>52.28</v>
      </c>
      <c r="AW61" s="412">
        <v>35.369999999999997</v>
      </c>
      <c r="AX61" s="420">
        <v>4.1370000000000005</v>
      </c>
      <c r="AY61" s="420">
        <v>4.8979999999999997</v>
      </c>
      <c r="AZ61" s="420">
        <v>4.12</v>
      </c>
      <c r="BB61" s="353">
        <f>BB33+20</f>
        <v>42</v>
      </c>
      <c r="BC61" s="412">
        <f t="shared" ref="BC61:BC83" si="12">AR61*21</f>
        <v>30.849</v>
      </c>
      <c r="BD61" s="412">
        <f t="shared" si="10"/>
        <v>30.471</v>
      </c>
      <c r="BE61" s="412">
        <f t="shared" si="10"/>
        <v>31.689000000000004</v>
      </c>
      <c r="BF61" s="412">
        <f t="shared" ref="BF61:BF83" si="13">AU61*11</f>
        <v>341.33000000000004</v>
      </c>
      <c r="BG61" s="412">
        <f t="shared" si="11"/>
        <v>575.08000000000004</v>
      </c>
      <c r="BH61" s="412">
        <f t="shared" si="11"/>
        <v>389.07</v>
      </c>
      <c r="BI61" s="412">
        <f t="shared" si="11"/>
        <v>45.507000000000005</v>
      </c>
      <c r="BJ61" s="412">
        <f t="shared" si="11"/>
        <v>53.878</v>
      </c>
      <c r="BK61" s="412">
        <f t="shared" si="11"/>
        <v>45.32</v>
      </c>
    </row>
    <row r="62" spans="1:63">
      <c r="A62" s="458"/>
      <c r="B62" s="355" t="s">
        <v>825</v>
      </c>
      <c r="C62" s="353"/>
      <c r="D62" s="353" t="s">
        <v>482</v>
      </c>
      <c r="E62" s="411">
        <v>11536.910000000009</v>
      </c>
      <c r="F62" s="411">
        <v>10998.27000000001</v>
      </c>
      <c r="G62" s="411">
        <v>12705.36000000001</v>
      </c>
      <c r="H62" s="411">
        <v>11746.846666666677</v>
      </c>
      <c r="I62" s="412" t="s">
        <v>484</v>
      </c>
      <c r="J62" s="412">
        <v>1.097</v>
      </c>
      <c r="K62" s="412">
        <v>1.0569999999999999</v>
      </c>
      <c r="L62" s="412">
        <v>1.1839999999999999</v>
      </c>
      <c r="M62" s="412">
        <v>1.113</v>
      </c>
      <c r="N62" s="411">
        <v>6.4661728289150844E-2</v>
      </c>
      <c r="O62" s="412" t="s">
        <v>426</v>
      </c>
      <c r="P62" s="413">
        <v>1.9417452378237858</v>
      </c>
      <c r="Q62" s="353" t="s">
        <v>665</v>
      </c>
      <c r="R62" s="411">
        <v>7574.1299999999919</v>
      </c>
      <c r="S62" s="411">
        <v>8117.8699999999917</v>
      </c>
      <c r="T62" s="411">
        <v>7322.9999999999927</v>
      </c>
      <c r="U62" s="411">
        <v>7671.6666666666597</v>
      </c>
      <c r="V62" s="412" t="s">
        <v>474</v>
      </c>
      <c r="W62" s="412">
        <v>16.850000000000001</v>
      </c>
      <c r="X62" s="412">
        <v>17.809999999999999</v>
      </c>
      <c r="Y62" s="412">
        <v>16.399999999999999</v>
      </c>
      <c r="Z62" s="412">
        <v>17.02</v>
      </c>
      <c r="AA62" s="411">
        <v>0.71998344077015242</v>
      </c>
      <c r="AB62" s="412" t="s">
        <v>427</v>
      </c>
      <c r="AC62" s="413">
        <v>2.2010699660385957</v>
      </c>
      <c r="AD62" s="404" t="s">
        <v>665</v>
      </c>
      <c r="AE62" s="418">
        <v>10681.219999999988</v>
      </c>
      <c r="AF62" s="418">
        <v>10394.779999999992</v>
      </c>
      <c r="AG62" s="418">
        <v>10282.88999999999</v>
      </c>
      <c r="AH62" s="418">
        <v>10452.963333333324</v>
      </c>
      <c r="AI62" s="420" t="s">
        <v>461</v>
      </c>
      <c r="AJ62" s="420">
        <v>3.2389999999999999</v>
      </c>
      <c r="AK62" s="420">
        <v>3.1640000000000001</v>
      </c>
      <c r="AL62" s="420">
        <v>3.1350000000000002</v>
      </c>
      <c r="AM62" s="420">
        <v>3.1790000000000003</v>
      </c>
      <c r="AN62" s="418">
        <v>5.3845522870008669E-2</v>
      </c>
      <c r="AO62" s="420" t="s">
        <v>525</v>
      </c>
      <c r="AP62" s="421">
        <v>1.7960071018852373</v>
      </c>
      <c r="AR62" s="412">
        <v>1.097</v>
      </c>
      <c r="AS62" s="412">
        <v>1.0569999999999999</v>
      </c>
      <c r="AT62" s="412">
        <v>1.1839999999999999</v>
      </c>
      <c r="AU62" s="412">
        <v>16.850000000000001</v>
      </c>
      <c r="AV62" s="412">
        <v>17.809999999999999</v>
      </c>
      <c r="AW62" s="412">
        <v>16.399999999999999</v>
      </c>
      <c r="AX62" s="420">
        <v>3.2389999999999999</v>
      </c>
      <c r="AY62" s="420">
        <v>3.1640000000000001</v>
      </c>
      <c r="AZ62" s="420">
        <v>3.1350000000000002</v>
      </c>
      <c r="BB62" s="355" t="s">
        <v>825</v>
      </c>
      <c r="BC62" s="412">
        <f t="shared" si="12"/>
        <v>23.036999999999999</v>
      </c>
      <c r="BD62" s="412">
        <f t="shared" si="10"/>
        <v>22.196999999999999</v>
      </c>
      <c r="BE62" s="412">
        <f t="shared" si="10"/>
        <v>24.863999999999997</v>
      </c>
      <c r="BF62" s="412">
        <f t="shared" si="13"/>
        <v>185.35000000000002</v>
      </c>
      <c r="BG62" s="412">
        <f t="shared" si="11"/>
        <v>195.91</v>
      </c>
      <c r="BH62" s="412">
        <f t="shared" si="11"/>
        <v>180.39999999999998</v>
      </c>
      <c r="BI62" s="412">
        <f t="shared" si="11"/>
        <v>35.628999999999998</v>
      </c>
      <c r="BJ62" s="412">
        <f t="shared" si="11"/>
        <v>34.804000000000002</v>
      </c>
      <c r="BK62" s="412">
        <f t="shared" si="11"/>
        <v>34.484999999999999</v>
      </c>
    </row>
    <row r="63" spans="1:63">
      <c r="A63" s="458"/>
      <c r="B63" s="353">
        <f>B35+20</f>
        <v>43</v>
      </c>
      <c r="C63" s="353"/>
      <c r="D63" s="353" t="s">
        <v>502</v>
      </c>
      <c r="E63" s="411">
        <v>104878.35999999978</v>
      </c>
      <c r="F63" s="411">
        <v>101843.3599999998</v>
      </c>
      <c r="G63" s="411">
        <v>91499.359999999797</v>
      </c>
      <c r="H63" s="411">
        <v>99407.026666666454</v>
      </c>
      <c r="I63" s="412" t="s">
        <v>505</v>
      </c>
      <c r="J63" s="412">
        <v>6.0549999999999997</v>
      </c>
      <c r="K63" s="412">
        <v>5.9180000000000001</v>
      </c>
      <c r="L63" s="412">
        <v>5.4470000000000001</v>
      </c>
      <c r="M63" s="412">
        <v>5.806</v>
      </c>
      <c r="N63" s="411">
        <v>0.31907574046407788</v>
      </c>
      <c r="O63" s="412" t="s">
        <v>470</v>
      </c>
      <c r="P63" s="413">
        <v>2.1980827309408424</v>
      </c>
      <c r="Q63" s="353" t="s">
        <v>671</v>
      </c>
      <c r="R63" s="411">
        <v>723272.41772506677</v>
      </c>
      <c r="S63" s="411">
        <v>731796.22999999963</v>
      </c>
      <c r="T63" s="411">
        <v>746349.43686984025</v>
      </c>
      <c r="U63" s="411">
        <v>733806.02819830226</v>
      </c>
      <c r="V63" s="412" t="s">
        <v>468</v>
      </c>
      <c r="W63" s="412">
        <v>520.9</v>
      </c>
      <c r="X63" s="412">
        <v>525.5</v>
      </c>
      <c r="Y63" s="412">
        <v>533.20000000000005</v>
      </c>
      <c r="Z63" s="412">
        <v>526.5</v>
      </c>
      <c r="AA63" s="411">
        <v>6.1972711486019119</v>
      </c>
      <c r="AB63" s="412" t="s">
        <v>467</v>
      </c>
      <c r="AC63" s="413">
        <v>1.532435599389304</v>
      </c>
      <c r="AD63" s="404" t="s">
        <v>671</v>
      </c>
      <c r="AE63" s="418">
        <v>18737.669999999976</v>
      </c>
      <c r="AF63" s="418">
        <v>24309.559999999969</v>
      </c>
      <c r="AG63" s="418">
        <v>19423.669999999976</v>
      </c>
      <c r="AH63" s="418">
        <v>20823.633333333306</v>
      </c>
      <c r="AI63" s="420" t="s">
        <v>695</v>
      </c>
      <c r="AJ63" s="420">
        <v>5.2220000000000004</v>
      </c>
      <c r="AK63" s="420">
        <v>6.4950000000000001</v>
      </c>
      <c r="AL63" s="420">
        <v>5.3819999999999997</v>
      </c>
      <c r="AM63" s="420">
        <v>5.7</v>
      </c>
      <c r="AN63" s="418">
        <v>0.6931594070529522</v>
      </c>
      <c r="AO63" s="420" t="s">
        <v>498</v>
      </c>
      <c r="AP63" s="421">
        <v>2.0107544112674791</v>
      </c>
      <c r="AR63" s="412">
        <v>6.0549999999999997</v>
      </c>
      <c r="AS63" s="412">
        <v>5.9180000000000001</v>
      </c>
      <c r="AT63" s="412">
        <v>5.4470000000000001</v>
      </c>
      <c r="AU63" s="412">
        <v>520.9</v>
      </c>
      <c r="AV63" s="412">
        <v>525.5</v>
      </c>
      <c r="AW63" s="412">
        <v>533.20000000000005</v>
      </c>
      <c r="AX63" s="420">
        <v>5.2220000000000004</v>
      </c>
      <c r="AY63" s="420">
        <v>6.4950000000000001</v>
      </c>
      <c r="AZ63" s="420">
        <v>5.3819999999999997</v>
      </c>
      <c r="BB63" s="353">
        <f>BB35+20</f>
        <v>43</v>
      </c>
      <c r="BC63" s="412">
        <f t="shared" si="12"/>
        <v>127.155</v>
      </c>
      <c r="BD63" s="412">
        <f t="shared" si="10"/>
        <v>124.27800000000001</v>
      </c>
      <c r="BE63" s="412">
        <f t="shared" si="10"/>
        <v>114.387</v>
      </c>
      <c r="BF63" s="412">
        <f t="shared" si="13"/>
        <v>5729.9</v>
      </c>
      <c r="BG63" s="412">
        <f t="shared" si="11"/>
        <v>5780.5</v>
      </c>
      <c r="BH63" s="412">
        <f t="shared" si="11"/>
        <v>5865.2000000000007</v>
      </c>
      <c r="BI63" s="412">
        <f t="shared" si="11"/>
        <v>57.442000000000007</v>
      </c>
      <c r="BJ63" s="412">
        <f t="shared" si="11"/>
        <v>71.445000000000007</v>
      </c>
      <c r="BK63" s="412">
        <f t="shared" si="11"/>
        <v>59.201999999999998</v>
      </c>
    </row>
    <row r="64" spans="1:63">
      <c r="A64" s="458"/>
      <c r="B64" s="353">
        <f>B36+20</f>
        <v>44</v>
      </c>
      <c r="C64" s="353"/>
      <c r="D64" s="353" t="s">
        <v>524</v>
      </c>
      <c r="E64" s="411">
        <v>21610.180000000011</v>
      </c>
      <c r="F64" s="411">
        <v>20194.360000000011</v>
      </c>
      <c r="G64" s="411">
        <v>17462.270000000008</v>
      </c>
      <c r="H64" s="411">
        <v>19755.603333333343</v>
      </c>
      <c r="I64" s="412" t="s">
        <v>527</v>
      </c>
      <c r="J64" s="412">
        <v>1.7890000000000001</v>
      </c>
      <c r="K64" s="412">
        <v>1.6970000000000001</v>
      </c>
      <c r="L64" s="412">
        <v>1.516</v>
      </c>
      <c r="M64" s="412">
        <v>1.6679999999999999</v>
      </c>
      <c r="N64" s="411">
        <v>0.1385962626715615</v>
      </c>
      <c r="O64" s="412" t="s">
        <v>528</v>
      </c>
      <c r="P64" s="413">
        <v>2.0784372320448754</v>
      </c>
      <c r="Q64" s="353" t="s">
        <v>677</v>
      </c>
      <c r="R64" s="411">
        <v>19173.609999999993</v>
      </c>
      <c r="S64" s="411">
        <v>21315.479999999989</v>
      </c>
      <c r="T64" s="411">
        <v>23191.60999999999</v>
      </c>
      <c r="U64" s="411">
        <v>21226.899999999991</v>
      </c>
      <c r="V64" s="412" t="s">
        <v>508</v>
      </c>
      <c r="W64" s="412">
        <v>34.74</v>
      </c>
      <c r="X64" s="412">
        <v>37.660000000000004</v>
      </c>
      <c r="Y64" s="412">
        <v>40.15</v>
      </c>
      <c r="Z64" s="412">
        <v>37.520000000000003</v>
      </c>
      <c r="AA64" s="411">
        <v>2.7077041413738505</v>
      </c>
      <c r="AB64" s="412" t="s">
        <v>476</v>
      </c>
      <c r="AC64" s="413">
        <v>2.1390320814583017</v>
      </c>
      <c r="AD64" s="404" t="s">
        <v>677</v>
      </c>
      <c r="AE64" s="418">
        <v>10652.889999999987</v>
      </c>
      <c r="AF64" s="418">
        <v>10625.889999999987</v>
      </c>
      <c r="AG64" s="418">
        <v>10922.999999999991</v>
      </c>
      <c r="AH64" s="418">
        <v>10733.926666666654</v>
      </c>
      <c r="AI64" s="420" t="s">
        <v>466</v>
      </c>
      <c r="AJ64" s="420">
        <v>3.2320000000000002</v>
      </c>
      <c r="AK64" s="420">
        <v>3.2250000000000001</v>
      </c>
      <c r="AL64" s="420">
        <v>3.302</v>
      </c>
      <c r="AM64" s="420">
        <v>3.2530000000000001</v>
      </c>
      <c r="AN64" s="418">
        <v>4.2831659584495169E-2</v>
      </c>
      <c r="AO64" s="420" t="s">
        <v>536</v>
      </c>
      <c r="AP64" s="421">
        <v>1.7978769682040696</v>
      </c>
      <c r="AR64" s="412">
        <v>1.7890000000000001</v>
      </c>
      <c r="AS64" s="412">
        <v>1.6970000000000001</v>
      </c>
      <c r="AT64" s="412">
        <v>1.516</v>
      </c>
      <c r="AU64" s="412">
        <v>34.74</v>
      </c>
      <c r="AV64" s="412">
        <v>37.660000000000004</v>
      </c>
      <c r="AW64" s="412">
        <v>40.15</v>
      </c>
      <c r="AX64" s="420">
        <v>3.2320000000000002</v>
      </c>
      <c r="AY64" s="420">
        <v>3.2250000000000001</v>
      </c>
      <c r="AZ64" s="420">
        <v>3.302</v>
      </c>
      <c r="BB64" s="353">
        <f>BB36+20</f>
        <v>44</v>
      </c>
      <c r="BC64" s="412">
        <f t="shared" si="12"/>
        <v>37.569000000000003</v>
      </c>
      <c r="BD64" s="412">
        <f t="shared" si="10"/>
        <v>35.637</v>
      </c>
      <c r="BE64" s="412">
        <f t="shared" si="10"/>
        <v>31.835999999999999</v>
      </c>
      <c r="BF64" s="412">
        <f t="shared" si="13"/>
        <v>382.14000000000004</v>
      </c>
      <c r="BG64" s="412">
        <f t="shared" si="11"/>
        <v>414.26000000000005</v>
      </c>
      <c r="BH64" s="412">
        <f t="shared" si="11"/>
        <v>441.65</v>
      </c>
      <c r="BI64" s="412">
        <f t="shared" si="11"/>
        <v>35.552</v>
      </c>
      <c r="BJ64" s="412">
        <f t="shared" si="11"/>
        <v>35.475000000000001</v>
      </c>
      <c r="BK64" s="412">
        <f t="shared" si="11"/>
        <v>36.322000000000003</v>
      </c>
    </row>
    <row r="65" spans="1:63">
      <c r="A65" s="458"/>
      <c r="B65" s="355" t="s">
        <v>826</v>
      </c>
      <c r="C65" s="353"/>
      <c r="D65" s="353" t="s">
        <v>533</v>
      </c>
      <c r="E65" s="411">
        <v>12848.180000000009</v>
      </c>
      <c r="F65" s="411">
        <v>10409.000000000009</v>
      </c>
      <c r="G65" s="411">
        <v>12235.27000000001</v>
      </c>
      <c r="H65" s="411">
        <v>11830.816666666675</v>
      </c>
      <c r="I65" s="412" t="s">
        <v>527</v>
      </c>
      <c r="J65" s="412">
        <v>1.194</v>
      </c>
      <c r="K65" s="412">
        <v>1.012</v>
      </c>
      <c r="L65" s="412">
        <v>1.149</v>
      </c>
      <c r="M65" s="412">
        <v>1.1180000000000001</v>
      </c>
      <c r="N65" s="411">
        <v>9.4717232153624292E-2</v>
      </c>
      <c r="O65" s="412" t="s">
        <v>523</v>
      </c>
      <c r="P65" s="413">
        <v>1.9721406049601562</v>
      </c>
      <c r="Q65" s="353" t="s">
        <v>679</v>
      </c>
      <c r="R65" s="411">
        <v>7154.1299999999919</v>
      </c>
      <c r="S65" s="411">
        <v>7812.1299999999928</v>
      </c>
      <c r="T65" s="411">
        <v>7549.259999999992</v>
      </c>
      <c r="U65" s="411">
        <v>7505.173333333325</v>
      </c>
      <c r="V65" s="412" t="s">
        <v>529</v>
      </c>
      <c r="W65" s="412">
        <v>16.100000000000001</v>
      </c>
      <c r="X65" s="412">
        <v>17.28</v>
      </c>
      <c r="Y65" s="412">
        <v>16.809999999999999</v>
      </c>
      <c r="Z65" s="412">
        <v>16.73</v>
      </c>
      <c r="AA65" s="411">
        <v>0.59272888491259801</v>
      </c>
      <c r="AB65" s="412" t="s">
        <v>483</v>
      </c>
      <c r="AC65" s="413">
        <v>2.1990076116231392</v>
      </c>
      <c r="AD65" s="404" t="s">
        <v>679</v>
      </c>
      <c r="AE65" s="418">
        <v>10533.439999999991</v>
      </c>
      <c r="AF65" s="418">
        <v>10865.77999999999</v>
      </c>
      <c r="AG65" s="418">
        <v>10936.779999999992</v>
      </c>
      <c r="AH65" s="418">
        <v>10778.666666666657</v>
      </c>
      <c r="AI65" s="420" t="s">
        <v>461</v>
      </c>
      <c r="AJ65" s="420">
        <v>3.2010000000000001</v>
      </c>
      <c r="AK65" s="420">
        <v>3.2869999999999999</v>
      </c>
      <c r="AL65" s="420">
        <v>3.306</v>
      </c>
      <c r="AM65" s="420">
        <v>3.2650000000000001</v>
      </c>
      <c r="AN65" s="418">
        <v>5.6190993120376904E-2</v>
      </c>
      <c r="AO65" s="420" t="s">
        <v>525</v>
      </c>
      <c r="AP65" s="421">
        <v>1.7981556708398496</v>
      </c>
      <c r="AR65" s="412">
        <v>1.194</v>
      </c>
      <c r="AS65" s="412">
        <v>1.012</v>
      </c>
      <c r="AT65" s="412">
        <v>1.149</v>
      </c>
      <c r="AU65" s="412">
        <v>16.100000000000001</v>
      </c>
      <c r="AV65" s="412">
        <v>17.28</v>
      </c>
      <c r="AW65" s="412">
        <v>16.809999999999999</v>
      </c>
      <c r="AX65" s="420">
        <v>3.2010000000000001</v>
      </c>
      <c r="AY65" s="420">
        <v>3.2869999999999999</v>
      </c>
      <c r="AZ65" s="420">
        <v>3.306</v>
      </c>
      <c r="BB65" s="355" t="s">
        <v>826</v>
      </c>
      <c r="BC65" s="412">
        <f t="shared" si="12"/>
        <v>25.073999999999998</v>
      </c>
      <c r="BD65" s="412">
        <f t="shared" si="10"/>
        <v>21.251999999999999</v>
      </c>
      <c r="BE65" s="412">
        <f t="shared" si="10"/>
        <v>24.129000000000001</v>
      </c>
      <c r="BF65" s="412">
        <f t="shared" si="13"/>
        <v>177.10000000000002</v>
      </c>
      <c r="BG65" s="412">
        <f t="shared" si="11"/>
        <v>190.08</v>
      </c>
      <c r="BH65" s="412">
        <f t="shared" si="11"/>
        <v>184.91</v>
      </c>
      <c r="BI65" s="412">
        <f t="shared" si="11"/>
        <v>35.210999999999999</v>
      </c>
      <c r="BJ65" s="412">
        <f t="shared" si="11"/>
        <v>36.156999999999996</v>
      </c>
      <c r="BK65" s="412">
        <f t="shared" si="11"/>
        <v>36.366</v>
      </c>
    </row>
    <row r="66" spans="1:63">
      <c r="A66" s="458"/>
      <c r="B66" s="353">
        <f>B38+20</f>
        <v>45</v>
      </c>
      <c r="C66" s="353"/>
      <c r="D66" s="353" t="s">
        <v>538</v>
      </c>
      <c r="E66" s="411">
        <v>35446.35999999995</v>
      </c>
      <c r="F66" s="411">
        <v>29727.360000000011</v>
      </c>
      <c r="G66" s="411">
        <v>37135.269999999953</v>
      </c>
      <c r="H66" s="411">
        <v>34102.996666666637</v>
      </c>
      <c r="I66" s="412" t="s">
        <v>539</v>
      </c>
      <c r="J66" s="412">
        <v>2.621</v>
      </c>
      <c r="K66" s="412">
        <v>2.2880000000000003</v>
      </c>
      <c r="L66" s="412">
        <v>2.7160000000000002</v>
      </c>
      <c r="M66" s="412">
        <v>2.5420000000000003</v>
      </c>
      <c r="N66" s="411">
        <v>0.22467279620358063</v>
      </c>
      <c r="O66" s="412" t="s">
        <v>435</v>
      </c>
      <c r="P66" s="413">
        <v>2.2066452715919107</v>
      </c>
      <c r="Q66" s="353" t="s">
        <v>684</v>
      </c>
      <c r="R66" s="411">
        <v>36958.61000000003</v>
      </c>
      <c r="S66" s="411">
        <v>24165.479999999974</v>
      </c>
      <c r="T66" s="411">
        <v>34875.610000000015</v>
      </c>
      <c r="U66" s="411">
        <v>31999.900000000005</v>
      </c>
      <c r="V66" s="414" t="s">
        <v>686</v>
      </c>
      <c r="W66" s="412">
        <v>57.08</v>
      </c>
      <c r="X66" s="412">
        <v>41.42</v>
      </c>
      <c r="Y66" s="412">
        <v>54.64</v>
      </c>
      <c r="Z66" s="412">
        <v>51.050000000000004</v>
      </c>
      <c r="AA66" s="411">
        <v>8.4230036611131087</v>
      </c>
      <c r="AB66" s="412" t="s">
        <v>565</v>
      </c>
      <c r="AC66" s="413">
        <v>2.0886284169856331</v>
      </c>
      <c r="AD66" s="404" t="s">
        <v>684</v>
      </c>
      <c r="AE66" s="418">
        <v>22600.77999999997</v>
      </c>
      <c r="AF66" s="418">
        <v>16075.779999999972</v>
      </c>
      <c r="AG66" s="418">
        <v>23056.559999999969</v>
      </c>
      <c r="AH66" s="418">
        <v>20577.706666666636</v>
      </c>
      <c r="AI66" s="420" t="s">
        <v>730</v>
      </c>
      <c r="AJ66" s="420">
        <v>6.1109999999999998</v>
      </c>
      <c r="AK66" s="420">
        <v>4.5890000000000004</v>
      </c>
      <c r="AL66" s="420">
        <v>6.2140000000000004</v>
      </c>
      <c r="AM66" s="420">
        <v>5.6379999999999999</v>
      </c>
      <c r="AN66" s="418">
        <v>0.9094181253623409</v>
      </c>
      <c r="AO66" s="420" t="s">
        <v>575</v>
      </c>
      <c r="AP66" s="421">
        <v>1.9795419719846341</v>
      </c>
      <c r="AR66" s="412">
        <v>2.621</v>
      </c>
      <c r="AS66" s="412">
        <v>2.2880000000000003</v>
      </c>
      <c r="AT66" s="412">
        <v>2.7160000000000002</v>
      </c>
      <c r="AU66" s="412">
        <v>57.08</v>
      </c>
      <c r="AV66" s="412">
        <v>41.42</v>
      </c>
      <c r="AW66" s="412">
        <v>54.64</v>
      </c>
      <c r="AX66" s="420">
        <v>6.1109999999999998</v>
      </c>
      <c r="AY66" s="420">
        <v>4.5890000000000004</v>
      </c>
      <c r="AZ66" s="420">
        <v>6.2140000000000004</v>
      </c>
      <c r="BB66" s="353">
        <f>BB38+20</f>
        <v>45</v>
      </c>
      <c r="BC66" s="412">
        <f t="shared" si="12"/>
        <v>55.040999999999997</v>
      </c>
      <c r="BD66" s="412">
        <f t="shared" si="10"/>
        <v>48.048000000000002</v>
      </c>
      <c r="BE66" s="412">
        <f t="shared" si="10"/>
        <v>57.036000000000001</v>
      </c>
      <c r="BF66" s="412">
        <f t="shared" si="13"/>
        <v>627.88</v>
      </c>
      <c r="BG66" s="412">
        <f t="shared" si="11"/>
        <v>455.62</v>
      </c>
      <c r="BH66" s="412">
        <f t="shared" si="11"/>
        <v>601.04</v>
      </c>
      <c r="BI66" s="412">
        <f t="shared" si="11"/>
        <v>67.221000000000004</v>
      </c>
      <c r="BJ66" s="412">
        <f t="shared" si="11"/>
        <v>50.479000000000006</v>
      </c>
      <c r="BK66" s="412">
        <f t="shared" si="11"/>
        <v>68.353999999999999</v>
      </c>
    </row>
    <row r="67" spans="1:63">
      <c r="A67" s="458"/>
      <c r="B67" s="353">
        <f>B39+20</f>
        <v>46</v>
      </c>
      <c r="C67" s="353"/>
      <c r="D67" s="353" t="s">
        <v>549</v>
      </c>
      <c r="E67" s="411">
        <v>31673.360000000011</v>
      </c>
      <c r="F67" s="411">
        <v>34900.359999999986</v>
      </c>
      <c r="G67" s="411">
        <v>29485.360000000011</v>
      </c>
      <c r="H67" s="411">
        <v>32019.69333333334</v>
      </c>
      <c r="I67" s="412" t="s">
        <v>523</v>
      </c>
      <c r="J67" s="412">
        <v>2.403</v>
      </c>
      <c r="K67" s="412">
        <v>2.59</v>
      </c>
      <c r="L67" s="412">
        <v>2.274</v>
      </c>
      <c r="M67" s="412">
        <v>2.4220000000000002</v>
      </c>
      <c r="N67" s="411">
        <v>0.15867057516982486</v>
      </c>
      <c r="O67" s="412" t="s">
        <v>550</v>
      </c>
      <c r="P67" s="413">
        <v>2.206312757322058</v>
      </c>
      <c r="Q67" s="353" t="s">
        <v>692</v>
      </c>
      <c r="R67" s="411">
        <v>42912.480000000061</v>
      </c>
      <c r="S67" s="411">
        <v>68210.480000000025</v>
      </c>
      <c r="T67" s="411">
        <v>36721.48000000004</v>
      </c>
      <c r="U67" s="411">
        <v>49281.48000000004</v>
      </c>
      <c r="V67" s="414" t="s">
        <v>693</v>
      </c>
      <c r="W67" s="412">
        <v>63.85</v>
      </c>
      <c r="X67" s="412">
        <v>90.29</v>
      </c>
      <c r="Y67" s="412">
        <v>56.800000000000004</v>
      </c>
      <c r="Z67" s="412">
        <v>70.31</v>
      </c>
      <c r="AA67" s="411">
        <v>17.658872982305724</v>
      </c>
      <c r="AB67" s="414" t="s">
        <v>672</v>
      </c>
      <c r="AC67" s="413">
        <v>1.9744954190070738</v>
      </c>
      <c r="AD67" s="404" t="s">
        <v>692</v>
      </c>
      <c r="AE67" s="418">
        <v>20107.77999999997</v>
      </c>
      <c r="AF67" s="418">
        <v>23213.559999999969</v>
      </c>
      <c r="AG67" s="418">
        <v>19957.669999999976</v>
      </c>
      <c r="AH67" s="418">
        <v>21093.003333333305</v>
      </c>
      <c r="AI67" s="420" t="s">
        <v>531</v>
      </c>
      <c r="AJ67" s="420">
        <v>5.5410000000000004</v>
      </c>
      <c r="AK67" s="420">
        <v>6.2490000000000006</v>
      </c>
      <c r="AL67" s="420">
        <v>5.5060000000000002</v>
      </c>
      <c r="AM67" s="420">
        <v>5.7649999999999997</v>
      </c>
      <c r="AN67" s="418">
        <v>0.41926036514312359</v>
      </c>
      <c r="AO67" s="420" t="s">
        <v>593</v>
      </c>
      <c r="AP67" s="421">
        <v>2.0114537674322897</v>
      </c>
      <c r="AR67" s="412">
        <v>2.403</v>
      </c>
      <c r="AS67" s="412">
        <v>2.59</v>
      </c>
      <c r="AT67" s="412">
        <v>2.274</v>
      </c>
      <c r="AU67" s="412">
        <v>63.85</v>
      </c>
      <c r="AV67" s="412">
        <v>90.29</v>
      </c>
      <c r="AW67" s="412">
        <v>56.800000000000004</v>
      </c>
      <c r="AX67" s="420">
        <v>5.5410000000000004</v>
      </c>
      <c r="AY67" s="420">
        <v>6.2490000000000006</v>
      </c>
      <c r="AZ67" s="420">
        <v>5.5060000000000002</v>
      </c>
      <c r="BB67" s="353">
        <f>BB39+20</f>
        <v>46</v>
      </c>
      <c r="BC67" s="412">
        <f t="shared" si="12"/>
        <v>50.463000000000001</v>
      </c>
      <c r="BD67" s="412">
        <f t="shared" si="10"/>
        <v>54.39</v>
      </c>
      <c r="BE67" s="412">
        <f t="shared" si="10"/>
        <v>47.753999999999998</v>
      </c>
      <c r="BF67" s="412">
        <f t="shared" si="13"/>
        <v>702.35</v>
      </c>
      <c r="BG67" s="412">
        <f t="shared" si="11"/>
        <v>993.19</v>
      </c>
      <c r="BH67" s="412">
        <f t="shared" si="11"/>
        <v>624.80000000000007</v>
      </c>
      <c r="BI67" s="412">
        <f t="shared" si="11"/>
        <v>60.951000000000008</v>
      </c>
      <c r="BJ67" s="412">
        <f t="shared" si="11"/>
        <v>68.739000000000004</v>
      </c>
      <c r="BK67" s="412">
        <f t="shared" si="11"/>
        <v>60.566000000000003</v>
      </c>
    </row>
    <row r="68" spans="1:63">
      <c r="A68" s="458"/>
      <c r="B68" s="355" t="s">
        <v>825</v>
      </c>
      <c r="C68" s="353"/>
      <c r="D68" s="353" t="s">
        <v>555</v>
      </c>
      <c r="E68" s="411">
        <v>12632.27000000001</v>
      </c>
      <c r="F68" s="411">
        <v>14034.270000000011</v>
      </c>
      <c r="G68" s="411">
        <v>10502.180000000011</v>
      </c>
      <c r="H68" s="411">
        <v>12389.573333333343</v>
      </c>
      <c r="I68" s="412" t="s">
        <v>540</v>
      </c>
      <c r="J68" s="412">
        <v>1.1779999999999999</v>
      </c>
      <c r="K68" s="412">
        <v>1.2790000000000001</v>
      </c>
      <c r="L68" s="412">
        <v>1.0190000000000001</v>
      </c>
      <c r="M68" s="412">
        <v>1.159</v>
      </c>
      <c r="N68" s="411">
        <v>0.13104117413931535</v>
      </c>
      <c r="O68" s="412" t="s">
        <v>556</v>
      </c>
      <c r="P68" s="413">
        <v>1.9737007194396525</v>
      </c>
      <c r="Q68" s="353" t="s">
        <v>698</v>
      </c>
      <c r="R68" s="411">
        <v>6700.6499999999933</v>
      </c>
      <c r="S68" s="411">
        <v>9654.7400000000107</v>
      </c>
      <c r="T68" s="411">
        <v>6876.3899999999921</v>
      </c>
      <c r="U68" s="411">
        <v>7743.9266666666654</v>
      </c>
      <c r="V68" s="414" t="s">
        <v>699</v>
      </c>
      <c r="W68" s="412">
        <v>15.27</v>
      </c>
      <c r="X68" s="412">
        <v>20.43</v>
      </c>
      <c r="Y68" s="412">
        <v>15.59</v>
      </c>
      <c r="Z68" s="412">
        <v>17.100000000000001</v>
      </c>
      <c r="AA68" s="411">
        <v>2.89294267934324</v>
      </c>
      <c r="AB68" s="412" t="s">
        <v>700</v>
      </c>
      <c r="AC68" s="413">
        <v>2.199424035374284</v>
      </c>
      <c r="AD68" s="404" t="s">
        <v>698</v>
      </c>
      <c r="AE68" s="418">
        <v>10891.439999999988</v>
      </c>
      <c r="AF68" s="418">
        <v>12926.559999999983</v>
      </c>
      <c r="AG68" s="418">
        <v>12629.669999999984</v>
      </c>
      <c r="AH68" s="418">
        <v>12149.223333333319</v>
      </c>
      <c r="AI68" s="420" t="s">
        <v>573</v>
      </c>
      <c r="AJ68" s="420">
        <v>3.294</v>
      </c>
      <c r="AK68" s="420">
        <v>3.8140000000000001</v>
      </c>
      <c r="AL68" s="420">
        <v>3.74</v>
      </c>
      <c r="AM68" s="420">
        <v>3.6160000000000001</v>
      </c>
      <c r="AN68" s="418">
        <v>0.28132548095397175</v>
      </c>
      <c r="AO68" s="420" t="s">
        <v>442</v>
      </c>
      <c r="AP68" s="421">
        <v>1.8661104248901335</v>
      </c>
      <c r="AR68" s="412">
        <v>1.1779999999999999</v>
      </c>
      <c r="AS68" s="412">
        <v>1.2790000000000001</v>
      </c>
      <c r="AT68" s="412">
        <v>1.0190000000000001</v>
      </c>
      <c r="AU68" s="412">
        <v>15.27</v>
      </c>
      <c r="AV68" s="412">
        <v>20.43</v>
      </c>
      <c r="AW68" s="412">
        <v>15.59</v>
      </c>
      <c r="AX68" s="420">
        <v>3.294</v>
      </c>
      <c r="AY68" s="420">
        <v>3.8140000000000001</v>
      </c>
      <c r="AZ68" s="420">
        <v>3.74</v>
      </c>
      <c r="BB68" s="355" t="s">
        <v>825</v>
      </c>
      <c r="BC68" s="412">
        <f t="shared" si="12"/>
        <v>24.738</v>
      </c>
      <c r="BD68" s="412">
        <f t="shared" si="10"/>
        <v>26.859000000000002</v>
      </c>
      <c r="BE68" s="412">
        <f t="shared" si="10"/>
        <v>21.399000000000001</v>
      </c>
      <c r="BF68" s="412">
        <f t="shared" si="13"/>
        <v>167.97</v>
      </c>
      <c r="BG68" s="412">
        <f t="shared" si="11"/>
        <v>224.73</v>
      </c>
      <c r="BH68" s="412">
        <f t="shared" si="11"/>
        <v>171.49</v>
      </c>
      <c r="BI68" s="412">
        <f t="shared" si="11"/>
        <v>36.234000000000002</v>
      </c>
      <c r="BJ68" s="412">
        <f t="shared" si="11"/>
        <v>41.954000000000001</v>
      </c>
      <c r="BK68" s="412">
        <f t="shared" si="11"/>
        <v>41.14</v>
      </c>
    </row>
    <row r="69" spans="1:63">
      <c r="A69" s="458"/>
      <c r="B69" s="353">
        <f>B41+20</f>
        <v>47</v>
      </c>
      <c r="C69" s="353"/>
      <c r="D69" s="353" t="s">
        <v>558</v>
      </c>
      <c r="E69" s="411">
        <v>28030.270000000011</v>
      </c>
      <c r="F69" s="411">
        <v>23123.360000000011</v>
      </c>
      <c r="G69" s="411">
        <v>21308.360000000011</v>
      </c>
      <c r="H69" s="411">
        <v>24153.996666666677</v>
      </c>
      <c r="I69" s="412" t="s">
        <v>540</v>
      </c>
      <c r="J69" s="412">
        <v>2.1869999999999998</v>
      </c>
      <c r="K69" s="412">
        <v>1.885</v>
      </c>
      <c r="L69" s="412">
        <v>1.7690000000000001</v>
      </c>
      <c r="M69" s="412">
        <v>1.9470000000000001</v>
      </c>
      <c r="N69" s="411">
        <v>0.21556689227174794</v>
      </c>
      <c r="O69" s="412" t="s">
        <v>434</v>
      </c>
      <c r="P69" s="413">
        <v>2.1121746581078007</v>
      </c>
      <c r="Q69" s="353" t="s">
        <v>703</v>
      </c>
      <c r="R69" s="411">
        <v>20184.869999999992</v>
      </c>
      <c r="S69" s="411">
        <v>35691.480000000018</v>
      </c>
      <c r="T69" s="411">
        <v>21042.869999999992</v>
      </c>
      <c r="U69" s="411">
        <v>25639.74</v>
      </c>
      <c r="V69" s="414" t="s">
        <v>705</v>
      </c>
      <c r="W69" s="412">
        <v>36.130000000000003</v>
      </c>
      <c r="X69" s="412">
        <v>55.6</v>
      </c>
      <c r="Y69" s="412">
        <v>37.29</v>
      </c>
      <c r="Z69" s="412">
        <v>43.01</v>
      </c>
      <c r="AA69" s="411">
        <v>10.920915977674984</v>
      </c>
      <c r="AB69" s="414" t="s">
        <v>604</v>
      </c>
      <c r="AC69" s="413">
        <v>2.1125922684187057</v>
      </c>
      <c r="AD69" s="404" t="s">
        <v>703</v>
      </c>
      <c r="AE69" s="418">
        <v>15145.669999999976</v>
      </c>
      <c r="AF69" s="418">
        <v>20945.669999999969</v>
      </c>
      <c r="AG69" s="418">
        <v>17659.889999999974</v>
      </c>
      <c r="AH69" s="418">
        <v>17917.076666666642</v>
      </c>
      <c r="AI69" s="420" t="s">
        <v>436</v>
      </c>
      <c r="AJ69" s="420">
        <v>4.3639999999999999</v>
      </c>
      <c r="AK69" s="420">
        <v>5.734</v>
      </c>
      <c r="AL69" s="420">
        <v>4.968</v>
      </c>
      <c r="AM69" s="420">
        <v>5.0220000000000002</v>
      </c>
      <c r="AN69" s="418">
        <v>0.68647420394226111</v>
      </c>
      <c r="AO69" s="420" t="s">
        <v>437</v>
      </c>
      <c r="AP69" s="421">
        <v>1.9751999420471129</v>
      </c>
      <c r="AR69" s="412">
        <v>2.1869999999999998</v>
      </c>
      <c r="AS69" s="412">
        <v>1.885</v>
      </c>
      <c r="AT69" s="412">
        <v>1.7690000000000001</v>
      </c>
      <c r="AU69" s="412">
        <v>36.130000000000003</v>
      </c>
      <c r="AV69" s="412">
        <v>55.6</v>
      </c>
      <c r="AW69" s="412">
        <v>37.29</v>
      </c>
      <c r="AX69" s="420">
        <v>4.3639999999999999</v>
      </c>
      <c r="AY69" s="420">
        <v>5.734</v>
      </c>
      <c r="AZ69" s="420">
        <v>4.968</v>
      </c>
      <c r="BB69" s="353">
        <f>BB41+20</f>
        <v>47</v>
      </c>
      <c r="BC69" s="412">
        <f t="shared" si="12"/>
        <v>45.927</v>
      </c>
      <c r="BD69" s="412">
        <f t="shared" si="10"/>
        <v>39.585000000000001</v>
      </c>
      <c r="BE69" s="412">
        <f t="shared" si="10"/>
        <v>37.149000000000001</v>
      </c>
      <c r="BF69" s="412">
        <f t="shared" si="13"/>
        <v>397.43</v>
      </c>
      <c r="BG69" s="412">
        <f t="shared" si="11"/>
        <v>611.6</v>
      </c>
      <c r="BH69" s="412">
        <f t="shared" si="11"/>
        <v>410.19</v>
      </c>
      <c r="BI69" s="412">
        <f t="shared" si="11"/>
        <v>48.003999999999998</v>
      </c>
      <c r="BJ69" s="412">
        <f t="shared" si="11"/>
        <v>63.073999999999998</v>
      </c>
      <c r="BK69" s="412">
        <f t="shared" si="11"/>
        <v>54.647999999999996</v>
      </c>
    </row>
    <row r="70" spans="1:63">
      <c r="A70" s="458"/>
      <c r="B70" s="353">
        <f>B42+20</f>
        <v>48</v>
      </c>
      <c r="C70" s="353"/>
      <c r="D70" s="353" t="s">
        <v>570</v>
      </c>
      <c r="E70" s="411">
        <v>25702.360000000011</v>
      </c>
      <c r="F70" s="411">
        <v>28110.360000000011</v>
      </c>
      <c r="G70" s="411">
        <v>30501.270000000011</v>
      </c>
      <c r="H70" s="411">
        <v>28104.663333333345</v>
      </c>
      <c r="I70" s="412" t="s">
        <v>523</v>
      </c>
      <c r="J70" s="412">
        <v>2.0449999999999999</v>
      </c>
      <c r="K70" s="412">
        <v>2.1920000000000002</v>
      </c>
      <c r="L70" s="412">
        <v>2.3340000000000001</v>
      </c>
      <c r="M70" s="412">
        <v>2.19</v>
      </c>
      <c r="N70" s="411">
        <v>0.14440103284995573</v>
      </c>
      <c r="O70" s="412" t="s">
        <v>550</v>
      </c>
      <c r="P70" s="413">
        <v>2.1445565969465732</v>
      </c>
      <c r="Q70" s="353" t="s">
        <v>714</v>
      </c>
      <c r="R70" s="411">
        <v>28501.609999999971</v>
      </c>
      <c r="S70" s="411">
        <v>35213.480000000003</v>
      </c>
      <c r="T70" s="411">
        <v>26834.609999999971</v>
      </c>
      <c r="U70" s="411">
        <v>30183.233333333319</v>
      </c>
      <c r="V70" s="412" t="s">
        <v>694</v>
      </c>
      <c r="W70" s="412">
        <v>46.93</v>
      </c>
      <c r="X70" s="412">
        <v>55.04</v>
      </c>
      <c r="Y70" s="412">
        <v>44.84</v>
      </c>
      <c r="Z70" s="412">
        <v>48.94</v>
      </c>
      <c r="AA70" s="411">
        <v>5.3861538556195558</v>
      </c>
      <c r="AB70" s="412" t="s">
        <v>439</v>
      </c>
      <c r="AC70" s="413">
        <v>2.0878270329631876</v>
      </c>
      <c r="AD70" s="404" t="s">
        <v>714</v>
      </c>
      <c r="AE70" s="418">
        <v>18090.999999999971</v>
      </c>
      <c r="AF70" s="418">
        <v>20160.669999999969</v>
      </c>
      <c r="AG70" s="418">
        <v>19820.669999999973</v>
      </c>
      <c r="AH70" s="418">
        <v>19357.446666666638</v>
      </c>
      <c r="AI70" s="420" t="s">
        <v>532</v>
      </c>
      <c r="AJ70" s="420">
        <v>5.07</v>
      </c>
      <c r="AK70" s="420">
        <v>5.5529999999999999</v>
      </c>
      <c r="AL70" s="420">
        <v>5.4740000000000002</v>
      </c>
      <c r="AM70" s="420">
        <v>5.3660000000000005</v>
      </c>
      <c r="AN70" s="418">
        <v>0.25915416774483213</v>
      </c>
      <c r="AO70" s="420" t="s">
        <v>504</v>
      </c>
      <c r="AP70" s="421">
        <v>2.0088853402350124</v>
      </c>
      <c r="AR70" s="412">
        <v>2.0449999999999999</v>
      </c>
      <c r="AS70" s="412">
        <v>2.1920000000000002</v>
      </c>
      <c r="AT70" s="412">
        <v>2.3340000000000001</v>
      </c>
      <c r="AU70" s="412">
        <v>46.93</v>
      </c>
      <c r="AV70" s="412">
        <v>55.04</v>
      </c>
      <c r="AW70" s="412">
        <v>44.84</v>
      </c>
      <c r="AX70" s="420">
        <v>5.07</v>
      </c>
      <c r="AY70" s="420">
        <v>5.5529999999999999</v>
      </c>
      <c r="AZ70" s="420">
        <v>5.4740000000000002</v>
      </c>
      <c r="BB70" s="353">
        <f>BB42+20</f>
        <v>48</v>
      </c>
      <c r="BC70" s="412">
        <f t="shared" si="12"/>
        <v>42.945</v>
      </c>
      <c r="BD70" s="412">
        <f t="shared" si="10"/>
        <v>46.032000000000004</v>
      </c>
      <c r="BE70" s="412">
        <f t="shared" si="10"/>
        <v>49.014000000000003</v>
      </c>
      <c r="BF70" s="412">
        <f t="shared" si="13"/>
        <v>516.23</v>
      </c>
      <c r="BG70" s="412">
        <f t="shared" si="11"/>
        <v>605.43999999999994</v>
      </c>
      <c r="BH70" s="412">
        <f t="shared" si="11"/>
        <v>493.24</v>
      </c>
      <c r="BI70" s="412">
        <f t="shared" si="11"/>
        <v>55.77</v>
      </c>
      <c r="BJ70" s="412">
        <f t="shared" si="11"/>
        <v>61.082999999999998</v>
      </c>
      <c r="BK70" s="412">
        <f t="shared" si="11"/>
        <v>60.213999999999999</v>
      </c>
    </row>
    <row r="71" spans="1:63">
      <c r="A71" s="458"/>
      <c r="B71" s="355" t="s">
        <v>826</v>
      </c>
      <c r="C71" s="353"/>
      <c r="D71" s="353" t="s">
        <v>572</v>
      </c>
      <c r="E71" s="411">
        <v>13282.000000000009</v>
      </c>
      <c r="F71" s="411">
        <v>13864.090000000009</v>
      </c>
      <c r="G71" s="411">
        <v>13272.090000000009</v>
      </c>
      <c r="H71" s="411">
        <v>13472.726666666676</v>
      </c>
      <c r="I71" s="412" t="s">
        <v>491</v>
      </c>
      <c r="J71" s="412">
        <v>1.2250000000000001</v>
      </c>
      <c r="K71" s="412">
        <v>1.2670000000000001</v>
      </c>
      <c r="L71" s="412">
        <v>1.2250000000000001</v>
      </c>
      <c r="M71" s="412">
        <v>1.2390000000000001</v>
      </c>
      <c r="N71" s="411">
        <v>2.4306437321338144E-2</v>
      </c>
      <c r="O71" s="412" t="s">
        <v>461</v>
      </c>
      <c r="P71" s="413">
        <v>2.0076269248029135</v>
      </c>
      <c r="Q71" s="353" t="s">
        <v>716</v>
      </c>
      <c r="R71" s="411">
        <v>5991.1299999999928</v>
      </c>
      <c r="S71" s="411">
        <v>6273.2599999999929</v>
      </c>
      <c r="T71" s="411">
        <v>6918.7399999999925</v>
      </c>
      <c r="U71" s="411">
        <v>6394.3766666666588</v>
      </c>
      <c r="V71" s="412" t="s">
        <v>484</v>
      </c>
      <c r="W71" s="412">
        <v>13.94</v>
      </c>
      <c r="X71" s="412">
        <v>14.47</v>
      </c>
      <c r="Y71" s="412">
        <v>15.67</v>
      </c>
      <c r="Z71" s="412">
        <v>14.700000000000001</v>
      </c>
      <c r="AA71" s="411">
        <v>0.88634045268188555</v>
      </c>
      <c r="AB71" s="412" t="s">
        <v>503</v>
      </c>
      <c r="AC71" s="413">
        <v>2.1514081982079554</v>
      </c>
      <c r="AD71" s="404" t="s">
        <v>716</v>
      </c>
      <c r="AE71" s="418">
        <v>11053.88999999999</v>
      </c>
      <c r="AF71" s="418">
        <v>10083.88999999999</v>
      </c>
      <c r="AG71" s="418">
        <v>12247.999999999982</v>
      </c>
      <c r="AH71" s="418">
        <v>11128.593333333321</v>
      </c>
      <c r="AI71" s="420" t="s">
        <v>592</v>
      </c>
      <c r="AJ71" s="420">
        <v>3.3359999999999999</v>
      </c>
      <c r="AK71" s="420">
        <v>3.0819999999999999</v>
      </c>
      <c r="AL71" s="420">
        <v>3.6430000000000002</v>
      </c>
      <c r="AM71" s="420">
        <v>3.3540000000000001</v>
      </c>
      <c r="AN71" s="418">
        <v>0.2806493661523129</v>
      </c>
      <c r="AO71" s="420" t="s">
        <v>543</v>
      </c>
      <c r="AP71" s="421">
        <v>1.8604935633721187</v>
      </c>
      <c r="AR71" s="412">
        <v>1.2250000000000001</v>
      </c>
      <c r="AS71" s="412">
        <v>1.2670000000000001</v>
      </c>
      <c r="AT71" s="412">
        <v>1.2250000000000001</v>
      </c>
      <c r="AU71" s="412">
        <v>13.94</v>
      </c>
      <c r="AV71" s="412">
        <v>14.47</v>
      </c>
      <c r="AW71" s="412">
        <v>15.67</v>
      </c>
      <c r="AX71" s="420">
        <v>3.3359999999999999</v>
      </c>
      <c r="AY71" s="420">
        <v>3.0819999999999999</v>
      </c>
      <c r="AZ71" s="420">
        <v>3.6430000000000002</v>
      </c>
      <c r="BB71" s="355" t="s">
        <v>826</v>
      </c>
      <c r="BC71" s="412">
        <f t="shared" si="12"/>
        <v>25.725000000000001</v>
      </c>
      <c r="BD71" s="412">
        <f t="shared" si="10"/>
        <v>26.607000000000003</v>
      </c>
      <c r="BE71" s="412">
        <f t="shared" si="10"/>
        <v>25.725000000000001</v>
      </c>
      <c r="BF71" s="412">
        <f t="shared" si="13"/>
        <v>153.34</v>
      </c>
      <c r="BG71" s="412">
        <f t="shared" si="11"/>
        <v>159.17000000000002</v>
      </c>
      <c r="BH71" s="412">
        <f t="shared" si="11"/>
        <v>172.37</v>
      </c>
      <c r="BI71" s="412">
        <f t="shared" si="11"/>
        <v>36.695999999999998</v>
      </c>
      <c r="BJ71" s="412">
        <f t="shared" si="11"/>
        <v>33.902000000000001</v>
      </c>
      <c r="BK71" s="412">
        <f t="shared" si="11"/>
        <v>40.073</v>
      </c>
    </row>
    <row r="72" spans="1:63">
      <c r="A72" s="458"/>
      <c r="B72" s="353">
        <f t="shared" ref="B72:B83" si="14">B44+20</f>
        <v>49</v>
      </c>
      <c r="C72" s="353"/>
      <c r="D72" s="353" t="s">
        <v>577</v>
      </c>
      <c r="E72" s="411">
        <v>22609.360000000011</v>
      </c>
      <c r="F72" s="411">
        <v>30585.270000000011</v>
      </c>
      <c r="G72" s="411">
        <v>22259.360000000011</v>
      </c>
      <c r="H72" s="411">
        <v>25151.330000000013</v>
      </c>
      <c r="I72" s="412" t="s">
        <v>579</v>
      </c>
      <c r="J72" s="412">
        <v>1.8520000000000001</v>
      </c>
      <c r="K72" s="412">
        <v>2.339</v>
      </c>
      <c r="L72" s="412">
        <v>1.83</v>
      </c>
      <c r="M72" s="412">
        <v>2.0070000000000001</v>
      </c>
      <c r="N72" s="411">
        <v>0.28760198234499124</v>
      </c>
      <c r="O72" s="412" t="s">
        <v>580</v>
      </c>
      <c r="P72" s="413">
        <v>2.1428838830040053</v>
      </c>
      <c r="Q72" s="353" t="s">
        <v>663</v>
      </c>
      <c r="R72" s="411">
        <v>325136.47999999969</v>
      </c>
      <c r="S72" s="411">
        <v>322240.47999999969</v>
      </c>
      <c r="T72" s="411">
        <v>351719.47999999969</v>
      </c>
      <c r="U72" s="411">
        <v>333032.14666666632</v>
      </c>
      <c r="V72" s="412" t="s">
        <v>478</v>
      </c>
      <c r="W72" s="412">
        <v>288.10000000000002</v>
      </c>
      <c r="X72" s="412">
        <v>286.2</v>
      </c>
      <c r="Y72" s="412">
        <v>305.40000000000003</v>
      </c>
      <c r="Z72" s="412">
        <v>293.2</v>
      </c>
      <c r="AA72" s="411">
        <v>10.568485623440509</v>
      </c>
      <c r="AB72" s="412" t="s">
        <v>449</v>
      </c>
      <c r="AC72" s="413">
        <v>1.6226323847333723</v>
      </c>
      <c r="AD72" s="404" t="s">
        <v>663</v>
      </c>
      <c r="AE72" s="418">
        <v>13766.889999999981</v>
      </c>
      <c r="AF72" s="418">
        <v>20548.559999999969</v>
      </c>
      <c r="AG72" s="418">
        <v>13796.779999999979</v>
      </c>
      <c r="AH72" s="418">
        <v>16037.409999999976</v>
      </c>
      <c r="AI72" s="419" t="s">
        <v>708</v>
      </c>
      <c r="AJ72" s="420">
        <v>4.024</v>
      </c>
      <c r="AK72" s="420">
        <v>5.6420000000000003</v>
      </c>
      <c r="AL72" s="420">
        <v>4.032</v>
      </c>
      <c r="AM72" s="420">
        <v>4.5659999999999998</v>
      </c>
      <c r="AN72" s="418">
        <v>0.93196962289554286</v>
      </c>
      <c r="AO72" s="419" t="s">
        <v>803</v>
      </c>
      <c r="AP72" s="421">
        <v>1.9395020241923604</v>
      </c>
      <c r="AR72" s="412">
        <v>1.8520000000000001</v>
      </c>
      <c r="AS72" s="412">
        <v>2.339</v>
      </c>
      <c r="AT72" s="412">
        <v>1.83</v>
      </c>
      <c r="AU72" s="412">
        <v>288.10000000000002</v>
      </c>
      <c r="AV72" s="412">
        <v>286.2</v>
      </c>
      <c r="AW72" s="412">
        <v>305.40000000000003</v>
      </c>
      <c r="AX72" s="420">
        <v>4.024</v>
      </c>
      <c r="AY72" s="420">
        <v>5.6420000000000003</v>
      </c>
      <c r="AZ72" s="420">
        <v>4.032</v>
      </c>
      <c r="BB72" s="353">
        <f t="shared" ref="BB72:BB83" si="15">BB44+20</f>
        <v>49</v>
      </c>
      <c r="BC72" s="412">
        <f t="shared" si="12"/>
        <v>38.892000000000003</v>
      </c>
      <c r="BD72" s="412">
        <f t="shared" si="10"/>
        <v>49.119</v>
      </c>
      <c r="BE72" s="412">
        <f t="shared" si="10"/>
        <v>38.43</v>
      </c>
      <c r="BF72" s="412">
        <f t="shared" si="13"/>
        <v>3169.1000000000004</v>
      </c>
      <c r="BG72" s="412">
        <f t="shared" si="11"/>
        <v>3148.2</v>
      </c>
      <c r="BH72" s="412">
        <f t="shared" si="11"/>
        <v>3359.4000000000005</v>
      </c>
      <c r="BI72" s="412">
        <f t="shared" si="11"/>
        <v>44.264000000000003</v>
      </c>
      <c r="BJ72" s="412">
        <f t="shared" si="11"/>
        <v>62.062000000000005</v>
      </c>
      <c r="BK72" s="412">
        <f t="shared" si="11"/>
        <v>44.352000000000004</v>
      </c>
    </row>
    <row r="73" spans="1:63">
      <c r="A73" s="458"/>
      <c r="B73" s="353">
        <f t="shared" si="14"/>
        <v>50</v>
      </c>
      <c r="C73" s="353"/>
      <c r="D73" s="353" t="s">
        <v>586</v>
      </c>
      <c r="E73" s="411">
        <v>56252.35999999987</v>
      </c>
      <c r="F73" s="411">
        <v>57717.359999999862</v>
      </c>
      <c r="G73" s="411">
        <v>58046.35999999987</v>
      </c>
      <c r="H73" s="411">
        <v>57338.693333333205</v>
      </c>
      <c r="I73" s="412" t="s">
        <v>525</v>
      </c>
      <c r="J73" s="412">
        <v>3.74</v>
      </c>
      <c r="K73" s="412">
        <v>3.8149999999999999</v>
      </c>
      <c r="L73" s="412">
        <v>3.8320000000000003</v>
      </c>
      <c r="M73" s="412">
        <v>3.7960000000000003</v>
      </c>
      <c r="N73" s="411">
        <v>4.8787513478106358E-2</v>
      </c>
      <c r="O73" s="412" t="s">
        <v>536</v>
      </c>
      <c r="P73" s="413">
        <v>2.2972332346374063</v>
      </c>
      <c r="Q73" s="353" t="s">
        <v>675</v>
      </c>
      <c r="R73" s="411">
        <v>821650.56308744394</v>
      </c>
      <c r="S73" s="411">
        <v>1020742.8946718975</v>
      </c>
      <c r="T73" s="411">
        <v>791129.77366493188</v>
      </c>
      <c r="U73" s="411">
        <v>877841.07714142452</v>
      </c>
      <c r="V73" s="412" t="s">
        <v>595</v>
      </c>
      <c r="W73" s="412">
        <v>572.5</v>
      </c>
      <c r="X73" s="411">
        <v>672.31077351508111</v>
      </c>
      <c r="Y73" s="412">
        <v>556.70000000000005</v>
      </c>
      <c r="Z73" s="412">
        <v>600.5</v>
      </c>
      <c r="AA73" s="411">
        <v>62.676953094353522</v>
      </c>
      <c r="AB73" s="412" t="s">
        <v>440</v>
      </c>
      <c r="AC73" s="413">
        <v>1.4415531734393872</v>
      </c>
      <c r="AD73" s="404" t="s">
        <v>675</v>
      </c>
      <c r="AE73" s="418">
        <v>17282.669999999976</v>
      </c>
      <c r="AF73" s="418">
        <v>16866.779999999977</v>
      </c>
      <c r="AG73" s="418">
        <v>18717.669999999976</v>
      </c>
      <c r="AH73" s="418">
        <v>17622.373333333311</v>
      </c>
      <c r="AI73" s="420" t="s">
        <v>470</v>
      </c>
      <c r="AJ73" s="420">
        <v>4.8790000000000004</v>
      </c>
      <c r="AK73" s="420">
        <v>4.7789999999999999</v>
      </c>
      <c r="AL73" s="420">
        <v>5.2170000000000005</v>
      </c>
      <c r="AM73" s="420">
        <v>4.9580000000000002</v>
      </c>
      <c r="AN73" s="418">
        <v>0.22960384786820975</v>
      </c>
      <c r="AO73" s="420" t="s">
        <v>488</v>
      </c>
      <c r="AP73" s="421">
        <v>2.0055729967700868</v>
      </c>
      <c r="AR73" s="412">
        <v>3.74</v>
      </c>
      <c r="AS73" s="412">
        <v>3.8149999999999999</v>
      </c>
      <c r="AT73" s="412">
        <v>3.8320000000000003</v>
      </c>
      <c r="AU73" s="412">
        <v>572.5</v>
      </c>
      <c r="AV73" s="411">
        <v>672.31077351508111</v>
      </c>
      <c r="AW73" s="412">
        <v>556.70000000000005</v>
      </c>
      <c r="AX73" s="420">
        <v>4.8790000000000004</v>
      </c>
      <c r="AY73" s="420">
        <v>4.7789999999999999</v>
      </c>
      <c r="AZ73" s="420">
        <v>5.2170000000000005</v>
      </c>
      <c r="BB73" s="353">
        <f t="shared" si="15"/>
        <v>50</v>
      </c>
      <c r="BC73" s="412">
        <f t="shared" si="12"/>
        <v>78.540000000000006</v>
      </c>
      <c r="BD73" s="412">
        <f t="shared" si="10"/>
        <v>80.114999999999995</v>
      </c>
      <c r="BE73" s="412">
        <f t="shared" si="10"/>
        <v>80.472000000000008</v>
      </c>
      <c r="BF73" s="412">
        <f t="shared" si="13"/>
        <v>6297.5</v>
      </c>
      <c r="BG73" s="412">
        <f t="shared" si="11"/>
        <v>7395.4185086658927</v>
      </c>
      <c r="BH73" s="412">
        <f t="shared" si="11"/>
        <v>6123.7000000000007</v>
      </c>
      <c r="BI73" s="412">
        <f t="shared" si="11"/>
        <v>53.669000000000004</v>
      </c>
      <c r="BJ73" s="412">
        <f t="shared" si="11"/>
        <v>52.569000000000003</v>
      </c>
      <c r="BK73" s="412">
        <f t="shared" si="11"/>
        <v>57.387000000000008</v>
      </c>
    </row>
    <row r="74" spans="1:63">
      <c r="A74" s="458"/>
      <c r="B74" s="353">
        <f t="shared" si="14"/>
        <v>51</v>
      </c>
      <c r="C74" s="353"/>
      <c r="D74" s="353" t="s">
        <v>590</v>
      </c>
      <c r="E74" s="411">
        <v>120864.35999999975</v>
      </c>
      <c r="F74" s="411">
        <v>137608.35999999975</v>
      </c>
      <c r="G74" s="411">
        <v>114178.35999999978</v>
      </c>
      <c r="H74" s="411">
        <v>124217.02666666642</v>
      </c>
      <c r="I74" s="412" t="s">
        <v>592</v>
      </c>
      <c r="J74" s="412">
        <v>6.7610000000000001</v>
      </c>
      <c r="K74" s="412">
        <v>7.4809999999999999</v>
      </c>
      <c r="L74" s="412">
        <v>6.468</v>
      </c>
      <c r="M74" s="412">
        <v>6.9030000000000005</v>
      </c>
      <c r="N74" s="411">
        <v>0.52141909876941828</v>
      </c>
      <c r="O74" s="412" t="s">
        <v>530</v>
      </c>
      <c r="P74" s="413">
        <v>2.1010366377596221</v>
      </c>
      <c r="Q74" s="353" t="s">
        <v>682</v>
      </c>
      <c r="R74" s="411">
        <v>2396768.676274287</v>
      </c>
      <c r="S74" s="411">
        <v>2375199.4057683819</v>
      </c>
      <c r="T74" s="411">
        <v>2285143.7291312083</v>
      </c>
      <c r="U74" s="411">
        <v>2352370.6037246254</v>
      </c>
      <c r="V74" s="412" t="s">
        <v>491</v>
      </c>
      <c r="W74" s="411">
        <v>1264.8714921662609</v>
      </c>
      <c r="X74" s="411">
        <v>1256.4326798996212</v>
      </c>
      <c r="Y74" s="411">
        <v>1220.9817244712656</v>
      </c>
      <c r="Z74" s="411">
        <v>1247.4286321790494</v>
      </c>
      <c r="AA74" s="411">
        <v>23.289108690456924</v>
      </c>
      <c r="AB74" s="412" t="s">
        <v>472</v>
      </c>
      <c r="AC74" s="413">
        <v>1.3500710991799074</v>
      </c>
      <c r="AD74" s="404" t="s">
        <v>682</v>
      </c>
      <c r="AE74" s="418">
        <v>24232.559999999969</v>
      </c>
      <c r="AF74" s="418">
        <v>24327.559999999969</v>
      </c>
      <c r="AG74" s="418">
        <v>26074.559999999969</v>
      </c>
      <c r="AH74" s="418">
        <v>24878.226666666636</v>
      </c>
      <c r="AI74" s="420" t="s">
        <v>427</v>
      </c>
      <c r="AJ74" s="420">
        <v>6.4770000000000003</v>
      </c>
      <c r="AK74" s="420">
        <v>6.4990000000000006</v>
      </c>
      <c r="AL74" s="420">
        <v>6.8860000000000001</v>
      </c>
      <c r="AM74" s="420">
        <v>6.6210000000000004</v>
      </c>
      <c r="AN74" s="418">
        <v>0.22999198972519425</v>
      </c>
      <c r="AO74" s="420" t="s">
        <v>483</v>
      </c>
      <c r="AP74" s="421">
        <v>2.0460764994117508</v>
      </c>
      <c r="AR74" s="412">
        <v>6.7610000000000001</v>
      </c>
      <c r="AS74" s="412">
        <v>7.4809999999999999</v>
      </c>
      <c r="AT74" s="412">
        <v>6.468</v>
      </c>
      <c r="AU74" s="411">
        <v>1264.8714921662609</v>
      </c>
      <c r="AV74" s="411">
        <v>1256.4326798996212</v>
      </c>
      <c r="AW74" s="411">
        <v>1220.9817244712656</v>
      </c>
      <c r="AX74" s="420">
        <v>6.4770000000000003</v>
      </c>
      <c r="AY74" s="420">
        <v>6.4990000000000006</v>
      </c>
      <c r="AZ74" s="420">
        <v>6.8860000000000001</v>
      </c>
      <c r="BB74" s="353">
        <f t="shared" si="15"/>
        <v>51</v>
      </c>
      <c r="BC74" s="412">
        <f t="shared" si="12"/>
        <v>141.98099999999999</v>
      </c>
      <c r="BD74" s="412">
        <f t="shared" si="10"/>
        <v>157.101</v>
      </c>
      <c r="BE74" s="412">
        <f t="shared" si="10"/>
        <v>135.828</v>
      </c>
      <c r="BF74" s="412">
        <f t="shared" si="13"/>
        <v>13913.586413828869</v>
      </c>
      <c r="BG74" s="412">
        <f t="shared" si="11"/>
        <v>13820.759478895834</v>
      </c>
      <c r="BH74" s="412">
        <f t="shared" si="11"/>
        <v>13430.798969183921</v>
      </c>
      <c r="BI74" s="412">
        <f t="shared" si="11"/>
        <v>71.247</v>
      </c>
      <c r="BJ74" s="412">
        <f t="shared" si="11"/>
        <v>71.489000000000004</v>
      </c>
      <c r="BK74" s="412">
        <f t="shared" si="11"/>
        <v>75.745999999999995</v>
      </c>
    </row>
    <row r="75" spans="1:63">
      <c r="A75" s="458"/>
      <c r="B75" s="353">
        <f t="shared" si="14"/>
        <v>52</v>
      </c>
      <c r="C75" s="353"/>
      <c r="D75" s="353" t="s">
        <v>594</v>
      </c>
      <c r="E75" s="411">
        <v>25754.360000000011</v>
      </c>
      <c r="F75" s="411">
        <v>25462.360000000011</v>
      </c>
      <c r="G75" s="411">
        <v>22507.270000000011</v>
      </c>
      <c r="H75" s="411">
        <v>24574.663333333345</v>
      </c>
      <c r="I75" s="412" t="s">
        <v>593</v>
      </c>
      <c r="J75" s="412">
        <v>2.0489999999999999</v>
      </c>
      <c r="K75" s="412">
        <v>2.0310000000000001</v>
      </c>
      <c r="L75" s="412">
        <v>1.8460000000000001</v>
      </c>
      <c r="M75" s="412">
        <v>1.9750000000000001</v>
      </c>
      <c r="N75" s="411">
        <v>0.11213578817357313</v>
      </c>
      <c r="O75" s="412" t="s">
        <v>532</v>
      </c>
      <c r="P75" s="413">
        <v>2.1126265338146006</v>
      </c>
      <c r="Q75" s="353" t="s">
        <v>696</v>
      </c>
      <c r="R75" s="411">
        <v>103150.47999999986</v>
      </c>
      <c r="S75" s="411">
        <v>88894.479999999923</v>
      </c>
      <c r="T75" s="411">
        <v>115065.47999999981</v>
      </c>
      <c r="U75" s="411">
        <v>102370.14666666654</v>
      </c>
      <c r="V75" s="412" t="s">
        <v>480</v>
      </c>
      <c r="W75" s="412">
        <v>122.9</v>
      </c>
      <c r="X75" s="412">
        <v>110</v>
      </c>
      <c r="Y75" s="412">
        <v>133.30000000000001</v>
      </c>
      <c r="Z75" s="412">
        <v>122.10000000000001</v>
      </c>
      <c r="AA75" s="411">
        <v>11.663866166509033</v>
      </c>
      <c r="AB75" s="412" t="s">
        <v>551</v>
      </c>
      <c r="AC75" s="413">
        <v>1.860947957352604</v>
      </c>
      <c r="AD75" s="404" t="s">
        <v>696</v>
      </c>
      <c r="AE75" s="418">
        <v>16020.669999999976</v>
      </c>
      <c r="AF75" s="418">
        <v>13952.779999999981</v>
      </c>
      <c r="AG75" s="418">
        <v>18840.559999999969</v>
      </c>
      <c r="AH75" s="418">
        <v>16271.336666666641</v>
      </c>
      <c r="AI75" s="420" t="s">
        <v>452</v>
      </c>
      <c r="AJ75" s="420">
        <v>4.5760000000000005</v>
      </c>
      <c r="AK75" s="420">
        <v>4.0709999999999997</v>
      </c>
      <c r="AL75" s="420">
        <v>5.2460000000000004</v>
      </c>
      <c r="AM75" s="420">
        <v>4.6310000000000002</v>
      </c>
      <c r="AN75" s="418">
        <v>0.58960619415489357</v>
      </c>
      <c r="AO75" s="420" t="s">
        <v>627</v>
      </c>
      <c r="AP75" s="421">
        <v>1.9411472995977068</v>
      </c>
      <c r="AR75" s="412">
        <v>2.0489999999999999</v>
      </c>
      <c r="AS75" s="412">
        <v>2.0310000000000001</v>
      </c>
      <c r="AT75" s="412">
        <v>1.8460000000000001</v>
      </c>
      <c r="AU75" s="412">
        <v>122.9</v>
      </c>
      <c r="AV75" s="412">
        <v>110</v>
      </c>
      <c r="AW75" s="412">
        <v>133.30000000000001</v>
      </c>
      <c r="AX75" s="420">
        <v>4.5760000000000005</v>
      </c>
      <c r="AY75" s="420">
        <v>4.0709999999999997</v>
      </c>
      <c r="AZ75" s="420">
        <v>5.2460000000000004</v>
      </c>
      <c r="BB75" s="353">
        <f t="shared" si="15"/>
        <v>52</v>
      </c>
      <c r="BC75" s="412">
        <f t="shared" si="12"/>
        <v>43.028999999999996</v>
      </c>
      <c r="BD75" s="412">
        <f t="shared" si="10"/>
        <v>42.651000000000003</v>
      </c>
      <c r="BE75" s="412">
        <f t="shared" si="10"/>
        <v>38.766000000000005</v>
      </c>
      <c r="BF75" s="412">
        <f t="shared" si="13"/>
        <v>1351.9</v>
      </c>
      <c r="BG75" s="412">
        <f t="shared" si="11"/>
        <v>1210</v>
      </c>
      <c r="BH75" s="412">
        <f t="shared" si="11"/>
        <v>1466.3000000000002</v>
      </c>
      <c r="BI75" s="412">
        <f t="shared" si="11"/>
        <v>50.336000000000006</v>
      </c>
      <c r="BJ75" s="412">
        <f t="shared" si="11"/>
        <v>44.780999999999999</v>
      </c>
      <c r="BK75" s="412">
        <f t="shared" si="11"/>
        <v>57.706000000000003</v>
      </c>
    </row>
    <row r="76" spans="1:63">
      <c r="A76" s="458"/>
      <c r="B76" s="353">
        <f t="shared" si="14"/>
        <v>53</v>
      </c>
      <c r="C76" s="353"/>
      <c r="D76" s="353" t="s">
        <v>599</v>
      </c>
      <c r="E76" s="411">
        <v>56353.359999999855</v>
      </c>
      <c r="F76" s="411">
        <v>59111.359999999855</v>
      </c>
      <c r="G76" s="411">
        <v>59503.359999999862</v>
      </c>
      <c r="H76" s="411">
        <v>58322.693333333191</v>
      </c>
      <c r="I76" s="412" t="s">
        <v>513</v>
      </c>
      <c r="J76" s="412">
        <v>3.746</v>
      </c>
      <c r="K76" s="412">
        <v>3.8860000000000001</v>
      </c>
      <c r="L76" s="412">
        <v>3.9060000000000001</v>
      </c>
      <c r="M76" s="412">
        <v>3.8460000000000001</v>
      </c>
      <c r="N76" s="411">
        <v>8.7439334872967789E-2</v>
      </c>
      <c r="O76" s="412" t="s">
        <v>471</v>
      </c>
      <c r="P76" s="413">
        <v>2.2971016164520965</v>
      </c>
      <c r="Q76" s="353" t="s">
        <v>711</v>
      </c>
      <c r="R76" s="411">
        <v>1551663.5866260377</v>
      </c>
      <c r="S76" s="411">
        <v>1457697.7129320938</v>
      </c>
      <c r="T76" s="411">
        <v>1557022.1064224096</v>
      </c>
      <c r="U76" s="411">
        <v>1522127.8019935137</v>
      </c>
      <c r="V76" s="412" t="s">
        <v>535</v>
      </c>
      <c r="W76" s="411">
        <v>916.71151437939704</v>
      </c>
      <c r="X76" s="411">
        <v>875.27791491536186</v>
      </c>
      <c r="Y76" s="411">
        <v>919.05436473159318</v>
      </c>
      <c r="Z76" s="411">
        <v>903.68126467545062</v>
      </c>
      <c r="AA76" s="411">
        <v>24.625899884849897</v>
      </c>
      <c r="AB76" s="412" t="s">
        <v>545</v>
      </c>
      <c r="AC76" s="413">
        <v>1.3808039202353957</v>
      </c>
      <c r="AD76" s="404" t="s">
        <v>711</v>
      </c>
      <c r="AE76" s="418">
        <v>16173.559999999976</v>
      </c>
      <c r="AF76" s="418">
        <v>17302.669999999973</v>
      </c>
      <c r="AG76" s="418">
        <v>19079.669999999973</v>
      </c>
      <c r="AH76" s="418">
        <v>17518.633333333306</v>
      </c>
      <c r="AI76" s="420" t="s">
        <v>543</v>
      </c>
      <c r="AJ76" s="420">
        <v>4.6130000000000004</v>
      </c>
      <c r="AK76" s="420">
        <v>4.883</v>
      </c>
      <c r="AL76" s="420">
        <v>5.3020000000000005</v>
      </c>
      <c r="AM76" s="420">
        <v>4.9329999999999998</v>
      </c>
      <c r="AN76" s="418">
        <v>0.34708291546526532</v>
      </c>
      <c r="AO76" s="420" t="s">
        <v>425</v>
      </c>
      <c r="AP76" s="421">
        <v>1.9749276483311131</v>
      </c>
      <c r="AR76" s="412">
        <v>3.746</v>
      </c>
      <c r="AS76" s="412">
        <v>3.8860000000000001</v>
      </c>
      <c r="AT76" s="412">
        <v>3.9060000000000001</v>
      </c>
      <c r="AU76" s="411">
        <v>916.71151437939704</v>
      </c>
      <c r="AV76" s="411">
        <v>875.27791491536186</v>
      </c>
      <c r="AW76" s="411">
        <v>919.05436473159318</v>
      </c>
      <c r="AX76" s="420">
        <v>4.6130000000000004</v>
      </c>
      <c r="AY76" s="420">
        <v>4.883</v>
      </c>
      <c r="AZ76" s="420">
        <v>5.3020000000000005</v>
      </c>
      <c r="BB76" s="353">
        <f t="shared" si="15"/>
        <v>53</v>
      </c>
      <c r="BC76" s="412">
        <f t="shared" si="12"/>
        <v>78.665999999999997</v>
      </c>
      <c r="BD76" s="412">
        <f t="shared" si="10"/>
        <v>81.606000000000009</v>
      </c>
      <c r="BE76" s="412">
        <f t="shared" si="10"/>
        <v>82.025999999999996</v>
      </c>
      <c r="BF76" s="412">
        <f t="shared" si="13"/>
        <v>10083.826658173368</v>
      </c>
      <c r="BG76" s="412">
        <f t="shared" si="11"/>
        <v>9628.0570640689803</v>
      </c>
      <c r="BH76" s="412">
        <f t="shared" si="11"/>
        <v>10109.598012047525</v>
      </c>
      <c r="BI76" s="412">
        <f t="shared" si="11"/>
        <v>50.743000000000002</v>
      </c>
      <c r="BJ76" s="412">
        <f t="shared" si="11"/>
        <v>53.713000000000001</v>
      </c>
      <c r="BK76" s="412">
        <f t="shared" si="11"/>
        <v>58.322000000000003</v>
      </c>
    </row>
    <row r="77" spans="1:63">
      <c r="A77" s="458"/>
      <c r="B77" s="353">
        <f t="shared" si="14"/>
        <v>54</v>
      </c>
      <c r="C77" s="353"/>
      <c r="D77" s="353" t="s">
        <v>602</v>
      </c>
      <c r="E77" s="411">
        <v>17543.270000000011</v>
      </c>
      <c r="F77" s="411">
        <v>19152.270000000008</v>
      </c>
      <c r="G77" s="411">
        <v>15487.360000000011</v>
      </c>
      <c r="H77" s="411">
        <v>17394.300000000014</v>
      </c>
      <c r="I77" s="412" t="s">
        <v>511</v>
      </c>
      <c r="J77" s="412">
        <v>1.522</v>
      </c>
      <c r="K77" s="412">
        <v>1.629</v>
      </c>
      <c r="L77" s="412">
        <v>1.381</v>
      </c>
      <c r="M77" s="412">
        <v>1.5110000000000001</v>
      </c>
      <c r="N77" s="411">
        <v>0.12424156786349792</v>
      </c>
      <c r="O77" s="412" t="s">
        <v>512</v>
      </c>
      <c r="P77" s="413">
        <v>2.0452392616139128</v>
      </c>
      <c r="Q77" s="353" t="s">
        <v>720</v>
      </c>
      <c r="R77" s="411">
        <v>38976.48000000004</v>
      </c>
      <c r="S77" s="411">
        <v>41814.480000000076</v>
      </c>
      <c r="T77" s="411">
        <v>38239.480000000047</v>
      </c>
      <c r="U77" s="411">
        <v>39676.813333333383</v>
      </c>
      <c r="V77" s="412" t="s">
        <v>504</v>
      </c>
      <c r="W77" s="412">
        <v>59.4</v>
      </c>
      <c r="X77" s="412">
        <v>62.620000000000005</v>
      </c>
      <c r="Y77" s="412">
        <v>58.56</v>
      </c>
      <c r="Z77" s="412">
        <v>60.19</v>
      </c>
      <c r="AA77" s="411">
        <v>2.1438591450482778</v>
      </c>
      <c r="AB77" s="412" t="s">
        <v>449</v>
      </c>
      <c r="AC77" s="413">
        <v>2.0631107151937687</v>
      </c>
      <c r="AD77" s="404" t="s">
        <v>720</v>
      </c>
      <c r="AE77" s="418">
        <v>13670.66999999998</v>
      </c>
      <c r="AF77" s="418">
        <v>14562.669999999976</v>
      </c>
      <c r="AG77" s="418">
        <v>14700.559999999976</v>
      </c>
      <c r="AH77" s="418">
        <v>14311.299999999979</v>
      </c>
      <c r="AI77" s="420" t="s">
        <v>490</v>
      </c>
      <c r="AJ77" s="420">
        <v>4.0010000000000003</v>
      </c>
      <c r="AK77" s="420">
        <v>4.2210000000000001</v>
      </c>
      <c r="AL77" s="420">
        <v>4.2549999999999999</v>
      </c>
      <c r="AM77" s="420">
        <v>4.1589999999999998</v>
      </c>
      <c r="AN77" s="418">
        <v>0.13816506528721256</v>
      </c>
      <c r="AO77" s="420" t="s">
        <v>493</v>
      </c>
      <c r="AP77" s="421">
        <v>1.9056692890050904</v>
      </c>
      <c r="AR77" s="412">
        <v>1.522</v>
      </c>
      <c r="AS77" s="412">
        <v>1.629</v>
      </c>
      <c r="AT77" s="412">
        <v>1.381</v>
      </c>
      <c r="AU77" s="412">
        <v>59.4</v>
      </c>
      <c r="AV77" s="412">
        <v>62.620000000000005</v>
      </c>
      <c r="AW77" s="412">
        <v>58.56</v>
      </c>
      <c r="AX77" s="420">
        <v>4.0010000000000003</v>
      </c>
      <c r="AY77" s="420">
        <v>4.2210000000000001</v>
      </c>
      <c r="AZ77" s="420">
        <v>4.2549999999999999</v>
      </c>
      <c r="BB77" s="353">
        <f t="shared" si="15"/>
        <v>54</v>
      </c>
      <c r="BC77" s="412">
        <f t="shared" si="12"/>
        <v>31.962</v>
      </c>
      <c r="BD77" s="412">
        <f t="shared" si="10"/>
        <v>34.209000000000003</v>
      </c>
      <c r="BE77" s="412">
        <f t="shared" si="10"/>
        <v>29.001000000000001</v>
      </c>
      <c r="BF77" s="412">
        <f t="shared" si="13"/>
        <v>653.4</v>
      </c>
      <c r="BG77" s="412">
        <f t="shared" si="11"/>
        <v>688.82</v>
      </c>
      <c r="BH77" s="412">
        <f t="shared" si="11"/>
        <v>644.16000000000008</v>
      </c>
      <c r="BI77" s="412">
        <f t="shared" si="11"/>
        <v>44.011000000000003</v>
      </c>
      <c r="BJ77" s="412">
        <f t="shared" si="11"/>
        <v>46.430999999999997</v>
      </c>
      <c r="BK77" s="412">
        <f t="shared" si="11"/>
        <v>46.805</v>
      </c>
    </row>
    <row r="78" spans="1:63">
      <c r="A78" s="458"/>
      <c r="B78" s="353">
        <f t="shared" si="14"/>
        <v>55</v>
      </c>
      <c r="C78" s="353"/>
      <c r="D78" s="353" t="s">
        <v>603</v>
      </c>
      <c r="E78" s="411">
        <v>11909.180000000009</v>
      </c>
      <c r="F78" s="411">
        <v>20091.270000000011</v>
      </c>
      <c r="G78" s="411">
        <v>16563.360000000011</v>
      </c>
      <c r="H78" s="411">
        <v>16187.936666666676</v>
      </c>
      <c r="I78" s="414" t="s">
        <v>604</v>
      </c>
      <c r="J78" s="412">
        <v>1.125</v>
      </c>
      <c r="K78" s="412">
        <v>1.6910000000000001</v>
      </c>
      <c r="L78" s="412">
        <v>1.4550000000000001</v>
      </c>
      <c r="M78" s="412">
        <v>1.4239999999999999</v>
      </c>
      <c r="N78" s="411">
        <v>0.28408268319060226</v>
      </c>
      <c r="O78" s="412" t="s">
        <v>605</v>
      </c>
      <c r="P78" s="413">
        <v>2.0420865496847163</v>
      </c>
      <c r="Q78" s="353" t="s">
        <v>734</v>
      </c>
      <c r="R78" s="411">
        <v>8971.1300000000083</v>
      </c>
      <c r="S78" s="411">
        <v>18771.610000000004</v>
      </c>
      <c r="T78" s="411">
        <v>9725.8700000000154</v>
      </c>
      <c r="U78" s="411">
        <v>12489.536666666676</v>
      </c>
      <c r="V78" s="414" t="s">
        <v>759</v>
      </c>
      <c r="W78" s="412">
        <v>19.28</v>
      </c>
      <c r="X78" s="412">
        <v>34.18</v>
      </c>
      <c r="Y78" s="412">
        <v>20.55</v>
      </c>
      <c r="Z78" s="412">
        <v>24.67</v>
      </c>
      <c r="AA78" s="411">
        <v>8.2593559957098499</v>
      </c>
      <c r="AB78" s="414" t="s">
        <v>760</v>
      </c>
      <c r="AC78" s="413">
        <v>2.2307848755990665</v>
      </c>
      <c r="AD78" s="404" t="s">
        <v>734</v>
      </c>
      <c r="AE78" s="418">
        <v>8934.1100000000024</v>
      </c>
      <c r="AF78" s="418">
        <v>15179.999999999976</v>
      </c>
      <c r="AG78" s="418">
        <v>8788.2200000000048</v>
      </c>
      <c r="AH78" s="418">
        <v>10967.443333333329</v>
      </c>
      <c r="AI78" s="419" t="s">
        <v>812</v>
      </c>
      <c r="AJ78" s="420">
        <v>2.7749999999999999</v>
      </c>
      <c r="AK78" s="420">
        <v>4.3719999999999999</v>
      </c>
      <c r="AL78" s="420">
        <v>2.7349999999999999</v>
      </c>
      <c r="AM78" s="420">
        <v>3.294</v>
      </c>
      <c r="AN78" s="418">
        <v>0.93382625920929296</v>
      </c>
      <c r="AO78" s="419" t="s">
        <v>725</v>
      </c>
      <c r="AP78" s="421">
        <v>1.8249151088485169</v>
      </c>
      <c r="AR78" s="412">
        <v>1.125</v>
      </c>
      <c r="AS78" s="412">
        <v>1.6910000000000001</v>
      </c>
      <c r="AT78" s="412">
        <v>1.4550000000000001</v>
      </c>
      <c r="AU78" s="412">
        <v>19.28</v>
      </c>
      <c r="AV78" s="412">
        <v>34.18</v>
      </c>
      <c r="AW78" s="412">
        <v>20.55</v>
      </c>
      <c r="AX78" s="420">
        <v>2.7749999999999999</v>
      </c>
      <c r="AY78" s="420">
        <v>4.3719999999999999</v>
      </c>
      <c r="AZ78" s="420">
        <v>2.7349999999999999</v>
      </c>
      <c r="BB78" s="353">
        <f t="shared" si="15"/>
        <v>55</v>
      </c>
      <c r="BC78" s="412">
        <f t="shared" si="12"/>
        <v>23.625</v>
      </c>
      <c r="BD78" s="412">
        <f t="shared" si="10"/>
        <v>35.511000000000003</v>
      </c>
      <c r="BE78" s="412">
        <f t="shared" si="10"/>
        <v>30.555</v>
      </c>
      <c r="BF78" s="412">
        <f t="shared" si="13"/>
        <v>212.08</v>
      </c>
      <c r="BG78" s="412">
        <f t="shared" si="11"/>
        <v>375.98</v>
      </c>
      <c r="BH78" s="412">
        <f t="shared" si="11"/>
        <v>226.05</v>
      </c>
      <c r="BI78" s="412">
        <f t="shared" si="11"/>
        <v>30.524999999999999</v>
      </c>
      <c r="BJ78" s="412">
        <f t="shared" si="11"/>
        <v>48.091999999999999</v>
      </c>
      <c r="BK78" s="412">
        <f t="shared" si="11"/>
        <v>30.084999999999997</v>
      </c>
    </row>
    <row r="79" spans="1:63">
      <c r="A79" s="458"/>
      <c r="B79" s="353">
        <f t="shared" si="14"/>
        <v>56</v>
      </c>
      <c r="C79" s="353"/>
      <c r="D79" s="353" t="s">
        <v>616</v>
      </c>
      <c r="E79" s="411">
        <v>22557.360000000011</v>
      </c>
      <c r="F79" s="411">
        <v>29323.360000000011</v>
      </c>
      <c r="G79" s="411">
        <v>28373.360000000011</v>
      </c>
      <c r="H79" s="411">
        <v>26751.360000000011</v>
      </c>
      <c r="I79" s="412" t="s">
        <v>437</v>
      </c>
      <c r="J79" s="412">
        <v>1.849</v>
      </c>
      <c r="K79" s="412">
        <v>2.2640000000000002</v>
      </c>
      <c r="L79" s="412">
        <v>2.2069999999999999</v>
      </c>
      <c r="M79" s="412">
        <v>2.1070000000000002</v>
      </c>
      <c r="N79" s="411">
        <v>0.22510663903262201</v>
      </c>
      <c r="O79" s="412" t="s">
        <v>527</v>
      </c>
      <c r="P79" s="413">
        <v>2.1438366884499165</v>
      </c>
      <c r="Q79" s="353" t="s">
        <v>740</v>
      </c>
      <c r="R79" s="411">
        <v>75993.479999999981</v>
      </c>
      <c r="S79" s="411">
        <v>65776.480000000098</v>
      </c>
      <c r="T79" s="411">
        <v>79755.479999999952</v>
      </c>
      <c r="U79" s="411">
        <v>73841.813333333339</v>
      </c>
      <c r="V79" s="412" t="s">
        <v>455</v>
      </c>
      <c r="W79" s="412">
        <v>97.87</v>
      </c>
      <c r="X79" s="412">
        <v>87.88</v>
      </c>
      <c r="Y79" s="412">
        <v>101.5</v>
      </c>
      <c r="Z79" s="412">
        <v>95.740000000000009</v>
      </c>
      <c r="AA79" s="411">
        <v>7.0378047814705367</v>
      </c>
      <c r="AB79" s="412" t="s">
        <v>484</v>
      </c>
      <c r="AC79" s="413">
        <v>1.9191738535618874</v>
      </c>
      <c r="AD79" s="404" t="s">
        <v>740</v>
      </c>
      <c r="AE79" s="418">
        <v>25035.559999999969</v>
      </c>
      <c r="AF79" s="418">
        <v>19069.559999999976</v>
      </c>
      <c r="AG79" s="418">
        <v>22349.669999999969</v>
      </c>
      <c r="AH79" s="418">
        <v>22151.596666666639</v>
      </c>
      <c r="AI79" s="420" t="s">
        <v>563</v>
      </c>
      <c r="AJ79" s="420">
        <v>6.6560000000000006</v>
      </c>
      <c r="AK79" s="420">
        <v>5.3</v>
      </c>
      <c r="AL79" s="420">
        <v>6.0540000000000003</v>
      </c>
      <c r="AM79" s="420">
        <v>6.0030000000000001</v>
      </c>
      <c r="AN79" s="418">
        <v>0.67971185478783758</v>
      </c>
      <c r="AO79" s="420" t="s">
        <v>556</v>
      </c>
      <c r="AP79" s="421">
        <v>2.0428555452638819</v>
      </c>
      <c r="AR79" s="412">
        <v>1.849</v>
      </c>
      <c r="AS79" s="412">
        <v>2.2640000000000002</v>
      </c>
      <c r="AT79" s="412">
        <v>2.2069999999999999</v>
      </c>
      <c r="AU79" s="412">
        <v>97.87</v>
      </c>
      <c r="AV79" s="412">
        <v>87.88</v>
      </c>
      <c r="AW79" s="412">
        <v>101.5</v>
      </c>
      <c r="AX79" s="420">
        <v>6.6560000000000006</v>
      </c>
      <c r="AY79" s="420">
        <v>5.3</v>
      </c>
      <c r="AZ79" s="420">
        <v>6.0540000000000003</v>
      </c>
      <c r="BB79" s="353">
        <f t="shared" si="15"/>
        <v>56</v>
      </c>
      <c r="BC79" s="412">
        <f t="shared" si="12"/>
        <v>38.829000000000001</v>
      </c>
      <c r="BD79" s="412">
        <f t="shared" si="10"/>
        <v>47.544000000000004</v>
      </c>
      <c r="BE79" s="412">
        <f t="shared" si="10"/>
        <v>46.346999999999994</v>
      </c>
      <c r="BF79" s="412">
        <f t="shared" si="13"/>
        <v>1076.5700000000002</v>
      </c>
      <c r="BG79" s="412">
        <f t="shared" si="11"/>
        <v>966.68</v>
      </c>
      <c r="BH79" s="412">
        <f t="shared" si="11"/>
        <v>1116.5</v>
      </c>
      <c r="BI79" s="412">
        <f t="shared" si="11"/>
        <v>73.216000000000008</v>
      </c>
      <c r="BJ79" s="412">
        <f t="shared" si="11"/>
        <v>58.3</v>
      </c>
      <c r="BK79" s="412">
        <f t="shared" si="11"/>
        <v>66.594000000000008</v>
      </c>
    </row>
    <row r="80" spans="1:63">
      <c r="A80" s="458"/>
      <c r="B80" s="353">
        <f t="shared" si="14"/>
        <v>57</v>
      </c>
      <c r="C80" s="353"/>
      <c r="D80" s="353" t="s">
        <v>621</v>
      </c>
      <c r="E80" s="411">
        <v>31960.360000000011</v>
      </c>
      <c r="F80" s="411">
        <v>39134.359999999957</v>
      </c>
      <c r="G80" s="411">
        <v>38121.359999999957</v>
      </c>
      <c r="H80" s="411">
        <v>36405.359999999979</v>
      </c>
      <c r="I80" s="412" t="s">
        <v>527</v>
      </c>
      <c r="J80" s="412">
        <v>2.42</v>
      </c>
      <c r="K80" s="412">
        <v>2.8279999999999998</v>
      </c>
      <c r="L80" s="412">
        <v>2.7720000000000002</v>
      </c>
      <c r="M80" s="412">
        <v>2.673</v>
      </c>
      <c r="N80" s="411">
        <v>0.22139283064976453</v>
      </c>
      <c r="O80" s="412" t="s">
        <v>528</v>
      </c>
      <c r="P80" s="413">
        <v>2.2069749020597196</v>
      </c>
      <c r="Q80" s="353" t="s">
        <v>757</v>
      </c>
      <c r="R80" s="411">
        <v>30359.479999999963</v>
      </c>
      <c r="S80" s="411">
        <v>32322.479999999952</v>
      </c>
      <c r="T80" s="411">
        <v>29086.479999999963</v>
      </c>
      <c r="U80" s="411">
        <v>30589.479999999963</v>
      </c>
      <c r="V80" s="412" t="s">
        <v>474</v>
      </c>
      <c r="W80" s="412">
        <v>49.22</v>
      </c>
      <c r="X80" s="412">
        <v>51.6</v>
      </c>
      <c r="Y80" s="412">
        <v>47.65</v>
      </c>
      <c r="Z80" s="412">
        <v>49.49</v>
      </c>
      <c r="AA80" s="411">
        <v>1.9866456767222733</v>
      </c>
      <c r="AB80" s="412" t="s">
        <v>496</v>
      </c>
      <c r="AC80" s="413">
        <v>2.0580903945941516</v>
      </c>
      <c r="AD80" s="404" t="s">
        <v>757</v>
      </c>
      <c r="AE80" s="418">
        <v>24006.559999999969</v>
      </c>
      <c r="AF80" s="418">
        <v>22722.669999999969</v>
      </c>
      <c r="AG80" s="418">
        <v>22555.779999999973</v>
      </c>
      <c r="AH80" s="418">
        <v>23095.003333333301</v>
      </c>
      <c r="AI80" s="420" t="s">
        <v>428</v>
      </c>
      <c r="AJ80" s="420">
        <v>6.4270000000000005</v>
      </c>
      <c r="AK80" s="420">
        <v>6.1379999999999999</v>
      </c>
      <c r="AL80" s="420">
        <v>6.1000000000000005</v>
      </c>
      <c r="AM80" s="420">
        <v>6.2220000000000004</v>
      </c>
      <c r="AN80" s="418">
        <v>0.17853566431620013</v>
      </c>
      <c r="AO80" s="420" t="s">
        <v>513</v>
      </c>
      <c r="AP80" s="421">
        <v>2.0140482961066146</v>
      </c>
      <c r="AR80" s="412">
        <v>2.42</v>
      </c>
      <c r="AS80" s="412">
        <v>2.8279999999999998</v>
      </c>
      <c r="AT80" s="412">
        <v>2.7720000000000002</v>
      </c>
      <c r="AU80" s="412">
        <v>49.22</v>
      </c>
      <c r="AV80" s="412">
        <v>51.6</v>
      </c>
      <c r="AW80" s="412">
        <v>47.65</v>
      </c>
      <c r="AX80" s="420">
        <v>6.4270000000000005</v>
      </c>
      <c r="AY80" s="420">
        <v>6.1379999999999999</v>
      </c>
      <c r="AZ80" s="420">
        <v>6.1000000000000005</v>
      </c>
      <c r="BB80" s="353">
        <f t="shared" si="15"/>
        <v>57</v>
      </c>
      <c r="BC80" s="412">
        <f t="shared" si="12"/>
        <v>50.82</v>
      </c>
      <c r="BD80" s="412">
        <f t="shared" si="10"/>
        <v>59.387999999999998</v>
      </c>
      <c r="BE80" s="412">
        <f t="shared" si="10"/>
        <v>58.212000000000003</v>
      </c>
      <c r="BF80" s="412">
        <f t="shared" si="13"/>
        <v>541.41999999999996</v>
      </c>
      <c r="BG80" s="412">
        <f t="shared" si="11"/>
        <v>567.6</v>
      </c>
      <c r="BH80" s="412">
        <f t="shared" si="11"/>
        <v>524.15</v>
      </c>
      <c r="BI80" s="412">
        <f t="shared" si="11"/>
        <v>70.697000000000003</v>
      </c>
      <c r="BJ80" s="412">
        <f t="shared" si="11"/>
        <v>67.518000000000001</v>
      </c>
      <c r="BK80" s="412">
        <f t="shared" si="11"/>
        <v>67.100000000000009</v>
      </c>
    </row>
    <row r="81" spans="1:63">
      <c r="A81" s="458"/>
      <c r="B81" s="353">
        <f t="shared" si="14"/>
        <v>58</v>
      </c>
      <c r="C81" s="353"/>
      <c r="D81" s="353" t="s">
        <v>622</v>
      </c>
      <c r="E81" s="411">
        <v>13138.360000000011</v>
      </c>
      <c r="F81" s="411">
        <v>21587.270000000011</v>
      </c>
      <c r="G81" s="411">
        <v>21501.360000000011</v>
      </c>
      <c r="H81" s="411">
        <v>18742.330000000013</v>
      </c>
      <c r="I81" s="414" t="s">
        <v>623</v>
      </c>
      <c r="J81" s="412">
        <v>1.2150000000000001</v>
      </c>
      <c r="K81" s="412">
        <v>1.7870000000000001</v>
      </c>
      <c r="L81" s="412">
        <v>1.782</v>
      </c>
      <c r="M81" s="412">
        <v>1.595</v>
      </c>
      <c r="N81" s="411">
        <v>0.32881049029399267</v>
      </c>
      <c r="O81" s="414" t="s">
        <v>583</v>
      </c>
      <c r="P81" s="413">
        <v>2.0759938168169807</v>
      </c>
      <c r="Q81" s="353" t="s">
        <v>767</v>
      </c>
      <c r="R81" s="411">
        <v>18800.609999999993</v>
      </c>
      <c r="S81" s="411">
        <v>12249.000000000025</v>
      </c>
      <c r="T81" s="411">
        <v>20462.609999999993</v>
      </c>
      <c r="U81" s="411">
        <v>17170.740000000005</v>
      </c>
      <c r="V81" s="414" t="s">
        <v>769</v>
      </c>
      <c r="W81" s="412">
        <v>34.22</v>
      </c>
      <c r="X81" s="412">
        <v>24.61</v>
      </c>
      <c r="Y81" s="412">
        <v>36.51</v>
      </c>
      <c r="Z81" s="412">
        <v>31.78</v>
      </c>
      <c r="AA81" s="411">
        <v>6.3115988780655101</v>
      </c>
      <c r="AB81" s="412" t="s">
        <v>564</v>
      </c>
      <c r="AC81" s="413">
        <v>2.159694984710955</v>
      </c>
      <c r="AD81" s="404" t="s">
        <v>767</v>
      </c>
      <c r="AE81" s="418">
        <v>21688.779999999973</v>
      </c>
      <c r="AF81" s="418">
        <v>17286.669999999976</v>
      </c>
      <c r="AG81" s="418">
        <v>23700.559999999969</v>
      </c>
      <c r="AH81" s="418">
        <v>20892.003333333309</v>
      </c>
      <c r="AI81" s="420" t="s">
        <v>432</v>
      </c>
      <c r="AJ81" s="420">
        <v>5.9039999999999999</v>
      </c>
      <c r="AK81" s="420">
        <v>4.8790000000000004</v>
      </c>
      <c r="AL81" s="420">
        <v>6.3580000000000005</v>
      </c>
      <c r="AM81" s="420">
        <v>5.7140000000000004</v>
      </c>
      <c r="AN81" s="418">
        <v>0.75747924854035908</v>
      </c>
      <c r="AO81" s="420" t="s">
        <v>589</v>
      </c>
      <c r="AP81" s="421">
        <v>2.0106850963120784</v>
      </c>
      <c r="AR81" s="412">
        <v>1.2150000000000001</v>
      </c>
      <c r="AS81" s="412">
        <v>1.7870000000000001</v>
      </c>
      <c r="AT81" s="412">
        <v>1.782</v>
      </c>
      <c r="AU81" s="412">
        <v>34.22</v>
      </c>
      <c r="AV81" s="412">
        <v>24.61</v>
      </c>
      <c r="AW81" s="412">
        <v>36.51</v>
      </c>
      <c r="AX81" s="420">
        <v>5.9039999999999999</v>
      </c>
      <c r="AY81" s="420">
        <v>4.8790000000000004</v>
      </c>
      <c r="AZ81" s="420">
        <v>6.3580000000000005</v>
      </c>
      <c r="BB81" s="353">
        <f t="shared" si="15"/>
        <v>58</v>
      </c>
      <c r="BC81" s="412">
        <f t="shared" si="12"/>
        <v>25.515000000000001</v>
      </c>
      <c r="BD81" s="412">
        <f t="shared" si="10"/>
        <v>37.527000000000001</v>
      </c>
      <c r="BE81" s="412">
        <f t="shared" si="10"/>
        <v>37.421999999999997</v>
      </c>
      <c r="BF81" s="412">
        <f t="shared" si="13"/>
        <v>376.41999999999996</v>
      </c>
      <c r="BG81" s="412">
        <f t="shared" si="11"/>
        <v>270.70999999999998</v>
      </c>
      <c r="BH81" s="412">
        <f t="shared" si="11"/>
        <v>401.60999999999996</v>
      </c>
      <c r="BI81" s="412">
        <f t="shared" si="11"/>
        <v>64.944000000000003</v>
      </c>
      <c r="BJ81" s="412">
        <f t="shared" si="11"/>
        <v>53.669000000000004</v>
      </c>
      <c r="BK81" s="412">
        <f t="shared" si="11"/>
        <v>69.938000000000002</v>
      </c>
    </row>
    <row r="82" spans="1:63">
      <c r="A82" s="458"/>
      <c r="B82" s="353">
        <f t="shared" si="14"/>
        <v>59</v>
      </c>
      <c r="C82" s="353"/>
      <c r="D82" s="353" t="s">
        <v>628</v>
      </c>
      <c r="E82" s="411">
        <v>24295.360000000011</v>
      </c>
      <c r="F82" s="411">
        <v>26599.360000000011</v>
      </c>
      <c r="G82" s="411">
        <v>16817.270000000011</v>
      </c>
      <c r="H82" s="411">
        <v>22570.663333333345</v>
      </c>
      <c r="I82" s="414" t="s">
        <v>516</v>
      </c>
      <c r="J82" s="412">
        <v>1.958</v>
      </c>
      <c r="K82" s="412">
        <v>2.1</v>
      </c>
      <c r="L82" s="412">
        <v>1.4730000000000001</v>
      </c>
      <c r="M82" s="412">
        <v>1.8440000000000001</v>
      </c>
      <c r="N82" s="411">
        <v>0.3290403950666107</v>
      </c>
      <c r="O82" s="412" t="s">
        <v>519</v>
      </c>
      <c r="P82" s="413">
        <v>2.080193499126743</v>
      </c>
      <c r="Q82" s="353" t="s">
        <v>773</v>
      </c>
      <c r="R82" s="411">
        <v>24037.739999999969</v>
      </c>
      <c r="S82" s="411">
        <v>22868.479999999974</v>
      </c>
      <c r="T82" s="411">
        <v>21779.73999999998</v>
      </c>
      <c r="U82" s="411">
        <v>22895.319999999974</v>
      </c>
      <c r="V82" s="412" t="s">
        <v>478</v>
      </c>
      <c r="W82" s="412">
        <v>41.26</v>
      </c>
      <c r="X82" s="412">
        <v>39.72</v>
      </c>
      <c r="Y82" s="412">
        <v>38.28</v>
      </c>
      <c r="Z82" s="412">
        <v>39.75</v>
      </c>
      <c r="AA82" s="411">
        <v>1.4882262159228494</v>
      </c>
      <c r="AB82" s="412" t="s">
        <v>535</v>
      </c>
      <c r="AC82" s="413">
        <v>2.1415370488711409</v>
      </c>
      <c r="AD82" s="404" t="s">
        <v>773</v>
      </c>
      <c r="AE82" s="418">
        <v>18311.779999999977</v>
      </c>
      <c r="AF82" s="418">
        <v>16619.889999999978</v>
      </c>
      <c r="AG82" s="418">
        <v>18983.559999999969</v>
      </c>
      <c r="AH82" s="418">
        <v>17971.743333333307</v>
      </c>
      <c r="AI82" s="420" t="s">
        <v>494</v>
      </c>
      <c r="AJ82" s="420">
        <v>5.1219999999999999</v>
      </c>
      <c r="AK82" s="420">
        <v>4.72</v>
      </c>
      <c r="AL82" s="420">
        <v>5.2789999999999999</v>
      </c>
      <c r="AM82" s="420">
        <v>5.0410000000000004</v>
      </c>
      <c r="AN82" s="418">
        <v>0.28833491475842693</v>
      </c>
      <c r="AO82" s="420" t="s">
        <v>532</v>
      </c>
      <c r="AP82" s="421">
        <v>2.0062529984674771</v>
      </c>
      <c r="AR82" s="412">
        <v>1.958</v>
      </c>
      <c r="AS82" s="412">
        <v>2.1</v>
      </c>
      <c r="AT82" s="412">
        <v>1.4730000000000001</v>
      </c>
      <c r="AU82" s="412">
        <v>41.26</v>
      </c>
      <c r="AV82" s="412">
        <v>39.72</v>
      </c>
      <c r="AW82" s="412">
        <v>38.28</v>
      </c>
      <c r="AX82" s="420">
        <v>5.1219999999999999</v>
      </c>
      <c r="AY82" s="420">
        <v>4.72</v>
      </c>
      <c r="AZ82" s="420">
        <v>5.2789999999999999</v>
      </c>
      <c r="BB82" s="353">
        <f t="shared" si="15"/>
        <v>59</v>
      </c>
      <c r="BC82" s="412">
        <f t="shared" si="12"/>
        <v>41.118000000000002</v>
      </c>
      <c r="BD82" s="412">
        <f t="shared" si="10"/>
        <v>44.1</v>
      </c>
      <c r="BE82" s="412">
        <f t="shared" si="10"/>
        <v>30.933000000000003</v>
      </c>
      <c r="BF82" s="412">
        <f t="shared" si="13"/>
        <v>453.85999999999996</v>
      </c>
      <c r="BG82" s="412">
        <f t="shared" si="11"/>
        <v>436.91999999999996</v>
      </c>
      <c r="BH82" s="412">
        <f t="shared" si="11"/>
        <v>421.08000000000004</v>
      </c>
      <c r="BI82" s="412">
        <f t="shared" si="11"/>
        <v>56.341999999999999</v>
      </c>
      <c r="BJ82" s="412">
        <f t="shared" si="11"/>
        <v>51.919999999999995</v>
      </c>
      <c r="BK82" s="412">
        <f t="shared" si="11"/>
        <v>58.069000000000003</v>
      </c>
    </row>
    <row r="83" spans="1:63">
      <c r="A83" s="458"/>
      <c r="B83" s="353">
        <f t="shared" si="14"/>
        <v>60</v>
      </c>
      <c r="C83" s="353"/>
      <c r="D83" s="353" t="s">
        <v>630</v>
      </c>
      <c r="E83" s="411">
        <v>33673.359999999979</v>
      </c>
      <c r="F83" s="411">
        <v>31589.360000000011</v>
      </c>
      <c r="G83" s="411">
        <v>33122.36</v>
      </c>
      <c r="H83" s="411">
        <v>32795.026666666665</v>
      </c>
      <c r="I83" s="412" t="s">
        <v>493</v>
      </c>
      <c r="J83" s="412">
        <v>2.5190000000000001</v>
      </c>
      <c r="K83" s="412">
        <v>2.3980000000000001</v>
      </c>
      <c r="L83" s="412">
        <v>2.4870000000000001</v>
      </c>
      <c r="M83" s="412">
        <v>2.468</v>
      </c>
      <c r="N83" s="411">
        <v>6.2745280440131584E-2</v>
      </c>
      <c r="O83" s="412" t="s">
        <v>491</v>
      </c>
      <c r="P83" s="413">
        <v>2.2065399537683197</v>
      </c>
      <c r="Q83" s="353" t="s">
        <v>778</v>
      </c>
      <c r="R83" s="411">
        <v>40056.480000000061</v>
      </c>
      <c r="S83" s="411">
        <v>42387.480000000091</v>
      </c>
      <c r="T83" s="411">
        <v>41934.480000000061</v>
      </c>
      <c r="U83" s="411">
        <v>41459.480000000069</v>
      </c>
      <c r="V83" s="412" t="s">
        <v>574</v>
      </c>
      <c r="W83" s="412">
        <v>60.63</v>
      </c>
      <c r="X83" s="412">
        <v>63.26</v>
      </c>
      <c r="Y83" s="412">
        <v>62.75</v>
      </c>
      <c r="Z83" s="412">
        <v>62.22</v>
      </c>
      <c r="AA83" s="411">
        <v>1.3943504497590449</v>
      </c>
      <c r="AB83" s="412" t="s">
        <v>534</v>
      </c>
      <c r="AC83" s="413">
        <v>2.0638440601928281</v>
      </c>
      <c r="AD83" s="404" t="s">
        <v>778</v>
      </c>
      <c r="AE83" s="418">
        <v>27579.669999999966</v>
      </c>
      <c r="AF83" s="418">
        <v>25042.779999999966</v>
      </c>
      <c r="AG83" s="418">
        <v>24247.559999999969</v>
      </c>
      <c r="AH83" s="418">
        <v>25623.33666666663</v>
      </c>
      <c r="AI83" s="420" t="s">
        <v>494</v>
      </c>
      <c r="AJ83" s="420">
        <v>7.2160000000000002</v>
      </c>
      <c r="AK83" s="420">
        <v>6.6580000000000004</v>
      </c>
      <c r="AL83" s="420">
        <v>6.4809999999999999</v>
      </c>
      <c r="AM83" s="420">
        <v>6.7850000000000001</v>
      </c>
      <c r="AN83" s="418">
        <v>0.38365825736798731</v>
      </c>
      <c r="AO83" s="420" t="s">
        <v>532</v>
      </c>
      <c r="AP83" s="421">
        <v>2.0769474029221975</v>
      </c>
      <c r="AR83" s="412">
        <v>2.5190000000000001</v>
      </c>
      <c r="AS83" s="412">
        <v>2.3980000000000001</v>
      </c>
      <c r="AT83" s="412">
        <v>2.4870000000000001</v>
      </c>
      <c r="AU83" s="412">
        <v>60.63</v>
      </c>
      <c r="AV83" s="412">
        <v>63.26</v>
      </c>
      <c r="AW83" s="412">
        <v>62.75</v>
      </c>
      <c r="AX83" s="420">
        <v>7.2160000000000002</v>
      </c>
      <c r="AY83" s="420">
        <v>6.6580000000000004</v>
      </c>
      <c r="AZ83" s="420">
        <v>6.4809999999999999</v>
      </c>
      <c r="BB83" s="353">
        <f t="shared" si="15"/>
        <v>60</v>
      </c>
      <c r="BC83" s="412">
        <f t="shared" si="12"/>
        <v>52.899000000000001</v>
      </c>
      <c r="BD83" s="412">
        <f t="shared" si="10"/>
        <v>50.358000000000004</v>
      </c>
      <c r="BE83" s="412">
        <f t="shared" si="10"/>
        <v>52.227000000000004</v>
      </c>
      <c r="BF83" s="412">
        <f t="shared" si="13"/>
        <v>666.93000000000006</v>
      </c>
      <c r="BG83" s="412">
        <f t="shared" si="11"/>
        <v>695.86</v>
      </c>
      <c r="BH83" s="412">
        <f t="shared" si="11"/>
        <v>690.25</v>
      </c>
      <c r="BI83" s="412">
        <f t="shared" si="11"/>
        <v>79.376000000000005</v>
      </c>
      <c r="BJ83" s="412">
        <f t="shared" si="11"/>
        <v>73.238</v>
      </c>
      <c r="BK83" s="412">
        <f t="shared" si="11"/>
        <v>71.290999999999997</v>
      </c>
    </row>
    <row r="84" spans="1:63">
      <c r="C84" s="353"/>
      <c r="D84" s="455" t="s">
        <v>634</v>
      </c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 t="s">
        <v>634</v>
      </c>
      <c r="R84" s="455"/>
      <c r="S84" s="455"/>
      <c r="T84" s="455"/>
      <c r="U84" s="455"/>
      <c r="V84" s="455"/>
      <c r="W84" s="455"/>
      <c r="X84" s="455"/>
      <c r="Y84" s="455"/>
      <c r="Z84" s="455"/>
      <c r="AA84" s="455"/>
      <c r="AB84" s="455"/>
      <c r="AC84" s="455"/>
      <c r="AD84" s="455" t="s">
        <v>634</v>
      </c>
      <c r="AE84" s="455"/>
      <c r="AF84" s="455"/>
      <c r="AG84" s="455"/>
      <c r="AH84" s="455"/>
      <c r="AI84" s="455"/>
      <c r="AJ84" s="455"/>
      <c r="AK84" s="455"/>
      <c r="AL84" s="455"/>
      <c r="AM84" s="455"/>
      <c r="AN84" s="455"/>
      <c r="AO84" s="455"/>
      <c r="AP84" s="455"/>
      <c r="AU84" s="404"/>
      <c r="AV84" s="404"/>
      <c r="AW84" s="404"/>
      <c r="AX84" s="404"/>
      <c r="AY84" s="404"/>
      <c r="AZ84" s="404"/>
      <c r="BC84" s="353"/>
      <c r="BD84" s="353"/>
      <c r="BE84" s="353"/>
    </row>
    <row r="85" spans="1:63">
      <c r="C85" s="353"/>
      <c r="D85" s="410" t="s">
        <v>413</v>
      </c>
      <c r="E85" s="353"/>
      <c r="F85" s="353"/>
      <c r="G85" s="353"/>
      <c r="H85" s="353"/>
      <c r="I85" s="353"/>
      <c r="J85" s="353"/>
      <c r="K85" s="353"/>
      <c r="L85" s="353"/>
      <c r="M85" s="353"/>
      <c r="N85" s="353"/>
      <c r="O85" s="353"/>
      <c r="P85" s="353"/>
      <c r="Q85" s="410" t="s">
        <v>649</v>
      </c>
      <c r="AD85" s="410" t="s">
        <v>784</v>
      </c>
      <c r="AR85" s="353"/>
      <c r="AS85" s="353"/>
      <c r="AT85" s="353"/>
      <c r="BC85" s="353"/>
      <c r="BD85" s="353"/>
      <c r="BE85" s="353"/>
    </row>
    <row r="86" spans="1:63">
      <c r="C86" s="353"/>
      <c r="D86" s="353"/>
      <c r="E86" s="456" t="s">
        <v>414</v>
      </c>
      <c r="F86" s="455"/>
      <c r="G86" s="455"/>
      <c r="H86" s="455"/>
      <c r="I86" s="455"/>
      <c r="J86" s="456" t="s">
        <v>415</v>
      </c>
      <c r="K86" s="455"/>
      <c r="L86" s="455"/>
      <c r="M86" s="455"/>
      <c r="N86" s="455"/>
      <c r="O86" s="455"/>
      <c r="P86" s="455"/>
      <c r="R86" s="456" t="s">
        <v>414</v>
      </c>
      <c r="S86" s="455"/>
      <c r="T86" s="455"/>
      <c r="U86" s="455"/>
      <c r="V86" s="455"/>
      <c r="W86" s="456" t="s">
        <v>415</v>
      </c>
      <c r="X86" s="455"/>
      <c r="Y86" s="455"/>
      <c r="Z86" s="455"/>
      <c r="AA86" s="455"/>
      <c r="AB86" s="455"/>
      <c r="AC86" s="455"/>
      <c r="AE86" s="456" t="s">
        <v>414</v>
      </c>
      <c r="AF86" s="455"/>
      <c r="AG86" s="455"/>
      <c r="AH86" s="455"/>
      <c r="AI86" s="455"/>
      <c r="AJ86" s="456" t="s">
        <v>415</v>
      </c>
      <c r="AK86" s="455"/>
      <c r="AL86" s="455"/>
      <c r="AM86" s="455"/>
      <c r="AN86" s="455"/>
      <c r="AO86" s="455"/>
      <c r="AP86" s="455"/>
      <c r="AU86" s="404"/>
      <c r="AV86" s="404"/>
      <c r="AW86" s="404"/>
      <c r="AX86" s="404"/>
      <c r="AY86" s="404"/>
      <c r="AZ86" s="404"/>
      <c r="BF86" s="404"/>
      <c r="BG86" s="404"/>
      <c r="BH86" s="404"/>
      <c r="BI86" s="404"/>
      <c r="BJ86" s="404"/>
      <c r="BK86" s="404"/>
    </row>
    <row r="87" spans="1:63">
      <c r="C87" s="353"/>
      <c r="D87" s="410" t="s">
        <v>416</v>
      </c>
      <c r="E87" s="410" t="s">
        <v>417</v>
      </c>
      <c r="F87" s="410" t="s">
        <v>418</v>
      </c>
      <c r="G87" s="410" t="s">
        <v>419</v>
      </c>
      <c r="H87" s="353" t="s">
        <v>420</v>
      </c>
      <c r="I87" s="353" t="s">
        <v>421</v>
      </c>
      <c r="J87" s="410" t="s">
        <v>417</v>
      </c>
      <c r="K87" s="410" t="s">
        <v>418</v>
      </c>
      <c r="L87" s="410" t="s">
        <v>419</v>
      </c>
      <c r="M87" s="353" t="s">
        <v>420</v>
      </c>
      <c r="N87" s="353" t="s">
        <v>422</v>
      </c>
      <c r="O87" s="353" t="s">
        <v>421</v>
      </c>
      <c r="P87" s="353" t="s">
        <v>423</v>
      </c>
      <c r="Q87" s="410" t="s">
        <v>416</v>
      </c>
      <c r="R87" s="410" t="s">
        <v>417</v>
      </c>
      <c r="S87" s="410" t="s">
        <v>418</v>
      </c>
      <c r="T87" s="410" t="s">
        <v>419</v>
      </c>
      <c r="U87" s="353" t="s">
        <v>420</v>
      </c>
      <c r="V87" s="353" t="s">
        <v>421</v>
      </c>
      <c r="W87" s="410" t="s">
        <v>417</v>
      </c>
      <c r="X87" s="410" t="s">
        <v>418</v>
      </c>
      <c r="Y87" s="410" t="s">
        <v>419</v>
      </c>
      <c r="Z87" s="353" t="s">
        <v>420</v>
      </c>
      <c r="AA87" s="353" t="s">
        <v>422</v>
      </c>
      <c r="AB87" s="353" t="s">
        <v>421</v>
      </c>
      <c r="AC87" s="353" t="s">
        <v>423</v>
      </c>
      <c r="AD87" s="410" t="s">
        <v>416</v>
      </c>
      <c r="AE87" s="410" t="s">
        <v>417</v>
      </c>
      <c r="AF87" s="410" t="s">
        <v>418</v>
      </c>
      <c r="AG87" s="410" t="s">
        <v>419</v>
      </c>
      <c r="AH87" s="353" t="s">
        <v>420</v>
      </c>
      <c r="AI87" s="353" t="s">
        <v>421</v>
      </c>
      <c r="AJ87" s="410" t="s">
        <v>417</v>
      </c>
      <c r="AK87" s="410" t="s">
        <v>418</v>
      </c>
      <c r="AL87" s="410" t="s">
        <v>419</v>
      </c>
      <c r="AM87" s="353" t="s">
        <v>420</v>
      </c>
      <c r="AN87" s="353" t="s">
        <v>422</v>
      </c>
      <c r="AO87" s="353" t="s">
        <v>421</v>
      </c>
      <c r="AP87" s="353" t="s">
        <v>423</v>
      </c>
      <c r="AR87" s="410" t="s">
        <v>417</v>
      </c>
      <c r="AS87" s="410" t="s">
        <v>418</v>
      </c>
      <c r="AT87" s="410" t="s">
        <v>419</v>
      </c>
      <c r="AU87" s="410" t="s">
        <v>417</v>
      </c>
      <c r="AV87" s="410" t="s">
        <v>418</v>
      </c>
      <c r="AW87" s="410" t="s">
        <v>419</v>
      </c>
      <c r="AX87" s="410" t="s">
        <v>417</v>
      </c>
      <c r="AY87" s="410" t="s">
        <v>418</v>
      </c>
      <c r="AZ87" s="410" t="s">
        <v>419</v>
      </c>
      <c r="BC87" s="410" t="s">
        <v>417</v>
      </c>
      <c r="BD87" s="410" t="s">
        <v>418</v>
      </c>
      <c r="BE87" s="410" t="s">
        <v>419</v>
      </c>
      <c r="BF87" s="410" t="s">
        <v>417</v>
      </c>
      <c r="BG87" s="410" t="s">
        <v>418</v>
      </c>
      <c r="BH87" s="410" t="s">
        <v>419</v>
      </c>
      <c r="BI87" s="410" t="s">
        <v>417</v>
      </c>
      <c r="BJ87" s="410" t="s">
        <v>418</v>
      </c>
      <c r="BK87" s="410" t="s">
        <v>419</v>
      </c>
    </row>
    <row r="88" spans="1:63">
      <c r="A88" s="458" t="s">
        <v>635</v>
      </c>
      <c r="B88" s="353">
        <f>B60+20</f>
        <v>61</v>
      </c>
      <c r="C88" s="353"/>
      <c r="D88" s="353" t="s">
        <v>424</v>
      </c>
      <c r="E88" s="411">
        <v>26631.339999999935</v>
      </c>
      <c r="F88" s="411">
        <v>18451.339999999964</v>
      </c>
      <c r="G88" s="411">
        <v>23861.679999999949</v>
      </c>
      <c r="H88" s="411">
        <v>22981.45333333328</v>
      </c>
      <c r="I88" s="412" t="s">
        <v>431</v>
      </c>
      <c r="J88" s="412">
        <v>1.637</v>
      </c>
      <c r="K88" s="412">
        <v>1.194</v>
      </c>
      <c r="L88" s="412">
        <v>1.49</v>
      </c>
      <c r="M88" s="412">
        <v>1.44</v>
      </c>
      <c r="N88" s="411">
        <v>0.2256640992987009</v>
      </c>
      <c r="O88" s="412" t="s">
        <v>432</v>
      </c>
      <c r="P88" s="413">
        <v>1.9205676682227437</v>
      </c>
      <c r="Q88" s="353" t="s">
        <v>650</v>
      </c>
      <c r="R88" s="411">
        <v>45256.720000000023</v>
      </c>
      <c r="S88" s="411">
        <v>28532.430000000022</v>
      </c>
      <c r="T88" s="411">
        <v>46241.720000000023</v>
      </c>
      <c r="U88" s="411">
        <v>40010.29000000003</v>
      </c>
      <c r="V88" s="414" t="s">
        <v>651</v>
      </c>
      <c r="W88" s="412">
        <v>65.260000000000005</v>
      </c>
      <c r="X88" s="412">
        <v>46.82</v>
      </c>
      <c r="Y88" s="412">
        <v>66.28</v>
      </c>
      <c r="Z88" s="412">
        <v>59.45</v>
      </c>
      <c r="AA88" s="411">
        <v>10.949374736682607</v>
      </c>
      <c r="AB88" s="412" t="s">
        <v>652</v>
      </c>
      <c r="AC88" s="413">
        <v>2.1485948100001866</v>
      </c>
      <c r="AD88" s="353" t="s">
        <v>650</v>
      </c>
      <c r="AE88" s="411">
        <v>13514.900000000029</v>
      </c>
      <c r="AF88" s="411">
        <v>10136.100000000013</v>
      </c>
      <c r="AG88" s="411">
        <v>14986.55000000003</v>
      </c>
      <c r="AH88" s="411">
        <v>12879.183333333358</v>
      </c>
      <c r="AI88" s="412" t="s">
        <v>655</v>
      </c>
      <c r="AJ88" s="412">
        <v>4.5739999999999998</v>
      </c>
      <c r="AK88" s="412">
        <v>3.548</v>
      </c>
      <c r="AL88" s="412">
        <v>5.0069999999999997</v>
      </c>
      <c r="AM88" s="412">
        <v>4.3760000000000003</v>
      </c>
      <c r="AN88" s="411">
        <v>0.74970257754266501</v>
      </c>
      <c r="AO88" s="412" t="s">
        <v>746</v>
      </c>
      <c r="AP88" s="413">
        <v>1.8936095472172989</v>
      </c>
      <c r="AR88" s="412">
        <v>1.637</v>
      </c>
      <c r="AS88" s="412">
        <v>1.194</v>
      </c>
      <c r="AT88" s="412">
        <v>1.49</v>
      </c>
      <c r="AU88" s="412">
        <v>65.260000000000005</v>
      </c>
      <c r="AV88" s="412">
        <v>46.82</v>
      </c>
      <c r="AW88" s="412">
        <v>66.28</v>
      </c>
      <c r="AX88" s="412">
        <v>4.5739999999999998</v>
      </c>
      <c r="AY88" s="412">
        <v>3.548</v>
      </c>
      <c r="AZ88" s="412">
        <v>5.0069999999999997</v>
      </c>
      <c r="BB88" s="353">
        <f>BB60+20</f>
        <v>61</v>
      </c>
      <c r="BC88" s="412">
        <f>AR88*21</f>
        <v>34.377000000000002</v>
      </c>
      <c r="BD88" s="412">
        <f t="shared" ref="BD88:BE111" si="16">AS88*21</f>
        <v>25.073999999999998</v>
      </c>
      <c r="BE88" s="412">
        <f t="shared" si="16"/>
        <v>31.29</v>
      </c>
      <c r="BF88" s="412">
        <f>AU88*11</f>
        <v>717.86</v>
      </c>
      <c r="BG88" s="412">
        <f t="shared" ref="BG88:BK111" si="17">AV88*11</f>
        <v>515.02</v>
      </c>
      <c r="BH88" s="412">
        <f t="shared" si="17"/>
        <v>729.08</v>
      </c>
      <c r="BI88" s="412">
        <f t="shared" si="17"/>
        <v>50.314</v>
      </c>
      <c r="BJ88" s="412">
        <f t="shared" si="17"/>
        <v>39.027999999999999</v>
      </c>
      <c r="BK88" s="412">
        <f t="shared" si="17"/>
        <v>55.076999999999998</v>
      </c>
    </row>
    <row r="89" spans="1:63">
      <c r="A89" s="458"/>
      <c r="B89" s="353">
        <f>B61+20</f>
        <v>62</v>
      </c>
      <c r="C89" s="353"/>
      <c r="D89" s="353" t="s">
        <v>456</v>
      </c>
      <c r="E89" s="411">
        <v>25558.679999999935</v>
      </c>
      <c r="F89" s="411">
        <v>28732.679999999931</v>
      </c>
      <c r="G89" s="411">
        <v>27251.679999999931</v>
      </c>
      <c r="H89" s="411">
        <v>27181.013333333267</v>
      </c>
      <c r="I89" s="412" t="s">
        <v>426</v>
      </c>
      <c r="J89" s="412">
        <v>1.58</v>
      </c>
      <c r="K89" s="412">
        <v>1.7470000000000001</v>
      </c>
      <c r="L89" s="412">
        <v>1.67</v>
      </c>
      <c r="M89" s="412">
        <v>1.6659999999999999</v>
      </c>
      <c r="N89" s="411">
        <v>8.3467522221169363E-2</v>
      </c>
      <c r="O89" s="412" t="s">
        <v>445</v>
      </c>
      <c r="P89" s="413">
        <v>1.9848612495484836</v>
      </c>
      <c r="Q89" s="353" t="s">
        <v>657</v>
      </c>
      <c r="R89" s="411">
        <v>32575.720000000023</v>
      </c>
      <c r="S89" s="411">
        <v>49680.720000000023</v>
      </c>
      <c r="T89" s="411">
        <v>37743.720000000023</v>
      </c>
      <c r="U89" s="411">
        <v>40000.053333333351</v>
      </c>
      <c r="V89" s="414" t="s">
        <v>661</v>
      </c>
      <c r="W89" s="412">
        <v>51.52</v>
      </c>
      <c r="X89" s="412">
        <v>69.77</v>
      </c>
      <c r="Y89" s="412">
        <v>57.29</v>
      </c>
      <c r="Z89" s="412">
        <v>59.53</v>
      </c>
      <c r="AA89" s="411">
        <v>9.328763011614166</v>
      </c>
      <c r="AB89" s="412" t="s">
        <v>432</v>
      </c>
      <c r="AC89" s="413">
        <v>2.1489858684828884</v>
      </c>
      <c r="AD89" s="353" t="s">
        <v>657</v>
      </c>
      <c r="AE89" s="411">
        <v>14096.350000000024</v>
      </c>
      <c r="AF89" s="411">
        <v>16326.800000000034</v>
      </c>
      <c r="AG89" s="411">
        <v>14959.350000000029</v>
      </c>
      <c r="AH89" s="411">
        <v>15127.500000000029</v>
      </c>
      <c r="AI89" s="412" t="s">
        <v>484</v>
      </c>
      <c r="AJ89" s="412">
        <v>4.7460000000000004</v>
      </c>
      <c r="AK89" s="412">
        <v>5.3959999999999999</v>
      </c>
      <c r="AL89" s="412">
        <v>4.9989999999999997</v>
      </c>
      <c r="AM89" s="412">
        <v>5.0469999999999997</v>
      </c>
      <c r="AN89" s="411">
        <v>0.32733693409769704</v>
      </c>
      <c r="AO89" s="412" t="s">
        <v>443</v>
      </c>
      <c r="AP89" s="413">
        <v>1.9633810001645313</v>
      </c>
      <c r="AR89" s="412">
        <v>1.58</v>
      </c>
      <c r="AS89" s="412">
        <v>1.7470000000000001</v>
      </c>
      <c r="AT89" s="412">
        <v>1.67</v>
      </c>
      <c r="AU89" s="412">
        <v>51.52</v>
      </c>
      <c r="AV89" s="412">
        <v>69.77</v>
      </c>
      <c r="AW89" s="412">
        <v>57.29</v>
      </c>
      <c r="AX89" s="412">
        <v>4.7460000000000004</v>
      </c>
      <c r="AY89" s="412">
        <v>5.3959999999999999</v>
      </c>
      <c r="AZ89" s="412">
        <v>4.9989999999999997</v>
      </c>
      <c r="BB89" s="353">
        <f>BB61+20</f>
        <v>62</v>
      </c>
      <c r="BC89" s="412">
        <f t="shared" ref="BC89:BC111" si="18">AR89*21</f>
        <v>33.18</v>
      </c>
      <c r="BD89" s="412">
        <f t="shared" si="16"/>
        <v>36.687000000000005</v>
      </c>
      <c r="BE89" s="412">
        <f t="shared" si="16"/>
        <v>35.07</v>
      </c>
      <c r="BF89" s="412">
        <f t="shared" ref="BF89:BF111" si="19">AU89*11</f>
        <v>566.72</v>
      </c>
      <c r="BG89" s="412">
        <f t="shared" si="17"/>
        <v>767.46999999999991</v>
      </c>
      <c r="BH89" s="412">
        <f t="shared" si="17"/>
        <v>630.18999999999994</v>
      </c>
      <c r="BI89" s="412">
        <f t="shared" si="17"/>
        <v>52.206000000000003</v>
      </c>
      <c r="BJ89" s="412">
        <f t="shared" si="17"/>
        <v>59.356000000000002</v>
      </c>
      <c r="BK89" s="412">
        <f t="shared" si="17"/>
        <v>54.988999999999997</v>
      </c>
    </row>
    <row r="90" spans="1:63">
      <c r="A90" s="458"/>
      <c r="B90" s="355" t="s">
        <v>825</v>
      </c>
      <c r="C90" s="353"/>
      <c r="D90" s="353" t="s">
        <v>482</v>
      </c>
      <c r="E90" s="411">
        <v>12593.000000000005</v>
      </c>
      <c r="F90" s="411">
        <v>12533.680000000006</v>
      </c>
      <c r="G90" s="411">
        <v>12574.000000000005</v>
      </c>
      <c r="H90" s="411">
        <v>12566.893333333339</v>
      </c>
      <c r="I90" s="412" t="s">
        <v>485</v>
      </c>
      <c r="J90" s="412">
        <v>0.85699999999999998</v>
      </c>
      <c r="K90" s="412">
        <v>0.85340000000000005</v>
      </c>
      <c r="L90" s="412">
        <v>0.85580000000000001</v>
      </c>
      <c r="M90" s="412">
        <v>0.85540000000000005</v>
      </c>
      <c r="N90" s="411">
        <v>1.8018093338881809E-3</v>
      </c>
      <c r="O90" s="412" t="s">
        <v>485</v>
      </c>
      <c r="P90" s="413">
        <v>1.780820106030605</v>
      </c>
      <c r="Q90" s="353" t="s">
        <v>665</v>
      </c>
      <c r="R90" s="411">
        <v>7556.8600000000097</v>
      </c>
      <c r="S90" s="411">
        <v>7547.7100000000128</v>
      </c>
      <c r="T90" s="411">
        <v>7475.5600000000122</v>
      </c>
      <c r="U90" s="411">
        <v>7526.710000000011</v>
      </c>
      <c r="V90" s="412" t="s">
        <v>464</v>
      </c>
      <c r="W90" s="412">
        <v>17.53</v>
      </c>
      <c r="X90" s="412">
        <v>17.52</v>
      </c>
      <c r="Y90" s="412">
        <v>17.39</v>
      </c>
      <c r="Z90" s="412">
        <v>17.48</v>
      </c>
      <c r="AA90" s="411">
        <v>7.9330514001774002E-2</v>
      </c>
      <c r="AB90" s="412" t="s">
        <v>465</v>
      </c>
      <c r="AC90" s="413">
        <v>2.2138921372218348</v>
      </c>
      <c r="AD90" s="353" t="s">
        <v>665</v>
      </c>
      <c r="AE90" s="411">
        <v>7706.0999999999894</v>
      </c>
      <c r="AF90" s="411">
        <v>7499.2999999999893</v>
      </c>
      <c r="AG90" s="411">
        <v>7841.449999999988</v>
      </c>
      <c r="AH90" s="411">
        <v>7682.2833333333228</v>
      </c>
      <c r="AI90" s="412" t="s">
        <v>534</v>
      </c>
      <c r="AJ90" s="412">
        <v>2.7730000000000001</v>
      </c>
      <c r="AK90" s="412">
        <v>2.7050000000000001</v>
      </c>
      <c r="AL90" s="412">
        <v>2.8170000000000002</v>
      </c>
      <c r="AM90" s="412">
        <v>2.7650000000000001</v>
      </c>
      <c r="AN90" s="411">
        <v>5.6355301200375588E-2</v>
      </c>
      <c r="AO90" s="412" t="s">
        <v>461</v>
      </c>
      <c r="AP90" s="413">
        <v>1.7374746818170417</v>
      </c>
      <c r="AR90" s="412">
        <v>0.85699999999999998</v>
      </c>
      <c r="AS90" s="412">
        <v>0.85340000000000005</v>
      </c>
      <c r="AT90" s="412">
        <v>0.85580000000000001</v>
      </c>
      <c r="AU90" s="412">
        <v>17.53</v>
      </c>
      <c r="AV90" s="412">
        <v>17.52</v>
      </c>
      <c r="AW90" s="412">
        <v>17.39</v>
      </c>
      <c r="AX90" s="412">
        <v>2.7730000000000001</v>
      </c>
      <c r="AY90" s="412">
        <v>2.7050000000000001</v>
      </c>
      <c r="AZ90" s="412">
        <v>2.8170000000000002</v>
      </c>
      <c r="BB90" s="355" t="s">
        <v>825</v>
      </c>
      <c r="BC90" s="412">
        <f t="shared" si="18"/>
        <v>17.997</v>
      </c>
      <c r="BD90" s="412">
        <f t="shared" si="16"/>
        <v>17.921400000000002</v>
      </c>
      <c r="BE90" s="412">
        <f t="shared" si="16"/>
        <v>17.971800000000002</v>
      </c>
      <c r="BF90" s="412">
        <f t="shared" si="19"/>
        <v>192.83</v>
      </c>
      <c r="BG90" s="412">
        <f t="shared" si="17"/>
        <v>192.72</v>
      </c>
      <c r="BH90" s="412">
        <f t="shared" si="17"/>
        <v>191.29000000000002</v>
      </c>
      <c r="BI90" s="412">
        <f t="shared" si="17"/>
        <v>30.503</v>
      </c>
      <c r="BJ90" s="412">
        <f t="shared" si="17"/>
        <v>29.755000000000003</v>
      </c>
      <c r="BK90" s="412">
        <f t="shared" si="17"/>
        <v>30.987000000000002</v>
      </c>
    </row>
    <row r="91" spans="1:63">
      <c r="A91" s="458"/>
      <c r="B91" s="353">
        <f>B63+20</f>
        <v>63</v>
      </c>
      <c r="C91" s="353"/>
      <c r="D91" s="353" t="s">
        <v>502</v>
      </c>
      <c r="E91" s="411">
        <v>10942.510000000006</v>
      </c>
      <c r="F91" s="411">
        <v>13143.340000000006</v>
      </c>
      <c r="G91" s="411">
        <v>12033.170000000006</v>
      </c>
      <c r="H91" s="411">
        <v>12039.67333333334</v>
      </c>
      <c r="I91" s="412" t="s">
        <v>457</v>
      </c>
      <c r="J91" s="412">
        <v>0.75770000000000004</v>
      </c>
      <c r="K91" s="412">
        <v>0.88959999999999995</v>
      </c>
      <c r="L91" s="412">
        <v>0.8236</v>
      </c>
      <c r="M91" s="412">
        <v>0.8236</v>
      </c>
      <c r="N91" s="411">
        <v>6.5930937446623344E-2</v>
      </c>
      <c r="O91" s="412" t="s">
        <v>506</v>
      </c>
      <c r="P91" s="413">
        <v>1.7482998240222074</v>
      </c>
      <c r="Q91" s="353" t="s">
        <v>671</v>
      </c>
      <c r="R91" s="411">
        <v>6968.1400000000094</v>
      </c>
      <c r="S91" s="411">
        <v>11336.430000000013</v>
      </c>
      <c r="T91" s="411">
        <v>8351.8600000000115</v>
      </c>
      <c r="U91" s="411">
        <v>8885.4766666666783</v>
      </c>
      <c r="V91" s="414" t="s">
        <v>672</v>
      </c>
      <c r="W91" s="412">
        <v>16.47</v>
      </c>
      <c r="X91" s="412">
        <v>23.82</v>
      </c>
      <c r="Y91" s="412">
        <v>18.920000000000002</v>
      </c>
      <c r="Z91" s="412">
        <v>19.740000000000002</v>
      </c>
      <c r="AA91" s="411">
        <v>3.739697849366415</v>
      </c>
      <c r="AB91" s="412" t="s">
        <v>598</v>
      </c>
      <c r="AC91" s="413">
        <v>2.2871899460777918</v>
      </c>
      <c r="AD91" s="353" t="s">
        <v>671</v>
      </c>
      <c r="AE91" s="411">
        <v>5234.6499999999905</v>
      </c>
      <c r="AF91" s="411">
        <v>6243.99999999999</v>
      </c>
      <c r="AG91" s="411">
        <v>5846.1999999999907</v>
      </c>
      <c r="AH91" s="411">
        <v>5774.9499999999898</v>
      </c>
      <c r="AI91" s="412" t="s">
        <v>435</v>
      </c>
      <c r="AJ91" s="412">
        <v>1.9390000000000001</v>
      </c>
      <c r="AK91" s="412">
        <v>2.2869999999999999</v>
      </c>
      <c r="AL91" s="412">
        <v>2.1510000000000002</v>
      </c>
      <c r="AM91" s="412">
        <v>2.1259999999999999</v>
      </c>
      <c r="AN91" s="411">
        <v>0.17517905445278248</v>
      </c>
      <c r="AO91" s="412" t="s">
        <v>512</v>
      </c>
      <c r="AP91" s="413">
        <v>1.6157318859120957</v>
      </c>
      <c r="AR91" s="412">
        <v>0.75770000000000004</v>
      </c>
      <c r="AS91" s="412">
        <v>0.88959999999999995</v>
      </c>
      <c r="AT91" s="412">
        <v>0.8236</v>
      </c>
      <c r="AU91" s="412">
        <v>16.47</v>
      </c>
      <c r="AV91" s="412">
        <v>23.82</v>
      </c>
      <c r="AW91" s="412">
        <v>18.920000000000002</v>
      </c>
      <c r="AX91" s="412">
        <v>1.9390000000000001</v>
      </c>
      <c r="AY91" s="412">
        <v>2.2869999999999999</v>
      </c>
      <c r="AZ91" s="412">
        <v>2.1510000000000002</v>
      </c>
      <c r="BB91" s="353">
        <f>BB63+20</f>
        <v>63</v>
      </c>
      <c r="BC91" s="412">
        <f t="shared" si="18"/>
        <v>15.911700000000002</v>
      </c>
      <c r="BD91" s="412">
        <f t="shared" si="16"/>
        <v>18.6816</v>
      </c>
      <c r="BE91" s="412">
        <f t="shared" si="16"/>
        <v>17.2956</v>
      </c>
      <c r="BF91" s="412">
        <f t="shared" si="19"/>
        <v>181.17</v>
      </c>
      <c r="BG91" s="412">
        <f t="shared" si="17"/>
        <v>262.02</v>
      </c>
      <c r="BH91" s="412">
        <f t="shared" si="17"/>
        <v>208.12</v>
      </c>
      <c r="BI91" s="412">
        <f t="shared" si="17"/>
        <v>21.329000000000001</v>
      </c>
      <c r="BJ91" s="412">
        <f t="shared" si="17"/>
        <v>25.157</v>
      </c>
      <c r="BK91" s="412">
        <f t="shared" si="17"/>
        <v>23.661000000000001</v>
      </c>
    </row>
    <row r="92" spans="1:63">
      <c r="A92" s="458"/>
      <c r="B92" s="353">
        <f>B64+20</f>
        <v>64</v>
      </c>
      <c r="C92" s="353"/>
      <c r="D92" s="353" t="s">
        <v>524</v>
      </c>
      <c r="E92" s="411">
        <v>18235.679999999971</v>
      </c>
      <c r="F92" s="411">
        <v>16565.169999999991</v>
      </c>
      <c r="G92" s="411">
        <v>17952.509999999973</v>
      </c>
      <c r="H92" s="411">
        <v>17584.453333333313</v>
      </c>
      <c r="I92" s="412" t="s">
        <v>489</v>
      </c>
      <c r="J92" s="412">
        <v>1.1819999999999999</v>
      </c>
      <c r="K92" s="412">
        <v>1.0880000000000001</v>
      </c>
      <c r="L92" s="412">
        <v>1.1659999999999999</v>
      </c>
      <c r="M92" s="412">
        <v>1.145</v>
      </c>
      <c r="N92" s="411">
        <v>5.0447579399930588E-2</v>
      </c>
      <c r="O92" s="412" t="s">
        <v>529</v>
      </c>
      <c r="P92" s="413">
        <v>1.8537232111280915</v>
      </c>
      <c r="Q92" s="353" t="s">
        <v>677</v>
      </c>
      <c r="R92" s="411">
        <v>18259.860000000015</v>
      </c>
      <c r="S92" s="411">
        <v>18103.290000000015</v>
      </c>
      <c r="T92" s="411">
        <v>19016.430000000018</v>
      </c>
      <c r="U92" s="411">
        <v>18459.860000000015</v>
      </c>
      <c r="V92" s="412" t="s">
        <v>460</v>
      </c>
      <c r="W92" s="412">
        <v>33.86</v>
      </c>
      <c r="X92" s="412">
        <v>33.64</v>
      </c>
      <c r="Y92" s="412">
        <v>34.880000000000003</v>
      </c>
      <c r="Z92" s="412">
        <v>34.130000000000003</v>
      </c>
      <c r="AA92" s="411">
        <v>0.65846356910870851</v>
      </c>
      <c r="AB92" s="412" t="s">
        <v>472</v>
      </c>
      <c r="AC92" s="413">
        <v>2.2774726236345582</v>
      </c>
      <c r="AD92" s="353" t="s">
        <v>677</v>
      </c>
      <c r="AE92" s="411">
        <v>9216.6500000000051</v>
      </c>
      <c r="AF92" s="411">
        <v>9607.4500000000098</v>
      </c>
      <c r="AG92" s="411">
        <v>10031.000000000011</v>
      </c>
      <c r="AH92" s="411">
        <v>9618.3666666666741</v>
      </c>
      <c r="AI92" s="412" t="s">
        <v>427</v>
      </c>
      <c r="AJ92" s="412">
        <v>3.2589999999999999</v>
      </c>
      <c r="AK92" s="412">
        <v>3.3820000000000001</v>
      </c>
      <c r="AL92" s="412">
        <v>3.5150000000000001</v>
      </c>
      <c r="AM92" s="412">
        <v>3.3850000000000002</v>
      </c>
      <c r="AN92" s="411">
        <v>0.12806384717566188</v>
      </c>
      <c r="AO92" s="412" t="s">
        <v>447</v>
      </c>
      <c r="AP92" s="413">
        <v>1.8163027419047022</v>
      </c>
      <c r="AR92" s="412">
        <v>1.1819999999999999</v>
      </c>
      <c r="AS92" s="412">
        <v>1.0880000000000001</v>
      </c>
      <c r="AT92" s="412">
        <v>1.1659999999999999</v>
      </c>
      <c r="AU92" s="412">
        <v>33.86</v>
      </c>
      <c r="AV92" s="412">
        <v>33.64</v>
      </c>
      <c r="AW92" s="412">
        <v>34.880000000000003</v>
      </c>
      <c r="AX92" s="412">
        <v>3.2589999999999999</v>
      </c>
      <c r="AY92" s="412">
        <v>3.3820000000000001</v>
      </c>
      <c r="AZ92" s="412">
        <v>3.5150000000000001</v>
      </c>
      <c r="BB92" s="353">
        <f>BB64+20</f>
        <v>64</v>
      </c>
      <c r="BC92" s="412">
        <f t="shared" si="18"/>
        <v>24.821999999999999</v>
      </c>
      <c r="BD92" s="412">
        <f t="shared" si="16"/>
        <v>22.848000000000003</v>
      </c>
      <c r="BE92" s="412">
        <f t="shared" si="16"/>
        <v>24.485999999999997</v>
      </c>
      <c r="BF92" s="412">
        <f t="shared" si="19"/>
        <v>372.46</v>
      </c>
      <c r="BG92" s="412">
        <f t="shared" si="17"/>
        <v>370.04</v>
      </c>
      <c r="BH92" s="412">
        <f t="shared" si="17"/>
        <v>383.68</v>
      </c>
      <c r="BI92" s="412">
        <f t="shared" si="17"/>
        <v>35.848999999999997</v>
      </c>
      <c r="BJ92" s="412">
        <f t="shared" si="17"/>
        <v>37.201999999999998</v>
      </c>
      <c r="BK92" s="412">
        <f t="shared" si="17"/>
        <v>38.664999999999999</v>
      </c>
    </row>
    <row r="93" spans="1:63">
      <c r="A93" s="458"/>
      <c r="B93" s="355" t="s">
        <v>826</v>
      </c>
      <c r="C93" s="353"/>
      <c r="D93" s="353" t="s">
        <v>533</v>
      </c>
      <c r="E93" s="411">
        <v>13405.340000000006</v>
      </c>
      <c r="F93" s="411">
        <v>12834.510000000006</v>
      </c>
      <c r="G93" s="411">
        <v>13451.000000000005</v>
      </c>
      <c r="H93" s="411">
        <v>13230.28333333334</v>
      </c>
      <c r="I93" s="412" t="s">
        <v>460</v>
      </c>
      <c r="J93" s="412">
        <v>0.90500000000000003</v>
      </c>
      <c r="K93" s="412">
        <v>0.87129999999999996</v>
      </c>
      <c r="L93" s="412">
        <v>0.90769999999999995</v>
      </c>
      <c r="M93" s="412">
        <v>0.89470000000000005</v>
      </c>
      <c r="N93" s="411">
        <v>2.0283782038833919E-2</v>
      </c>
      <c r="O93" s="412" t="s">
        <v>471</v>
      </c>
      <c r="P93" s="413">
        <v>1.7830139745982152</v>
      </c>
      <c r="Q93" s="353" t="s">
        <v>679</v>
      </c>
      <c r="R93" s="411">
        <v>7781.1400000000112</v>
      </c>
      <c r="S93" s="411">
        <v>7400.0000000000118</v>
      </c>
      <c r="T93" s="411">
        <v>7314.2900000000118</v>
      </c>
      <c r="U93" s="411">
        <v>7498.4766666666792</v>
      </c>
      <c r="V93" s="412" t="s">
        <v>493</v>
      </c>
      <c r="W93" s="412">
        <v>17.93</v>
      </c>
      <c r="X93" s="412">
        <v>17.25</v>
      </c>
      <c r="Y93" s="412">
        <v>17.100000000000001</v>
      </c>
      <c r="Z93" s="412">
        <v>17.43</v>
      </c>
      <c r="AA93" s="411">
        <v>0.44187566675812867</v>
      </c>
      <c r="AB93" s="412" t="s">
        <v>491</v>
      </c>
      <c r="AC93" s="413">
        <v>2.2134132419062782</v>
      </c>
      <c r="AD93" s="353" t="s">
        <v>679</v>
      </c>
      <c r="AE93" s="411">
        <v>7749.9999999999882</v>
      </c>
      <c r="AF93" s="411">
        <v>8579.0000000000018</v>
      </c>
      <c r="AG93" s="411">
        <v>8414.9999999999964</v>
      </c>
      <c r="AH93" s="411">
        <v>8247.9999999999945</v>
      </c>
      <c r="AI93" s="412" t="s">
        <v>474</v>
      </c>
      <c r="AJ93" s="412">
        <v>2.7869999999999999</v>
      </c>
      <c r="AK93" s="412">
        <v>3.056</v>
      </c>
      <c r="AL93" s="412">
        <v>3.0030000000000001</v>
      </c>
      <c r="AM93" s="412">
        <v>2.9489999999999998</v>
      </c>
      <c r="AN93" s="411">
        <v>0.14208827837138421</v>
      </c>
      <c r="AO93" s="412" t="s">
        <v>504</v>
      </c>
      <c r="AP93" s="413">
        <v>1.7435831867099238</v>
      </c>
      <c r="AR93" s="412">
        <v>0.90500000000000003</v>
      </c>
      <c r="AS93" s="412">
        <v>0.87129999999999996</v>
      </c>
      <c r="AT93" s="412">
        <v>0.90769999999999995</v>
      </c>
      <c r="AU93" s="412">
        <v>17.93</v>
      </c>
      <c r="AV93" s="412">
        <v>17.25</v>
      </c>
      <c r="AW93" s="412">
        <v>17.100000000000001</v>
      </c>
      <c r="AX93" s="412">
        <v>2.7869999999999999</v>
      </c>
      <c r="AY93" s="412">
        <v>3.056</v>
      </c>
      <c r="AZ93" s="412">
        <v>3.0030000000000001</v>
      </c>
      <c r="BB93" s="355" t="s">
        <v>826</v>
      </c>
      <c r="BC93" s="412">
        <f t="shared" si="18"/>
        <v>19.004999999999999</v>
      </c>
      <c r="BD93" s="412">
        <f t="shared" si="16"/>
        <v>18.2973</v>
      </c>
      <c r="BE93" s="412">
        <f t="shared" si="16"/>
        <v>19.061699999999998</v>
      </c>
      <c r="BF93" s="412">
        <f t="shared" si="19"/>
        <v>197.23</v>
      </c>
      <c r="BG93" s="412">
        <f t="shared" si="17"/>
        <v>189.75</v>
      </c>
      <c r="BH93" s="412">
        <f t="shared" si="17"/>
        <v>188.10000000000002</v>
      </c>
      <c r="BI93" s="412">
        <f t="shared" si="17"/>
        <v>30.657</v>
      </c>
      <c r="BJ93" s="412">
        <f t="shared" si="17"/>
        <v>33.616</v>
      </c>
      <c r="BK93" s="412">
        <f t="shared" si="17"/>
        <v>33.033000000000001</v>
      </c>
    </row>
    <row r="94" spans="1:63">
      <c r="A94" s="458"/>
      <c r="B94" s="353">
        <f>B66+20</f>
        <v>65</v>
      </c>
      <c r="C94" s="353"/>
      <c r="D94" s="353" t="s">
        <v>538</v>
      </c>
      <c r="E94" s="411">
        <v>14778.170000000006</v>
      </c>
      <c r="F94" s="411">
        <v>11201.510000000006</v>
      </c>
      <c r="G94" s="411">
        <v>14226.680000000006</v>
      </c>
      <c r="H94" s="411">
        <v>13402.120000000004</v>
      </c>
      <c r="I94" s="412" t="s">
        <v>540</v>
      </c>
      <c r="J94" s="412">
        <v>0.98519999999999996</v>
      </c>
      <c r="K94" s="412">
        <v>0.77349999999999997</v>
      </c>
      <c r="L94" s="412">
        <v>0.95309999999999995</v>
      </c>
      <c r="M94" s="412">
        <v>0.90390000000000004</v>
      </c>
      <c r="N94" s="411">
        <v>0.11411246774343635</v>
      </c>
      <c r="O94" s="412" t="s">
        <v>541</v>
      </c>
      <c r="P94" s="413">
        <v>1.7526038662321213</v>
      </c>
      <c r="Q94" s="353" t="s">
        <v>684</v>
      </c>
      <c r="R94" s="411">
        <v>12065.860000000019</v>
      </c>
      <c r="S94" s="411">
        <v>6090.2800000000079</v>
      </c>
      <c r="T94" s="411">
        <v>12395.860000000017</v>
      </c>
      <c r="U94" s="411">
        <v>10184.000000000015</v>
      </c>
      <c r="V94" s="414" t="s">
        <v>687</v>
      </c>
      <c r="W94" s="412">
        <v>24.95</v>
      </c>
      <c r="X94" s="412">
        <v>14.84</v>
      </c>
      <c r="Y94" s="412">
        <v>25.45</v>
      </c>
      <c r="Z94" s="412">
        <v>21.75</v>
      </c>
      <c r="AA94" s="411">
        <v>5.99011003445277</v>
      </c>
      <c r="AB94" s="414" t="s">
        <v>658</v>
      </c>
      <c r="AC94" s="413">
        <v>2.293582294905558</v>
      </c>
      <c r="AD94" s="353" t="s">
        <v>684</v>
      </c>
      <c r="AE94" s="411">
        <v>9296.5500000000047</v>
      </c>
      <c r="AF94" s="411">
        <v>5537.6499999999905</v>
      </c>
      <c r="AG94" s="411">
        <v>9478.1000000000095</v>
      </c>
      <c r="AH94" s="411">
        <v>8104.1000000000013</v>
      </c>
      <c r="AI94" s="414" t="s">
        <v>792</v>
      </c>
      <c r="AJ94" s="412">
        <v>3.2840000000000003</v>
      </c>
      <c r="AK94" s="412">
        <v>2.0449999999999999</v>
      </c>
      <c r="AL94" s="412">
        <v>3.3410000000000002</v>
      </c>
      <c r="AM94" s="412">
        <v>2.89</v>
      </c>
      <c r="AN94" s="411">
        <v>0.73270336238087863</v>
      </c>
      <c r="AO94" s="414" t="s">
        <v>604</v>
      </c>
      <c r="AP94" s="413">
        <v>1.7366875746033432</v>
      </c>
      <c r="AR94" s="412">
        <v>0.98519999999999996</v>
      </c>
      <c r="AS94" s="412">
        <v>0.77349999999999997</v>
      </c>
      <c r="AT94" s="412">
        <v>0.95309999999999995</v>
      </c>
      <c r="AU94" s="412">
        <v>24.95</v>
      </c>
      <c r="AV94" s="412">
        <v>14.84</v>
      </c>
      <c r="AW94" s="412">
        <v>25.45</v>
      </c>
      <c r="AX94" s="412">
        <v>3.2840000000000003</v>
      </c>
      <c r="AY94" s="412">
        <v>2.0449999999999999</v>
      </c>
      <c r="AZ94" s="412">
        <v>3.3410000000000002</v>
      </c>
      <c r="BB94" s="353">
        <f>BB66+20</f>
        <v>65</v>
      </c>
      <c r="BC94" s="412">
        <f t="shared" si="18"/>
        <v>20.6892</v>
      </c>
      <c r="BD94" s="412">
        <f t="shared" si="16"/>
        <v>16.243500000000001</v>
      </c>
      <c r="BE94" s="412">
        <f t="shared" si="16"/>
        <v>20.0151</v>
      </c>
      <c r="BF94" s="412">
        <f t="shared" si="19"/>
        <v>274.45</v>
      </c>
      <c r="BG94" s="412">
        <f t="shared" si="17"/>
        <v>163.24</v>
      </c>
      <c r="BH94" s="412">
        <f t="shared" si="17"/>
        <v>279.95</v>
      </c>
      <c r="BI94" s="412">
        <f t="shared" si="17"/>
        <v>36.124000000000002</v>
      </c>
      <c r="BJ94" s="412">
        <f t="shared" si="17"/>
        <v>22.494999999999997</v>
      </c>
      <c r="BK94" s="412">
        <f t="shared" si="17"/>
        <v>36.751000000000005</v>
      </c>
    </row>
    <row r="95" spans="1:63">
      <c r="A95" s="458"/>
      <c r="B95" s="353">
        <f>B67+20</f>
        <v>66</v>
      </c>
      <c r="C95" s="353"/>
      <c r="D95" s="353" t="s">
        <v>549</v>
      </c>
      <c r="E95" s="411">
        <v>15398.340000000006</v>
      </c>
      <c r="F95" s="411">
        <v>16163.680000000006</v>
      </c>
      <c r="G95" s="411">
        <v>15340.510000000006</v>
      </c>
      <c r="H95" s="411">
        <v>15634.176666666672</v>
      </c>
      <c r="I95" s="412" t="s">
        <v>513</v>
      </c>
      <c r="J95" s="412">
        <v>1.0210000000000001</v>
      </c>
      <c r="K95" s="412">
        <v>1.0649999999999999</v>
      </c>
      <c r="L95" s="412">
        <v>1.018</v>
      </c>
      <c r="M95" s="412">
        <v>1.034</v>
      </c>
      <c r="N95" s="411">
        <v>2.6333308959334133E-2</v>
      </c>
      <c r="O95" s="412" t="s">
        <v>491</v>
      </c>
      <c r="P95" s="413">
        <v>1.7893694102913731</v>
      </c>
      <c r="Q95" s="353" t="s">
        <v>692</v>
      </c>
      <c r="R95" s="411">
        <v>20795.290000000019</v>
      </c>
      <c r="S95" s="411">
        <v>28892.290000000019</v>
      </c>
      <c r="T95" s="411">
        <v>24079.720000000019</v>
      </c>
      <c r="U95" s="411">
        <v>24589.10000000002</v>
      </c>
      <c r="V95" s="412" t="s">
        <v>578</v>
      </c>
      <c r="W95" s="412">
        <v>37.230000000000004</v>
      </c>
      <c r="X95" s="412">
        <v>47.25</v>
      </c>
      <c r="Y95" s="412">
        <v>41.410000000000004</v>
      </c>
      <c r="Z95" s="412">
        <v>41.96</v>
      </c>
      <c r="AA95" s="411">
        <v>5.0350558292219434</v>
      </c>
      <c r="AB95" s="412" t="s">
        <v>459</v>
      </c>
      <c r="AC95" s="413">
        <v>2.2272220124339395</v>
      </c>
      <c r="AD95" s="353" t="s">
        <v>692</v>
      </c>
      <c r="AE95" s="411">
        <v>10658.45000000001</v>
      </c>
      <c r="AF95" s="411">
        <v>12065.800000000023</v>
      </c>
      <c r="AG95" s="411">
        <v>10519.900000000014</v>
      </c>
      <c r="AH95" s="411">
        <v>11081.383333333348</v>
      </c>
      <c r="AI95" s="412" t="s">
        <v>486</v>
      </c>
      <c r="AJ95" s="412">
        <v>3.71</v>
      </c>
      <c r="AK95" s="412">
        <v>4.1399999999999997</v>
      </c>
      <c r="AL95" s="412">
        <v>3.6670000000000003</v>
      </c>
      <c r="AM95" s="412">
        <v>3.839</v>
      </c>
      <c r="AN95" s="411">
        <v>0.26165549776393349</v>
      </c>
      <c r="AO95" s="412" t="s">
        <v>494</v>
      </c>
      <c r="AP95" s="413">
        <v>1.8559476834307918</v>
      </c>
      <c r="AR95" s="412">
        <v>1.0210000000000001</v>
      </c>
      <c r="AS95" s="412">
        <v>1.0649999999999999</v>
      </c>
      <c r="AT95" s="412">
        <v>1.018</v>
      </c>
      <c r="AU95" s="412">
        <v>37.230000000000004</v>
      </c>
      <c r="AV95" s="412">
        <v>47.25</v>
      </c>
      <c r="AW95" s="412">
        <v>41.410000000000004</v>
      </c>
      <c r="AX95" s="412">
        <v>3.71</v>
      </c>
      <c r="AY95" s="412">
        <v>4.1399999999999997</v>
      </c>
      <c r="AZ95" s="412">
        <v>3.6670000000000003</v>
      </c>
      <c r="BB95" s="353">
        <f>BB67+20</f>
        <v>66</v>
      </c>
      <c r="BC95" s="412">
        <f t="shared" si="18"/>
        <v>21.441000000000003</v>
      </c>
      <c r="BD95" s="412">
        <f t="shared" si="16"/>
        <v>22.364999999999998</v>
      </c>
      <c r="BE95" s="412">
        <f t="shared" si="16"/>
        <v>21.378</v>
      </c>
      <c r="BF95" s="412">
        <f t="shared" si="19"/>
        <v>409.53000000000003</v>
      </c>
      <c r="BG95" s="412">
        <f t="shared" si="17"/>
        <v>519.75</v>
      </c>
      <c r="BH95" s="412">
        <f t="shared" si="17"/>
        <v>455.51000000000005</v>
      </c>
      <c r="BI95" s="412">
        <f t="shared" si="17"/>
        <v>40.81</v>
      </c>
      <c r="BJ95" s="412">
        <f t="shared" si="17"/>
        <v>45.54</v>
      </c>
      <c r="BK95" s="412">
        <f t="shared" si="17"/>
        <v>40.337000000000003</v>
      </c>
    </row>
    <row r="96" spans="1:63">
      <c r="A96" s="458"/>
      <c r="B96" s="355" t="s">
        <v>825</v>
      </c>
      <c r="C96" s="353"/>
      <c r="D96" s="353" t="s">
        <v>555</v>
      </c>
      <c r="E96" s="411">
        <v>11575.000000000005</v>
      </c>
      <c r="F96" s="411">
        <v>12433.340000000006</v>
      </c>
      <c r="G96" s="411">
        <v>12715.340000000006</v>
      </c>
      <c r="H96" s="411">
        <v>12241.226666666671</v>
      </c>
      <c r="I96" s="412" t="s">
        <v>478</v>
      </c>
      <c r="J96" s="412">
        <v>0.79600000000000004</v>
      </c>
      <c r="K96" s="412">
        <v>0.84750000000000003</v>
      </c>
      <c r="L96" s="412">
        <v>0.86419999999999997</v>
      </c>
      <c r="M96" s="412">
        <v>0.83589999999999998</v>
      </c>
      <c r="N96" s="411">
        <v>3.5544852212060822E-2</v>
      </c>
      <c r="O96" s="412" t="s">
        <v>448</v>
      </c>
      <c r="P96" s="413">
        <v>1.7795634031320617</v>
      </c>
      <c r="Q96" s="353" t="s">
        <v>698</v>
      </c>
      <c r="R96" s="411">
        <v>6635.0000000000118</v>
      </c>
      <c r="S96" s="411">
        <v>7383.1400000000122</v>
      </c>
      <c r="T96" s="411">
        <v>7177.8600000000115</v>
      </c>
      <c r="U96" s="411">
        <v>7065.3333333333458</v>
      </c>
      <c r="V96" s="412" t="s">
        <v>470</v>
      </c>
      <c r="W96" s="412">
        <v>15.860000000000001</v>
      </c>
      <c r="X96" s="412">
        <v>17.22</v>
      </c>
      <c r="Y96" s="412">
        <v>16.850000000000001</v>
      </c>
      <c r="Z96" s="412">
        <v>16.64</v>
      </c>
      <c r="AA96" s="411">
        <v>0.70480011612545201</v>
      </c>
      <c r="AB96" s="412" t="s">
        <v>427</v>
      </c>
      <c r="AC96" s="413">
        <v>2.206657090619967</v>
      </c>
      <c r="AD96" s="353" t="s">
        <v>698</v>
      </c>
      <c r="AE96" s="411">
        <v>6881.6499999999896</v>
      </c>
      <c r="AF96" s="411">
        <v>8077.5499999999884</v>
      </c>
      <c r="AG96" s="411">
        <v>7757.9999999999882</v>
      </c>
      <c r="AH96" s="411">
        <v>7572.3999999999896</v>
      </c>
      <c r="AI96" s="412" t="s">
        <v>512</v>
      </c>
      <c r="AJ96" s="412">
        <v>2.5009999999999999</v>
      </c>
      <c r="AK96" s="412">
        <v>2.8940000000000001</v>
      </c>
      <c r="AL96" s="412">
        <v>2.79</v>
      </c>
      <c r="AM96" s="412">
        <v>2.7280000000000002</v>
      </c>
      <c r="AN96" s="411">
        <v>0.20357415072589333</v>
      </c>
      <c r="AO96" s="412" t="s">
        <v>458</v>
      </c>
      <c r="AP96" s="413">
        <v>1.7357478381260527</v>
      </c>
      <c r="AR96" s="412">
        <v>0.79600000000000004</v>
      </c>
      <c r="AS96" s="412">
        <v>0.84750000000000003</v>
      </c>
      <c r="AT96" s="412">
        <v>0.86419999999999997</v>
      </c>
      <c r="AU96" s="412">
        <v>15.860000000000001</v>
      </c>
      <c r="AV96" s="412">
        <v>17.22</v>
      </c>
      <c r="AW96" s="412">
        <v>16.850000000000001</v>
      </c>
      <c r="AX96" s="412">
        <v>2.5009999999999999</v>
      </c>
      <c r="AY96" s="412">
        <v>2.8940000000000001</v>
      </c>
      <c r="AZ96" s="412">
        <v>2.79</v>
      </c>
      <c r="BB96" s="355" t="s">
        <v>825</v>
      </c>
      <c r="BC96" s="412">
        <f t="shared" si="18"/>
        <v>16.716000000000001</v>
      </c>
      <c r="BD96" s="412">
        <f t="shared" si="16"/>
        <v>17.797499999999999</v>
      </c>
      <c r="BE96" s="412">
        <f t="shared" si="16"/>
        <v>18.148199999999999</v>
      </c>
      <c r="BF96" s="412">
        <f t="shared" si="19"/>
        <v>174.46</v>
      </c>
      <c r="BG96" s="412">
        <f t="shared" si="17"/>
        <v>189.42</v>
      </c>
      <c r="BH96" s="412">
        <f t="shared" si="17"/>
        <v>185.35000000000002</v>
      </c>
      <c r="BI96" s="412">
        <f t="shared" si="17"/>
        <v>27.510999999999999</v>
      </c>
      <c r="BJ96" s="412">
        <f t="shared" si="17"/>
        <v>31.834000000000003</v>
      </c>
      <c r="BK96" s="412">
        <f t="shared" si="17"/>
        <v>30.69</v>
      </c>
    </row>
    <row r="97" spans="1:63">
      <c r="A97" s="458"/>
      <c r="B97" s="353">
        <f>B69+20</f>
        <v>67</v>
      </c>
      <c r="C97" s="353"/>
      <c r="D97" s="353" t="s">
        <v>558</v>
      </c>
      <c r="E97" s="411">
        <v>21606.16999999994</v>
      </c>
      <c r="F97" s="411">
        <v>24874.679999999935</v>
      </c>
      <c r="G97" s="411">
        <v>22043.509999999937</v>
      </c>
      <c r="H97" s="411">
        <v>22841.453333333269</v>
      </c>
      <c r="I97" s="412" t="s">
        <v>442</v>
      </c>
      <c r="J97" s="412">
        <v>1.3680000000000001</v>
      </c>
      <c r="K97" s="412">
        <v>1.544</v>
      </c>
      <c r="L97" s="412">
        <v>1.3920000000000001</v>
      </c>
      <c r="M97" s="412">
        <v>1.4350000000000001</v>
      </c>
      <c r="N97" s="411">
        <v>9.5507433405074227E-2</v>
      </c>
      <c r="O97" s="412" t="s">
        <v>469</v>
      </c>
      <c r="P97" s="413">
        <v>1.8906455989149471</v>
      </c>
      <c r="Q97" s="353" t="s">
        <v>703</v>
      </c>
      <c r="R97" s="411">
        <v>15789.720000000018</v>
      </c>
      <c r="S97" s="411">
        <v>23230.720000000019</v>
      </c>
      <c r="T97" s="411">
        <v>15575.720000000019</v>
      </c>
      <c r="U97" s="411">
        <v>18198.720000000019</v>
      </c>
      <c r="V97" s="414" t="s">
        <v>706</v>
      </c>
      <c r="W97" s="412">
        <v>30.44</v>
      </c>
      <c r="X97" s="412">
        <v>40.35</v>
      </c>
      <c r="Y97" s="412">
        <v>30.13</v>
      </c>
      <c r="Z97" s="412">
        <v>33.64</v>
      </c>
      <c r="AA97" s="411">
        <v>5.8122951116930528</v>
      </c>
      <c r="AB97" s="412" t="s">
        <v>584</v>
      </c>
      <c r="AC97" s="413">
        <v>2.2450155314091527</v>
      </c>
      <c r="AD97" s="353" t="s">
        <v>703</v>
      </c>
      <c r="AE97" s="411">
        <v>9923.5500000000156</v>
      </c>
      <c r="AF97" s="411">
        <v>11919.900000000023</v>
      </c>
      <c r="AG97" s="411">
        <v>10095.100000000013</v>
      </c>
      <c r="AH97" s="411">
        <v>10646.183333333351</v>
      </c>
      <c r="AI97" s="412" t="s">
        <v>440</v>
      </c>
      <c r="AJ97" s="412">
        <v>3.4809999999999999</v>
      </c>
      <c r="AK97" s="412">
        <v>4.0960000000000001</v>
      </c>
      <c r="AL97" s="412">
        <v>3.5350000000000001</v>
      </c>
      <c r="AM97" s="412">
        <v>3.7040000000000002</v>
      </c>
      <c r="AN97" s="411">
        <v>0.34037591947794904</v>
      </c>
      <c r="AO97" s="412" t="s">
        <v>587</v>
      </c>
      <c r="AP97" s="413">
        <v>1.853190066988984</v>
      </c>
      <c r="AR97" s="412">
        <v>1.3680000000000001</v>
      </c>
      <c r="AS97" s="412">
        <v>1.544</v>
      </c>
      <c r="AT97" s="412">
        <v>1.3920000000000001</v>
      </c>
      <c r="AU97" s="412">
        <v>30.44</v>
      </c>
      <c r="AV97" s="412">
        <v>40.35</v>
      </c>
      <c r="AW97" s="412">
        <v>30.13</v>
      </c>
      <c r="AX97" s="412">
        <v>3.4809999999999999</v>
      </c>
      <c r="AY97" s="412">
        <v>4.0960000000000001</v>
      </c>
      <c r="AZ97" s="412">
        <v>3.5350000000000001</v>
      </c>
      <c r="BB97" s="353">
        <f>BB69+20</f>
        <v>67</v>
      </c>
      <c r="BC97" s="412">
        <f t="shared" si="18"/>
        <v>28.728000000000002</v>
      </c>
      <c r="BD97" s="412">
        <f t="shared" si="16"/>
        <v>32.423999999999999</v>
      </c>
      <c r="BE97" s="412">
        <f t="shared" si="16"/>
        <v>29.232000000000003</v>
      </c>
      <c r="BF97" s="412">
        <f t="shared" si="19"/>
        <v>334.84000000000003</v>
      </c>
      <c r="BG97" s="412">
        <f t="shared" si="17"/>
        <v>443.85</v>
      </c>
      <c r="BH97" s="412">
        <f t="shared" si="17"/>
        <v>331.43</v>
      </c>
      <c r="BI97" s="412">
        <f t="shared" si="17"/>
        <v>38.290999999999997</v>
      </c>
      <c r="BJ97" s="412">
        <f t="shared" si="17"/>
        <v>45.055999999999997</v>
      </c>
      <c r="BK97" s="412">
        <f t="shared" si="17"/>
        <v>38.885000000000005</v>
      </c>
    </row>
    <row r="98" spans="1:63">
      <c r="A98" s="458"/>
      <c r="B98" s="353">
        <f>B70+20</f>
        <v>68</v>
      </c>
      <c r="C98" s="353"/>
      <c r="D98" s="353" t="s">
        <v>570</v>
      </c>
      <c r="E98" s="411">
        <v>24828.509999999929</v>
      </c>
      <c r="F98" s="411">
        <v>26787.679999999931</v>
      </c>
      <c r="G98" s="411">
        <v>26941.679999999931</v>
      </c>
      <c r="H98" s="411">
        <v>26185.956666666596</v>
      </c>
      <c r="I98" s="412" t="s">
        <v>446</v>
      </c>
      <c r="J98" s="412">
        <v>1.542</v>
      </c>
      <c r="K98" s="412">
        <v>1.645</v>
      </c>
      <c r="L98" s="412">
        <v>1.653</v>
      </c>
      <c r="M98" s="412">
        <v>1.613</v>
      </c>
      <c r="N98" s="411">
        <v>6.2382301689387562E-2</v>
      </c>
      <c r="O98" s="412" t="s">
        <v>490</v>
      </c>
      <c r="P98" s="413">
        <v>1.953950284008978</v>
      </c>
      <c r="Q98" s="353" t="s">
        <v>714</v>
      </c>
      <c r="R98" s="411">
        <v>12910.430000000017</v>
      </c>
      <c r="S98" s="411">
        <v>14539.290000000017</v>
      </c>
      <c r="T98" s="411">
        <v>12998.860000000017</v>
      </c>
      <c r="U98" s="411">
        <v>13482.860000000017</v>
      </c>
      <c r="V98" s="412" t="s">
        <v>494</v>
      </c>
      <c r="W98" s="412">
        <v>26.23</v>
      </c>
      <c r="X98" s="412">
        <v>28.64</v>
      </c>
      <c r="Y98" s="412">
        <v>26.37</v>
      </c>
      <c r="Z98" s="412">
        <v>27.080000000000002</v>
      </c>
      <c r="AA98" s="411">
        <v>1.3535774277069978</v>
      </c>
      <c r="AB98" s="412" t="s">
        <v>445</v>
      </c>
      <c r="AC98" s="413">
        <v>2.3217425087795225</v>
      </c>
      <c r="AD98" s="353" t="s">
        <v>714</v>
      </c>
      <c r="AE98" s="411">
        <v>9617.5500000000102</v>
      </c>
      <c r="AF98" s="411">
        <v>10446.350000000015</v>
      </c>
      <c r="AG98" s="411">
        <v>9824.9000000000142</v>
      </c>
      <c r="AH98" s="411">
        <v>9962.933333333347</v>
      </c>
      <c r="AI98" s="412" t="s">
        <v>448</v>
      </c>
      <c r="AJ98" s="412">
        <v>3.3850000000000002</v>
      </c>
      <c r="AK98" s="412">
        <v>3.6440000000000001</v>
      </c>
      <c r="AL98" s="412">
        <v>3.45</v>
      </c>
      <c r="AM98" s="412">
        <v>3.4929999999999999</v>
      </c>
      <c r="AN98" s="411">
        <v>0.13460582552840172</v>
      </c>
      <c r="AO98" s="412" t="s">
        <v>490</v>
      </c>
      <c r="AP98" s="413">
        <v>1.8491013662369049</v>
      </c>
      <c r="AR98" s="412">
        <v>1.542</v>
      </c>
      <c r="AS98" s="412">
        <v>1.645</v>
      </c>
      <c r="AT98" s="412">
        <v>1.653</v>
      </c>
      <c r="AU98" s="412">
        <v>26.23</v>
      </c>
      <c r="AV98" s="412">
        <v>28.64</v>
      </c>
      <c r="AW98" s="412">
        <v>26.37</v>
      </c>
      <c r="AX98" s="412">
        <v>3.3850000000000002</v>
      </c>
      <c r="AY98" s="412">
        <v>3.6440000000000001</v>
      </c>
      <c r="AZ98" s="412">
        <v>3.45</v>
      </c>
      <c r="BB98" s="353">
        <f>BB70+20</f>
        <v>68</v>
      </c>
      <c r="BC98" s="412">
        <f t="shared" si="18"/>
        <v>32.381999999999998</v>
      </c>
      <c r="BD98" s="412">
        <f t="shared" si="16"/>
        <v>34.545000000000002</v>
      </c>
      <c r="BE98" s="412">
        <f t="shared" si="16"/>
        <v>34.713000000000001</v>
      </c>
      <c r="BF98" s="412">
        <f t="shared" si="19"/>
        <v>288.53000000000003</v>
      </c>
      <c r="BG98" s="412">
        <f t="shared" si="17"/>
        <v>315.04000000000002</v>
      </c>
      <c r="BH98" s="412">
        <f t="shared" si="17"/>
        <v>290.07</v>
      </c>
      <c r="BI98" s="412">
        <f t="shared" si="17"/>
        <v>37.234999999999999</v>
      </c>
      <c r="BJ98" s="412">
        <f t="shared" si="17"/>
        <v>40.084000000000003</v>
      </c>
      <c r="BK98" s="412">
        <f t="shared" si="17"/>
        <v>37.950000000000003</v>
      </c>
    </row>
    <row r="99" spans="1:63">
      <c r="A99" s="458"/>
      <c r="B99" s="423">
        <v>81</v>
      </c>
      <c r="C99" s="353"/>
      <c r="D99" s="353" t="s">
        <v>572</v>
      </c>
      <c r="E99" s="411">
        <v>26726.509999999937</v>
      </c>
      <c r="F99" s="411">
        <v>28063.169999999925</v>
      </c>
      <c r="G99" s="411">
        <v>27474.679999999931</v>
      </c>
      <c r="H99" s="411">
        <v>27421.453333333266</v>
      </c>
      <c r="I99" s="412" t="s">
        <v>514</v>
      </c>
      <c r="J99" s="412">
        <v>1.6420000000000001</v>
      </c>
      <c r="K99" s="412">
        <v>1.712</v>
      </c>
      <c r="L99" s="412">
        <v>1.681</v>
      </c>
      <c r="M99" s="412">
        <v>1.679</v>
      </c>
      <c r="N99" s="411">
        <v>3.515319350442786E-2</v>
      </c>
      <c r="O99" s="412" t="s">
        <v>492</v>
      </c>
      <c r="P99" s="413">
        <v>1.985044681202756</v>
      </c>
      <c r="Q99" s="353" t="s">
        <v>716</v>
      </c>
      <c r="R99" s="411">
        <v>26965.720000000023</v>
      </c>
      <c r="S99" s="411">
        <v>27321.720000000019</v>
      </c>
      <c r="T99" s="411">
        <v>31906.720000000023</v>
      </c>
      <c r="U99" s="411">
        <v>28731.386666666687</v>
      </c>
      <c r="V99" s="412" t="s">
        <v>551</v>
      </c>
      <c r="W99" s="412">
        <v>44.95</v>
      </c>
      <c r="X99" s="412">
        <v>45.38</v>
      </c>
      <c r="Y99" s="412">
        <v>50.76</v>
      </c>
      <c r="Z99" s="412">
        <v>47.03</v>
      </c>
      <c r="AA99" s="411">
        <v>3.236636692333553</v>
      </c>
      <c r="AB99" s="412" t="s">
        <v>430</v>
      </c>
      <c r="AC99" s="413">
        <v>2.2021044696453287</v>
      </c>
      <c r="AD99" s="353" t="s">
        <v>716</v>
      </c>
      <c r="AE99" s="411">
        <v>15622.350000000031</v>
      </c>
      <c r="AF99" s="411">
        <v>16154.80000000003</v>
      </c>
      <c r="AG99" s="411">
        <v>14625.000000000029</v>
      </c>
      <c r="AH99" s="411">
        <v>15467.383333333362</v>
      </c>
      <c r="AI99" s="412" t="s">
        <v>445</v>
      </c>
      <c r="AJ99" s="412">
        <v>5.1920000000000002</v>
      </c>
      <c r="AK99" s="412">
        <v>5.3460000000000001</v>
      </c>
      <c r="AL99" s="412">
        <v>4.9020000000000001</v>
      </c>
      <c r="AM99" s="412">
        <v>5.1470000000000002</v>
      </c>
      <c r="AN99" s="411">
        <v>0.22574225080920141</v>
      </c>
      <c r="AO99" s="412" t="s">
        <v>529</v>
      </c>
      <c r="AP99" s="413">
        <v>1.9644472018897055</v>
      </c>
      <c r="AR99" s="412">
        <v>1.6420000000000001</v>
      </c>
      <c r="AS99" s="412">
        <v>1.712</v>
      </c>
      <c r="AT99" s="412">
        <v>1.681</v>
      </c>
      <c r="AU99" s="412">
        <v>44.95</v>
      </c>
      <c r="AV99" s="412">
        <v>45.38</v>
      </c>
      <c r="AW99" s="412">
        <v>50.76</v>
      </c>
      <c r="AX99" s="412">
        <v>5.1920000000000002</v>
      </c>
      <c r="AY99" s="412">
        <v>5.3460000000000001</v>
      </c>
      <c r="AZ99" s="412">
        <v>4.9020000000000001</v>
      </c>
      <c r="BB99" s="423">
        <v>81</v>
      </c>
      <c r="BC99" s="412">
        <f t="shared" si="18"/>
        <v>34.481999999999999</v>
      </c>
      <c r="BD99" s="412">
        <f t="shared" si="16"/>
        <v>35.951999999999998</v>
      </c>
      <c r="BE99" s="412">
        <f t="shared" si="16"/>
        <v>35.301000000000002</v>
      </c>
      <c r="BF99" s="412">
        <f t="shared" si="19"/>
        <v>494.45000000000005</v>
      </c>
      <c r="BG99" s="412">
        <f t="shared" si="17"/>
        <v>499.18</v>
      </c>
      <c r="BH99" s="412">
        <f t="shared" si="17"/>
        <v>558.36</v>
      </c>
      <c r="BI99" s="412">
        <f t="shared" si="17"/>
        <v>57.112000000000002</v>
      </c>
      <c r="BJ99" s="412">
        <f t="shared" si="17"/>
        <v>58.805999999999997</v>
      </c>
      <c r="BK99" s="412">
        <f t="shared" si="17"/>
        <v>53.922000000000004</v>
      </c>
    </row>
    <row r="100" spans="1:63">
      <c r="A100" s="458"/>
      <c r="B100" s="353">
        <f t="shared" ref="B100:B111" si="20">B72+20</f>
        <v>69</v>
      </c>
      <c r="C100" s="353"/>
      <c r="D100" s="353" t="s">
        <v>577</v>
      </c>
      <c r="E100" s="411">
        <v>22727.339999999938</v>
      </c>
      <c r="F100" s="411">
        <v>24869.509999999951</v>
      </c>
      <c r="G100" s="411">
        <v>23430.509999999951</v>
      </c>
      <c r="H100" s="411">
        <v>23675.786666666612</v>
      </c>
      <c r="I100" s="412" t="s">
        <v>488</v>
      </c>
      <c r="J100" s="412">
        <v>1.429</v>
      </c>
      <c r="K100" s="412">
        <v>1.544</v>
      </c>
      <c r="L100" s="412">
        <v>1.4670000000000001</v>
      </c>
      <c r="M100" s="412">
        <v>1.48</v>
      </c>
      <c r="N100" s="411">
        <v>5.8561326974145123E-2</v>
      </c>
      <c r="O100" s="412" t="s">
        <v>496</v>
      </c>
      <c r="P100" s="413">
        <v>1.8914535917508495</v>
      </c>
      <c r="Q100" s="353" t="s">
        <v>663</v>
      </c>
      <c r="R100" s="411">
        <v>83727.719999999827</v>
      </c>
      <c r="S100" s="411">
        <v>123421.71999999964</v>
      </c>
      <c r="T100" s="411">
        <v>82790.719999999754</v>
      </c>
      <c r="U100" s="411">
        <v>96646.719999999739</v>
      </c>
      <c r="V100" s="414" t="s">
        <v>706</v>
      </c>
      <c r="W100" s="412">
        <v>101.30000000000001</v>
      </c>
      <c r="X100" s="412">
        <v>133.6</v>
      </c>
      <c r="Y100" s="412">
        <v>100.5</v>
      </c>
      <c r="Z100" s="412">
        <v>111.80000000000001</v>
      </c>
      <c r="AA100" s="411">
        <v>18.854204462891357</v>
      </c>
      <c r="AB100" s="412" t="s">
        <v>700</v>
      </c>
      <c r="AC100" s="413">
        <v>2.0096860062210289</v>
      </c>
      <c r="AD100" s="353" t="s">
        <v>663</v>
      </c>
      <c r="AE100" s="411">
        <v>16189.450000000032</v>
      </c>
      <c r="AF100" s="411">
        <v>24134.350000000046</v>
      </c>
      <c r="AG100" s="411">
        <v>17064.000000000033</v>
      </c>
      <c r="AH100" s="411">
        <v>19129.266666666703</v>
      </c>
      <c r="AI100" s="414" t="s">
        <v>772</v>
      </c>
      <c r="AJ100" s="412">
        <v>5.3559999999999999</v>
      </c>
      <c r="AK100" s="412">
        <v>7.5670000000000002</v>
      </c>
      <c r="AL100" s="412">
        <v>5.6070000000000002</v>
      </c>
      <c r="AM100" s="412">
        <v>6.1770000000000005</v>
      </c>
      <c r="AN100" s="411">
        <v>1.2107763379210674</v>
      </c>
      <c r="AO100" s="412" t="s">
        <v>742</v>
      </c>
      <c r="AP100" s="413">
        <v>2.0018150719963406</v>
      </c>
      <c r="AR100" s="412">
        <v>1.429</v>
      </c>
      <c r="AS100" s="412">
        <v>1.544</v>
      </c>
      <c r="AT100" s="412">
        <v>1.4670000000000001</v>
      </c>
      <c r="AU100" s="412">
        <v>101.30000000000001</v>
      </c>
      <c r="AV100" s="412">
        <v>133.6</v>
      </c>
      <c r="AW100" s="412">
        <v>100.5</v>
      </c>
      <c r="AX100" s="412">
        <v>5.3559999999999999</v>
      </c>
      <c r="AY100" s="412">
        <v>7.5670000000000002</v>
      </c>
      <c r="AZ100" s="412">
        <v>5.6070000000000002</v>
      </c>
      <c r="BB100" s="353">
        <f t="shared" ref="BB100:BB111" si="21">BB72+20</f>
        <v>69</v>
      </c>
      <c r="BC100" s="412">
        <f t="shared" si="18"/>
        <v>30.009</v>
      </c>
      <c r="BD100" s="412">
        <f t="shared" si="16"/>
        <v>32.423999999999999</v>
      </c>
      <c r="BE100" s="412">
        <f t="shared" si="16"/>
        <v>30.807000000000002</v>
      </c>
      <c r="BF100" s="412">
        <f t="shared" si="19"/>
        <v>1114.3000000000002</v>
      </c>
      <c r="BG100" s="412">
        <f t="shared" si="17"/>
        <v>1469.6</v>
      </c>
      <c r="BH100" s="412">
        <f t="shared" si="17"/>
        <v>1105.5</v>
      </c>
      <c r="BI100" s="412">
        <f t="shared" si="17"/>
        <v>58.915999999999997</v>
      </c>
      <c r="BJ100" s="412">
        <f t="shared" si="17"/>
        <v>83.236999999999995</v>
      </c>
      <c r="BK100" s="412">
        <f t="shared" si="17"/>
        <v>61.677</v>
      </c>
    </row>
    <row r="101" spans="1:63">
      <c r="A101" s="458"/>
      <c r="B101" s="353">
        <f t="shared" si="20"/>
        <v>70</v>
      </c>
      <c r="C101" s="353"/>
      <c r="D101" s="353" t="s">
        <v>586</v>
      </c>
      <c r="E101" s="411">
        <v>22144.679999999957</v>
      </c>
      <c r="F101" s="411">
        <v>19860.509999999973</v>
      </c>
      <c r="G101" s="411">
        <v>21200.509999999951</v>
      </c>
      <c r="H101" s="411">
        <v>21068.566666666626</v>
      </c>
      <c r="I101" s="412" t="s">
        <v>481</v>
      </c>
      <c r="J101" s="412">
        <v>1.397</v>
      </c>
      <c r="K101" s="412">
        <v>1.272</v>
      </c>
      <c r="L101" s="412">
        <v>1.3460000000000001</v>
      </c>
      <c r="M101" s="412">
        <v>1.3380000000000001</v>
      </c>
      <c r="N101" s="411">
        <v>6.2830476055583867E-2</v>
      </c>
      <c r="O101" s="412" t="s">
        <v>495</v>
      </c>
      <c r="P101" s="413">
        <v>1.8888723218769752</v>
      </c>
      <c r="Q101" s="353" t="s">
        <v>675</v>
      </c>
      <c r="R101" s="411">
        <v>34228.290000000015</v>
      </c>
      <c r="S101" s="411">
        <v>23461.720000000023</v>
      </c>
      <c r="T101" s="411">
        <v>32446.290000000023</v>
      </c>
      <c r="U101" s="411">
        <v>30045.433333333352</v>
      </c>
      <c r="V101" s="412" t="s">
        <v>728</v>
      </c>
      <c r="W101" s="412">
        <v>53.39</v>
      </c>
      <c r="X101" s="412">
        <v>40.64</v>
      </c>
      <c r="Y101" s="412">
        <v>51.38</v>
      </c>
      <c r="Z101" s="412">
        <v>48.47</v>
      </c>
      <c r="AA101" s="411">
        <v>6.8568317035879156</v>
      </c>
      <c r="AB101" s="412" t="s">
        <v>697</v>
      </c>
      <c r="AC101" s="413">
        <v>2.1724420174967065</v>
      </c>
      <c r="AD101" s="353" t="s">
        <v>675</v>
      </c>
      <c r="AE101" s="411">
        <v>16220.800000000032</v>
      </c>
      <c r="AF101" s="411">
        <v>14268.900000000029</v>
      </c>
      <c r="AG101" s="411">
        <v>16880.350000000031</v>
      </c>
      <c r="AH101" s="411">
        <v>15790.016666666697</v>
      </c>
      <c r="AI101" s="412" t="s">
        <v>441</v>
      </c>
      <c r="AJ101" s="412">
        <v>5.3650000000000002</v>
      </c>
      <c r="AK101" s="412">
        <v>4.7969999999999997</v>
      </c>
      <c r="AL101" s="412">
        <v>5.5549999999999997</v>
      </c>
      <c r="AM101" s="412">
        <v>5.2389999999999999</v>
      </c>
      <c r="AN101" s="411">
        <v>0.39419411745993604</v>
      </c>
      <c r="AO101" s="412" t="s">
        <v>458</v>
      </c>
      <c r="AP101" s="413">
        <v>1.9651770815423424</v>
      </c>
      <c r="AR101" s="412">
        <v>1.397</v>
      </c>
      <c r="AS101" s="412">
        <v>1.272</v>
      </c>
      <c r="AT101" s="412">
        <v>1.3460000000000001</v>
      </c>
      <c r="AU101" s="412">
        <v>53.39</v>
      </c>
      <c r="AV101" s="412">
        <v>40.64</v>
      </c>
      <c r="AW101" s="412">
        <v>51.38</v>
      </c>
      <c r="AX101" s="412">
        <v>5.3650000000000002</v>
      </c>
      <c r="AY101" s="412">
        <v>4.7969999999999997</v>
      </c>
      <c r="AZ101" s="412">
        <v>5.5549999999999997</v>
      </c>
      <c r="BB101" s="353">
        <f t="shared" si="21"/>
        <v>70</v>
      </c>
      <c r="BC101" s="412">
        <f t="shared" si="18"/>
        <v>29.337</v>
      </c>
      <c r="BD101" s="412">
        <f t="shared" si="16"/>
        <v>26.712</v>
      </c>
      <c r="BE101" s="412">
        <f t="shared" si="16"/>
        <v>28.266000000000002</v>
      </c>
      <c r="BF101" s="412">
        <f t="shared" si="19"/>
        <v>587.29</v>
      </c>
      <c r="BG101" s="412">
        <f t="shared" si="17"/>
        <v>447.04</v>
      </c>
      <c r="BH101" s="412">
        <f t="shared" si="17"/>
        <v>565.18000000000006</v>
      </c>
      <c r="BI101" s="412">
        <f t="shared" si="17"/>
        <v>59.015000000000001</v>
      </c>
      <c r="BJ101" s="412">
        <f t="shared" si="17"/>
        <v>52.766999999999996</v>
      </c>
      <c r="BK101" s="412">
        <f t="shared" si="17"/>
        <v>61.104999999999997</v>
      </c>
    </row>
    <row r="102" spans="1:63">
      <c r="A102" s="458"/>
      <c r="B102" s="353">
        <f t="shared" si="20"/>
        <v>71</v>
      </c>
      <c r="C102" s="353"/>
      <c r="D102" s="353" t="s">
        <v>590</v>
      </c>
      <c r="E102" s="411">
        <v>27862.679999999935</v>
      </c>
      <c r="F102" s="411">
        <v>26540.509999999937</v>
      </c>
      <c r="G102" s="411">
        <v>27456.509999999929</v>
      </c>
      <c r="H102" s="411">
        <v>27286.566666666604</v>
      </c>
      <c r="I102" s="412" t="s">
        <v>491</v>
      </c>
      <c r="J102" s="412">
        <v>1.702</v>
      </c>
      <c r="K102" s="412">
        <v>1.6320000000000001</v>
      </c>
      <c r="L102" s="412">
        <v>1.68</v>
      </c>
      <c r="M102" s="412">
        <v>1.671</v>
      </c>
      <c r="N102" s="411">
        <v>3.5582816962149828E-2</v>
      </c>
      <c r="O102" s="412" t="s">
        <v>492</v>
      </c>
      <c r="P102" s="413">
        <v>1.9849648269992697</v>
      </c>
      <c r="Q102" s="353" t="s">
        <v>682</v>
      </c>
      <c r="R102" s="411">
        <v>11755.430000000015</v>
      </c>
      <c r="S102" s="411">
        <v>13247.720000000016</v>
      </c>
      <c r="T102" s="411">
        <v>11842.290000000015</v>
      </c>
      <c r="U102" s="411">
        <v>12281.813333333348</v>
      </c>
      <c r="V102" s="412" t="s">
        <v>494</v>
      </c>
      <c r="W102" s="412">
        <v>24.47</v>
      </c>
      <c r="X102" s="412">
        <v>26.740000000000002</v>
      </c>
      <c r="Y102" s="412">
        <v>24.6</v>
      </c>
      <c r="Z102" s="412">
        <v>25.27</v>
      </c>
      <c r="AA102" s="411">
        <v>1.2735803360593245</v>
      </c>
      <c r="AB102" s="412" t="s">
        <v>445</v>
      </c>
      <c r="AC102" s="413">
        <v>2.3158590783830189</v>
      </c>
      <c r="AD102" s="353" t="s">
        <v>682</v>
      </c>
      <c r="AE102" s="411">
        <v>20408.800000000039</v>
      </c>
      <c r="AF102" s="411">
        <v>22637.800000000039</v>
      </c>
      <c r="AG102" s="411">
        <v>22028.350000000039</v>
      </c>
      <c r="AH102" s="411">
        <v>21691.650000000038</v>
      </c>
      <c r="AI102" s="412" t="s">
        <v>474</v>
      </c>
      <c r="AJ102" s="412">
        <v>6.548</v>
      </c>
      <c r="AK102" s="412">
        <v>7.1610000000000005</v>
      </c>
      <c r="AL102" s="412">
        <v>6.9950000000000001</v>
      </c>
      <c r="AM102" s="412">
        <v>6.9009999999999998</v>
      </c>
      <c r="AN102" s="411">
        <v>0.31701699386392074</v>
      </c>
      <c r="AO102" s="412" t="s">
        <v>488</v>
      </c>
      <c r="AP102" s="413">
        <v>2.0371820029622634</v>
      </c>
      <c r="AR102" s="412">
        <v>1.702</v>
      </c>
      <c r="AS102" s="412">
        <v>1.6320000000000001</v>
      </c>
      <c r="AT102" s="412">
        <v>1.68</v>
      </c>
      <c r="AU102" s="412">
        <v>24.47</v>
      </c>
      <c r="AV102" s="412">
        <v>26.740000000000002</v>
      </c>
      <c r="AW102" s="412">
        <v>24.6</v>
      </c>
      <c r="AX102" s="412">
        <v>6.548</v>
      </c>
      <c r="AY102" s="412">
        <v>7.1610000000000005</v>
      </c>
      <c r="AZ102" s="412">
        <v>6.9950000000000001</v>
      </c>
      <c r="BB102" s="353">
        <f t="shared" si="21"/>
        <v>71</v>
      </c>
      <c r="BC102" s="412">
        <f t="shared" si="18"/>
        <v>35.741999999999997</v>
      </c>
      <c r="BD102" s="412">
        <f t="shared" si="16"/>
        <v>34.272000000000006</v>
      </c>
      <c r="BE102" s="412">
        <f t="shared" si="16"/>
        <v>35.28</v>
      </c>
      <c r="BF102" s="412">
        <f t="shared" si="19"/>
        <v>269.16999999999996</v>
      </c>
      <c r="BG102" s="412">
        <f t="shared" si="17"/>
        <v>294.14000000000004</v>
      </c>
      <c r="BH102" s="412">
        <f t="shared" si="17"/>
        <v>270.60000000000002</v>
      </c>
      <c r="BI102" s="412">
        <f t="shared" si="17"/>
        <v>72.028000000000006</v>
      </c>
      <c r="BJ102" s="412">
        <f t="shared" si="17"/>
        <v>78.771000000000001</v>
      </c>
      <c r="BK102" s="412">
        <f t="shared" si="17"/>
        <v>76.945000000000007</v>
      </c>
    </row>
    <row r="103" spans="1:63">
      <c r="A103" s="458"/>
      <c r="B103" s="353">
        <f t="shared" si="20"/>
        <v>72</v>
      </c>
      <c r="C103" s="353"/>
      <c r="D103" s="353" t="s">
        <v>594</v>
      </c>
      <c r="E103" s="411">
        <v>42371.679999999898</v>
      </c>
      <c r="F103" s="411">
        <v>39502.679999999898</v>
      </c>
      <c r="G103" s="411">
        <v>42059.679999999906</v>
      </c>
      <c r="H103" s="411">
        <v>41311.34666666657</v>
      </c>
      <c r="I103" s="412" t="s">
        <v>447</v>
      </c>
      <c r="J103" s="412">
        <v>2.4350000000000001</v>
      </c>
      <c r="K103" s="412">
        <v>2.294</v>
      </c>
      <c r="L103" s="412">
        <v>2.42</v>
      </c>
      <c r="M103" s="412">
        <v>2.383</v>
      </c>
      <c r="N103" s="411">
        <v>7.7647578818264562E-2</v>
      </c>
      <c r="O103" s="412" t="s">
        <v>493</v>
      </c>
      <c r="P103" s="413">
        <v>2.0804275572457871</v>
      </c>
      <c r="Q103" s="353" t="s">
        <v>696</v>
      </c>
      <c r="R103" s="411">
        <v>112723.71999999967</v>
      </c>
      <c r="S103" s="411">
        <v>82111.719999999797</v>
      </c>
      <c r="T103" s="411">
        <v>111725.71999999971</v>
      </c>
      <c r="U103" s="411">
        <v>102187.05333333307</v>
      </c>
      <c r="V103" s="412" t="s">
        <v>739</v>
      </c>
      <c r="W103" s="412">
        <v>125.2</v>
      </c>
      <c r="X103" s="412">
        <v>99.91</v>
      </c>
      <c r="Y103" s="412">
        <v>124.4</v>
      </c>
      <c r="Z103" s="412">
        <v>116.5</v>
      </c>
      <c r="AA103" s="411">
        <v>14.383399467002201</v>
      </c>
      <c r="AB103" s="412" t="s">
        <v>656</v>
      </c>
      <c r="AC103" s="413">
        <v>1.9799565106515387</v>
      </c>
      <c r="AD103" s="353" t="s">
        <v>696</v>
      </c>
      <c r="AE103" s="411">
        <v>21767.350000000035</v>
      </c>
      <c r="AF103" s="411">
        <v>21599.800000000039</v>
      </c>
      <c r="AG103" s="411">
        <v>33502.800000000039</v>
      </c>
      <c r="AH103" s="411">
        <v>25623.316666666706</v>
      </c>
      <c r="AI103" s="414" t="s">
        <v>729</v>
      </c>
      <c r="AJ103" s="412">
        <v>6.923</v>
      </c>
      <c r="AK103" s="412">
        <v>6.8769999999999998</v>
      </c>
      <c r="AL103" s="412">
        <v>10.029999999999999</v>
      </c>
      <c r="AM103" s="412">
        <v>7.9430000000000005</v>
      </c>
      <c r="AN103" s="411">
        <v>1.8062404116959461</v>
      </c>
      <c r="AO103" s="414" t="s">
        <v>516</v>
      </c>
      <c r="AP103" s="413">
        <v>2.1010215883826997</v>
      </c>
      <c r="AR103" s="412">
        <v>2.4350000000000001</v>
      </c>
      <c r="AS103" s="412">
        <v>2.294</v>
      </c>
      <c r="AT103" s="412">
        <v>2.42</v>
      </c>
      <c r="AU103" s="412">
        <v>125.2</v>
      </c>
      <c r="AV103" s="412">
        <v>99.91</v>
      </c>
      <c r="AW103" s="412">
        <v>124.4</v>
      </c>
      <c r="AX103" s="412">
        <v>6.923</v>
      </c>
      <c r="AY103" s="412">
        <v>6.8769999999999998</v>
      </c>
      <c r="AZ103" s="412">
        <v>10.029999999999999</v>
      </c>
      <c r="BB103" s="353">
        <f t="shared" si="21"/>
        <v>72</v>
      </c>
      <c r="BC103" s="412">
        <f t="shared" si="18"/>
        <v>51.134999999999998</v>
      </c>
      <c r="BD103" s="412">
        <f t="shared" si="16"/>
        <v>48.173999999999999</v>
      </c>
      <c r="BE103" s="412">
        <f t="shared" si="16"/>
        <v>50.82</v>
      </c>
      <c r="BF103" s="412">
        <f t="shared" si="19"/>
        <v>1377.2</v>
      </c>
      <c r="BG103" s="412">
        <f t="shared" si="17"/>
        <v>1099.01</v>
      </c>
      <c r="BH103" s="412">
        <f t="shared" si="17"/>
        <v>1368.4</v>
      </c>
      <c r="BI103" s="412">
        <f t="shared" si="17"/>
        <v>76.153000000000006</v>
      </c>
      <c r="BJ103" s="412">
        <f t="shared" si="17"/>
        <v>75.646999999999991</v>
      </c>
      <c r="BK103" s="412">
        <f t="shared" si="17"/>
        <v>110.33</v>
      </c>
    </row>
    <row r="104" spans="1:63">
      <c r="A104" s="458"/>
      <c r="B104" s="353">
        <f t="shared" si="20"/>
        <v>73</v>
      </c>
      <c r="C104" s="353"/>
      <c r="D104" s="353" t="s">
        <v>599</v>
      </c>
      <c r="E104" s="411">
        <v>28210.679999999928</v>
      </c>
      <c r="F104" s="411">
        <v>29330.509999999926</v>
      </c>
      <c r="G104" s="411">
        <v>27786.679999999931</v>
      </c>
      <c r="H104" s="411">
        <v>28442.623333333264</v>
      </c>
      <c r="I104" s="412" t="s">
        <v>462</v>
      </c>
      <c r="J104" s="412">
        <v>1.72</v>
      </c>
      <c r="K104" s="412">
        <v>1.778</v>
      </c>
      <c r="L104" s="412">
        <v>1.698</v>
      </c>
      <c r="M104" s="412">
        <v>1.732</v>
      </c>
      <c r="N104" s="411">
        <v>4.1569820241770888E-2</v>
      </c>
      <c r="O104" s="412" t="s">
        <v>514</v>
      </c>
      <c r="P104" s="413">
        <v>1.9856116462848454</v>
      </c>
      <c r="Q104" s="353" t="s">
        <v>711</v>
      </c>
      <c r="R104" s="411">
        <v>34864.720000000023</v>
      </c>
      <c r="S104" s="411">
        <v>34426.720000000023</v>
      </c>
      <c r="T104" s="411">
        <v>35902.720000000023</v>
      </c>
      <c r="U104" s="411">
        <v>35064.720000000023</v>
      </c>
      <c r="V104" s="412" t="s">
        <v>534</v>
      </c>
      <c r="W104" s="412">
        <v>54.11</v>
      </c>
      <c r="X104" s="412">
        <v>53.620000000000005</v>
      </c>
      <c r="Y104" s="412">
        <v>55.26</v>
      </c>
      <c r="Z104" s="412">
        <v>54.33</v>
      </c>
      <c r="AA104" s="411">
        <v>0.84453401499605696</v>
      </c>
      <c r="AB104" s="412" t="s">
        <v>468</v>
      </c>
      <c r="AC104" s="413">
        <v>2.1164492181790524</v>
      </c>
      <c r="AD104" s="353" t="s">
        <v>711</v>
      </c>
      <c r="AE104" s="411">
        <v>15410.350000000031</v>
      </c>
      <c r="AF104" s="411">
        <v>15863.900000000031</v>
      </c>
      <c r="AG104" s="411">
        <v>22536.800000000043</v>
      </c>
      <c r="AH104" s="411">
        <v>17937.016666666703</v>
      </c>
      <c r="AI104" s="414" t="s">
        <v>597</v>
      </c>
      <c r="AJ104" s="412">
        <v>5.1310000000000002</v>
      </c>
      <c r="AK104" s="412">
        <v>5.2620000000000005</v>
      </c>
      <c r="AL104" s="412">
        <v>7.1340000000000003</v>
      </c>
      <c r="AM104" s="412">
        <v>5.8420000000000005</v>
      </c>
      <c r="AN104" s="411">
        <v>1.1204109977788483</v>
      </c>
      <c r="AO104" s="412" t="s">
        <v>728</v>
      </c>
      <c r="AP104" s="413">
        <v>1.9995343195307349</v>
      </c>
      <c r="AR104" s="412">
        <v>1.72</v>
      </c>
      <c r="AS104" s="412">
        <v>1.778</v>
      </c>
      <c r="AT104" s="412">
        <v>1.698</v>
      </c>
      <c r="AU104" s="412">
        <v>54.11</v>
      </c>
      <c r="AV104" s="412">
        <v>53.620000000000005</v>
      </c>
      <c r="AW104" s="412">
        <v>55.26</v>
      </c>
      <c r="AX104" s="412">
        <v>5.1310000000000002</v>
      </c>
      <c r="AY104" s="412">
        <v>5.2620000000000005</v>
      </c>
      <c r="AZ104" s="412">
        <v>7.1340000000000003</v>
      </c>
      <c r="BB104" s="353">
        <f t="shared" si="21"/>
        <v>73</v>
      </c>
      <c r="BC104" s="412">
        <f t="shared" si="18"/>
        <v>36.119999999999997</v>
      </c>
      <c r="BD104" s="412">
        <f t="shared" si="16"/>
        <v>37.338000000000001</v>
      </c>
      <c r="BE104" s="412">
        <f t="shared" si="16"/>
        <v>35.658000000000001</v>
      </c>
      <c r="BF104" s="412">
        <f t="shared" si="19"/>
        <v>595.21</v>
      </c>
      <c r="BG104" s="412">
        <f t="shared" si="17"/>
        <v>589.82000000000005</v>
      </c>
      <c r="BH104" s="412">
        <f t="shared" si="17"/>
        <v>607.86</v>
      </c>
      <c r="BI104" s="412">
        <f t="shared" si="17"/>
        <v>56.441000000000003</v>
      </c>
      <c r="BJ104" s="412">
        <f t="shared" si="17"/>
        <v>57.882000000000005</v>
      </c>
      <c r="BK104" s="412">
        <f t="shared" si="17"/>
        <v>78.474000000000004</v>
      </c>
    </row>
    <row r="105" spans="1:63">
      <c r="A105" s="458"/>
      <c r="B105" s="353">
        <f t="shared" si="20"/>
        <v>74</v>
      </c>
      <c r="C105" s="353"/>
      <c r="D105" s="353" t="s">
        <v>602</v>
      </c>
      <c r="E105" s="411">
        <v>19622.679999999971</v>
      </c>
      <c r="F105" s="411">
        <v>20157.509999999969</v>
      </c>
      <c r="G105" s="411">
        <v>20899.339999999953</v>
      </c>
      <c r="H105" s="411">
        <v>20226.509999999966</v>
      </c>
      <c r="I105" s="412" t="s">
        <v>571</v>
      </c>
      <c r="J105" s="412">
        <v>1.2590000000000001</v>
      </c>
      <c r="K105" s="412">
        <v>1.2889999999999999</v>
      </c>
      <c r="L105" s="412">
        <v>1.329</v>
      </c>
      <c r="M105" s="412">
        <v>1.292</v>
      </c>
      <c r="N105" s="411">
        <v>3.5282075428025396E-2</v>
      </c>
      <c r="O105" s="412" t="s">
        <v>545</v>
      </c>
      <c r="P105" s="413">
        <v>1.8879128052872518</v>
      </c>
      <c r="Q105" s="353" t="s">
        <v>720</v>
      </c>
      <c r="R105" s="411">
        <v>28115.720000000019</v>
      </c>
      <c r="S105" s="411">
        <v>29742.720000000023</v>
      </c>
      <c r="T105" s="411">
        <v>35387.720000000016</v>
      </c>
      <c r="U105" s="411">
        <v>31082.053333333355</v>
      </c>
      <c r="V105" s="412" t="s">
        <v>656</v>
      </c>
      <c r="W105" s="412">
        <v>46.33</v>
      </c>
      <c r="X105" s="412">
        <v>48.25</v>
      </c>
      <c r="Y105" s="412">
        <v>54.69</v>
      </c>
      <c r="Z105" s="412">
        <v>49.76</v>
      </c>
      <c r="AA105" s="411">
        <v>4.3791203591072403</v>
      </c>
      <c r="AB105" s="412" t="s">
        <v>435</v>
      </c>
      <c r="AC105" s="413">
        <v>2.1738492018601563</v>
      </c>
      <c r="AD105" s="353" t="s">
        <v>720</v>
      </c>
      <c r="AE105" s="411">
        <v>16373.350000000033</v>
      </c>
      <c r="AF105" s="411">
        <v>17127.350000000031</v>
      </c>
      <c r="AG105" s="411">
        <v>19170.350000000031</v>
      </c>
      <c r="AH105" s="411">
        <v>17557.016666666696</v>
      </c>
      <c r="AI105" s="412" t="s">
        <v>512</v>
      </c>
      <c r="AJ105" s="412">
        <v>5.4089999999999998</v>
      </c>
      <c r="AK105" s="412">
        <v>5.625</v>
      </c>
      <c r="AL105" s="412">
        <v>6.2030000000000003</v>
      </c>
      <c r="AM105" s="412">
        <v>5.7460000000000004</v>
      </c>
      <c r="AN105" s="411">
        <v>0.41041321459803787</v>
      </c>
      <c r="AO105" s="412" t="s">
        <v>505</v>
      </c>
      <c r="AP105" s="413">
        <v>1.9694555296238596</v>
      </c>
      <c r="AR105" s="412">
        <v>1.2590000000000001</v>
      </c>
      <c r="AS105" s="412">
        <v>1.2889999999999999</v>
      </c>
      <c r="AT105" s="412">
        <v>1.329</v>
      </c>
      <c r="AU105" s="412">
        <v>46.33</v>
      </c>
      <c r="AV105" s="412">
        <v>48.25</v>
      </c>
      <c r="AW105" s="412">
        <v>54.69</v>
      </c>
      <c r="AX105" s="412">
        <v>5.4089999999999998</v>
      </c>
      <c r="AY105" s="412">
        <v>5.625</v>
      </c>
      <c r="AZ105" s="412">
        <v>6.2030000000000003</v>
      </c>
      <c r="BB105" s="353">
        <f t="shared" si="21"/>
        <v>74</v>
      </c>
      <c r="BC105" s="412">
        <f t="shared" si="18"/>
        <v>26.439000000000004</v>
      </c>
      <c r="BD105" s="412">
        <f t="shared" si="16"/>
        <v>27.068999999999999</v>
      </c>
      <c r="BE105" s="412">
        <f t="shared" si="16"/>
        <v>27.908999999999999</v>
      </c>
      <c r="BF105" s="412">
        <f t="shared" si="19"/>
        <v>509.63</v>
      </c>
      <c r="BG105" s="412">
        <f t="shared" si="17"/>
        <v>530.75</v>
      </c>
      <c r="BH105" s="412">
        <f t="shared" si="17"/>
        <v>601.58999999999992</v>
      </c>
      <c r="BI105" s="412">
        <f t="shared" si="17"/>
        <v>59.498999999999995</v>
      </c>
      <c r="BJ105" s="412">
        <f t="shared" si="17"/>
        <v>61.875</v>
      </c>
      <c r="BK105" s="412">
        <f t="shared" si="17"/>
        <v>68.233000000000004</v>
      </c>
    </row>
    <row r="106" spans="1:63">
      <c r="A106" s="458"/>
      <c r="B106" s="353">
        <f t="shared" si="20"/>
        <v>75</v>
      </c>
      <c r="C106" s="353"/>
      <c r="D106" s="353" t="s">
        <v>603</v>
      </c>
      <c r="E106" s="411">
        <v>12239.340000000006</v>
      </c>
      <c r="F106" s="411">
        <v>17136.679999999989</v>
      </c>
      <c r="G106" s="411">
        <v>13362.510000000006</v>
      </c>
      <c r="H106" s="411">
        <v>14246.176666666666</v>
      </c>
      <c r="I106" s="412" t="s">
        <v>606</v>
      </c>
      <c r="J106" s="412">
        <v>0.83589999999999998</v>
      </c>
      <c r="K106" s="412">
        <v>1.1200000000000001</v>
      </c>
      <c r="L106" s="412">
        <v>0.90249999999999997</v>
      </c>
      <c r="M106" s="412">
        <v>0.95279999999999998</v>
      </c>
      <c r="N106" s="411">
        <v>0.14862813274204387</v>
      </c>
      <c r="O106" s="412" t="s">
        <v>607</v>
      </c>
      <c r="P106" s="413">
        <v>1.8154604490597446</v>
      </c>
      <c r="Q106" s="353" t="s">
        <v>734</v>
      </c>
      <c r="R106" s="411">
        <v>10765.000000000013</v>
      </c>
      <c r="S106" s="411">
        <v>23066.290000000019</v>
      </c>
      <c r="T106" s="411">
        <v>13021.290000000015</v>
      </c>
      <c r="U106" s="411">
        <v>15617.526666666681</v>
      </c>
      <c r="V106" s="414" t="s">
        <v>761</v>
      </c>
      <c r="W106" s="412">
        <v>22.91</v>
      </c>
      <c r="X106" s="412">
        <v>40.14</v>
      </c>
      <c r="Y106" s="412">
        <v>26.400000000000002</v>
      </c>
      <c r="Z106" s="412">
        <v>29.82</v>
      </c>
      <c r="AA106" s="411">
        <v>9.1070323101123893</v>
      </c>
      <c r="AB106" s="414" t="s">
        <v>762</v>
      </c>
      <c r="AC106" s="413">
        <v>2.2941755157131318</v>
      </c>
      <c r="AD106" s="353" t="s">
        <v>734</v>
      </c>
      <c r="AE106" s="411">
        <v>6490.6499999999905</v>
      </c>
      <c r="AF106" s="411">
        <v>9978.5500000000102</v>
      </c>
      <c r="AG106" s="411">
        <v>6622.2999999999902</v>
      </c>
      <c r="AH106" s="411">
        <v>7697.1666666666642</v>
      </c>
      <c r="AI106" s="414" t="s">
        <v>631</v>
      </c>
      <c r="AJ106" s="412">
        <v>2.37</v>
      </c>
      <c r="AK106" s="412">
        <v>3.4980000000000002</v>
      </c>
      <c r="AL106" s="412">
        <v>2.4140000000000001</v>
      </c>
      <c r="AM106" s="412">
        <v>2.7610000000000001</v>
      </c>
      <c r="AN106" s="411">
        <v>0.63910675788001792</v>
      </c>
      <c r="AO106" s="414" t="s">
        <v>806</v>
      </c>
      <c r="AP106" s="413">
        <v>1.7643066448112463</v>
      </c>
      <c r="AR106" s="412">
        <v>0.83589999999999998</v>
      </c>
      <c r="AS106" s="412">
        <v>1.1200000000000001</v>
      </c>
      <c r="AT106" s="412">
        <v>0.90249999999999997</v>
      </c>
      <c r="AU106" s="412">
        <v>22.91</v>
      </c>
      <c r="AV106" s="412">
        <v>40.14</v>
      </c>
      <c r="AW106" s="412">
        <v>26.400000000000002</v>
      </c>
      <c r="AX106" s="412">
        <v>2.37</v>
      </c>
      <c r="AY106" s="412">
        <v>3.4980000000000002</v>
      </c>
      <c r="AZ106" s="412">
        <v>2.4140000000000001</v>
      </c>
      <c r="BB106" s="353">
        <f t="shared" si="21"/>
        <v>75</v>
      </c>
      <c r="BC106" s="412">
        <f t="shared" si="18"/>
        <v>17.553899999999999</v>
      </c>
      <c r="BD106" s="412">
        <f t="shared" si="16"/>
        <v>23.520000000000003</v>
      </c>
      <c r="BE106" s="412">
        <f t="shared" si="16"/>
        <v>18.952500000000001</v>
      </c>
      <c r="BF106" s="412">
        <f t="shared" si="19"/>
        <v>252.01</v>
      </c>
      <c r="BG106" s="412">
        <f t="shared" si="17"/>
        <v>441.54</v>
      </c>
      <c r="BH106" s="412">
        <f t="shared" si="17"/>
        <v>290.40000000000003</v>
      </c>
      <c r="BI106" s="412">
        <f t="shared" si="17"/>
        <v>26.07</v>
      </c>
      <c r="BJ106" s="412">
        <f t="shared" si="17"/>
        <v>38.478000000000002</v>
      </c>
      <c r="BK106" s="412">
        <f t="shared" si="17"/>
        <v>26.554000000000002</v>
      </c>
    </row>
    <row r="107" spans="1:63">
      <c r="A107" s="458"/>
      <c r="B107" s="353">
        <f t="shared" si="20"/>
        <v>76</v>
      </c>
      <c r="C107" s="353"/>
      <c r="D107" s="353" t="s">
        <v>616</v>
      </c>
      <c r="E107" s="411">
        <v>35750.67999999992</v>
      </c>
      <c r="F107" s="411">
        <v>28484.679999999917</v>
      </c>
      <c r="G107" s="411">
        <v>34995.679999999913</v>
      </c>
      <c r="H107" s="411">
        <v>33077.013333333249</v>
      </c>
      <c r="I107" s="412" t="s">
        <v>507</v>
      </c>
      <c r="J107" s="412">
        <v>2.1059999999999999</v>
      </c>
      <c r="K107" s="412">
        <v>1.734</v>
      </c>
      <c r="L107" s="412">
        <v>2.0680000000000001</v>
      </c>
      <c r="M107" s="412">
        <v>1.97</v>
      </c>
      <c r="N107" s="411">
        <v>0.20470407108987856</v>
      </c>
      <c r="O107" s="412" t="s">
        <v>440</v>
      </c>
      <c r="P107" s="413">
        <v>1.9874207014378653</v>
      </c>
      <c r="Q107" s="353" t="s">
        <v>740</v>
      </c>
      <c r="R107" s="411">
        <v>52473.720000000023</v>
      </c>
      <c r="S107" s="411">
        <v>31873.720000000023</v>
      </c>
      <c r="T107" s="411">
        <v>45084.720000000023</v>
      </c>
      <c r="U107" s="411">
        <v>43144.053333333351</v>
      </c>
      <c r="V107" s="414" t="s">
        <v>690</v>
      </c>
      <c r="W107" s="412">
        <v>72.56</v>
      </c>
      <c r="X107" s="412">
        <v>50.72</v>
      </c>
      <c r="Y107" s="412">
        <v>65.08</v>
      </c>
      <c r="Z107" s="412">
        <v>62.79</v>
      </c>
      <c r="AA107" s="411">
        <v>11.098910580788987</v>
      </c>
      <c r="AB107" s="412" t="s">
        <v>613</v>
      </c>
      <c r="AC107" s="413">
        <v>2.1502591490276068</v>
      </c>
      <c r="AD107" s="353" t="s">
        <v>740</v>
      </c>
      <c r="AE107" s="411">
        <v>22948.450000000041</v>
      </c>
      <c r="AF107" s="411">
        <v>24330.800000000039</v>
      </c>
      <c r="AG107" s="411">
        <v>24537.800000000043</v>
      </c>
      <c r="AH107" s="411">
        <v>23939.016666666706</v>
      </c>
      <c r="AI107" s="412" t="s">
        <v>449</v>
      </c>
      <c r="AJ107" s="412">
        <v>7.2460000000000004</v>
      </c>
      <c r="AK107" s="412">
        <v>7.62</v>
      </c>
      <c r="AL107" s="412">
        <v>7.6760000000000002</v>
      </c>
      <c r="AM107" s="412">
        <v>7.5140000000000002</v>
      </c>
      <c r="AN107" s="411">
        <v>0.23398024982933277</v>
      </c>
      <c r="AO107" s="412" t="s">
        <v>537</v>
      </c>
      <c r="AP107" s="413">
        <v>2.0702126406815249</v>
      </c>
      <c r="AR107" s="412">
        <v>2.1059999999999999</v>
      </c>
      <c r="AS107" s="412">
        <v>1.734</v>
      </c>
      <c r="AT107" s="412">
        <v>2.0680000000000001</v>
      </c>
      <c r="AU107" s="412">
        <v>72.56</v>
      </c>
      <c r="AV107" s="412">
        <v>50.72</v>
      </c>
      <c r="AW107" s="412">
        <v>65.08</v>
      </c>
      <c r="AX107" s="412">
        <v>7.2460000000000004</v>
      </c>
      <c r="AY107" s="412">
        <v>7.62</v>
      </c>
      <c r="AZ107" s="412">
        <v>7.6760000000000002</v>
      </c>
      <c r="BB107" s="353">
        <f t="shared" si="21"/>
        <v>76</v>
      </c>
      <c r="BC107" s="412">
        <f t="shared" si="18"/>
        <v>44.225999999999999</v>
      </c>
      <c r="BD107" s="412">
        <f t="shared" si="16"/>
        <v>36.414000000000001</v>
      </c>
      <c r="BE107" s="412">
        <f t="shared" si="16"/>
        <v>43.428000000000004</v>
      </c>
      <c r="BF107" s="412">
        <f t="shared" si="19"/>
        <v>798.16000000000008</v>
      </c>
      <c r="BG107" s="412">
        <f t="shared" si="17"/>
        <v>557.91999999999996</v>
      </c>
      <c r="BH107" s="412">
        <f t="shared" si="17"/>
        <v>715.88</v>
      </c>
      <c r="BI107" s="412">
        <f t="shared" si="17"/>
        <v>79.706000000000003</v>
      </c>
      <c r="BJ107" s="412">
        <f t="shared" si="17"/>
        <v>83.820000000000007</v>
      </c>
      <c r="BK107" s="412">
        <f t="shared" si="17"/>
        <v>84.436000000000007</v>
      </c>
    </row>
    <row r="108" spans="1:63">
      <c r="A108" s="458"/>
      <c r="B108" s="353">
        <f t="shared" si="20"/>
        <v>77</v>
      </c>
      <c r="C108" s="353"/>
      <c r="D108" s="353" t="s">
        <v>621</v>
      </c>
      <c r="E108" s="411">
        <v>24630.679999999931</v>
      </c>
      <c r="F108" s="411">
        <v>23266.679999999949</v>
      </c>
      <c r="G108" s="411">
        <v>24612.679999999935</v>
      </c>
      <c r="H108" s="411">
        <v>24170.013333333274</v>
      </c>
      <c r="I108" s="412" t="s">
        <v>571</v>
      </c>
      <c r="J108" s="412">
        <v>1.5310000000000001</v>
      </c>
      <c r="K108" s="412">
        <v>1.458</v>
      </c>
      <c r="L108" s="412">
        <v>1.53</v>
      </c>
      <c r="M108" s="412">
        <v>1.506</v>
      </c>
      <c r="N108" s="411">
        <v>4.1930592990315659E-2</v>
      </c>
      <c r="O108" s="412" t="s">
        <v>462</v>
      </c>
      <c r="P108" s="413">
        <v>1.8918816288481335</v>
      </c>
      <c r="Q108" s="353" t="s">
        <v>757</v>
      </c>
      <c r="R108" s="411">
        <v>53019.720000000023</v>
      </c>
      <c r="S108" s="411">
        <v>50648.720000000023</v>
      </c>
      <c r="T108" s="411">
        <v>55058.290000000023</v>
      </c>
      <c r="U108" s="411">
        <v>52908.910000000025</v>
      </c>
      <c r="V108" s="412" t="s">
        <v>427</v>
      </c>
      <c r="W108" s="412">
        <v>73.100000000000009</v>
      </c>
      <c r="X108" s="412">
        <v>70.739999999999995</v>
      </c>
      <c r="Y108" s="412">
        <v>75.100000000000009</v>
      </c>
      <c r="Z108" s="412">
        <v>72.98</v>
      </c>
      <c r="AA108" s="411">
        <v>2.1805885214043919</v>
      </c>
      <c r="AB108" s="412" t="s">
        <v>574</v>
      </c>
      <c r="AC108" s="413">
        <v>2.0939364138989478</v>
      </c>
      <c r="AD108" s="353" t="s">
        <v>757</v>
      </c>
      <c r="AE108" s="411">
        <v>12048.100000000019</v>
      </c>
      <c r="AF108" s="411">
        <v>12957.350000000026</v>
      </c>
      <c r="AG108" s="411">
        <v>12654.450000000024</v>
      </c>
      <c r="AH108" s="411">
        <v>12553.300000000023</v>
      </c>
      <c r="AI108" s="412" t="s">
        <v>535</v>
      </c>
      <c r="AJ108" s="412">
        <v>4.1349999999999998</v>
      </c>
      <c r="AK108" s="412">
        <v>4.4080000000000004</v>
      </c>
      <c r="AL108" s="412">
        <v>4.3170000000000002</v>
      </c>
      <c r="AM108" s="412">
        <v>4.2869999999999999</v>
      </c>
      <c r="AN108" s="411">
        <v>0.13930871602938455</v>
      </c>
      <c r="AO108" s="412" t="s">
        <v>571</v>
      </c>
      <c r="AP108" s="413">
        <v>1.8634038418174634</v>
      </c>
      <c r="AR108" s="412">
        <v>1.5310000000000001</v>
      </c>
      <c r="AS108" s="412">
        <v>1.458</v>
      </c>
      <c r="AT108" s="412">
        <v>1.53</v>
      </c>
      <c r="AU108" s="412">
        <v>73.100000000000009</v>
      </c>
      <c r="AV108" s="412">
        <v>70.739999999999995</v>
      </c>
      <c r="AW108" s="412">
        <v>75.100000000000009</v>
      </c>
      <c r="AX108" s="412">
        <v>4.1349999999999998</v>
      </c>
      <c r="AY108" s="412">
        <v>4.4080000000000004</v>
      </c>
      <c r="AZ108" s="412">
        <v>4.3170000000000002</v>
      </c>
      <c r="BB108" s="353">
        <f t="shared" si="21"/>
        <v>77</v>
      </c>
      <c r="BC108" s="412">
        <f t="shared" si="18"/>
        <v>32.151000000000003</v>
      </c>
      <c r="BD108" s="412">
        <f t="shared" si="16"/>
        <v>30.617999999999999</v>
      </c>
      <c r="BE108" s="412">
        <f t="shared" si="16"/>
        <v>32.130000000000003</v>
      </c>
      <c r="BF108" s="412">
        <f t="shared" si="19"/>
        <v>804.10000000000014</v>
      </c>
      <c r="BG108" s="412">
        <f t="shared" si="17"/>
        <v>778.14</v>
      </c>
      <c r="BH108" s="412">
        <f t="shared" si="17"/>
        <v>826.10000000000014</v>
      </c>
      <c r="BI108" s="412">
        <f t="shared" si="17"/>
        <v>45.484999999999999</v>
      </c>
      <c r="BJ108" s="412">
        <f t="shared" si="17"/>
        <v>48.488000000000007</v>
      </c>
      <c r="BK108" s="412">
        <f t="shared" si="17"/>
        <v>47.487000000000002</v>
      </c>
    </row>
    <row r="109" spans="1:63">
      <c r="A109" s="458"/>
      <c r="B109" s="353">
        <f t="shared" si="20"/>
        <v>78</v>
      </c>
      <c r="C109" s="353"/>
      <c r="D109" s="353" t="s">
        <v>622</v>
      </c>
      <c r="E109" s="411">
        <v>32520.679999999917</v>
      </c>
      <c r="F109" s="411">
        <v>29148.67999999992</v>
      </c>
      <c r="G109" s="411">
        <v>37168.679999999898</v>
      </c>
      <c r="H109" s="411">
        <v>32946.013333333249</v>
      </c>
      <c r="I109" s="412" t="s">
        <v>498</v>
      </c>
      <c r="J109" s="412">
        <v>1.9419999999999999</v>
      </c>
      <c r="K109" s="412">
        <v>1.7690000000000001</v>
      </c>
      <c r="L109" s="412">
        <v>2.177</v>
      </c>
      <c r="M109" s="412">
        <v>1.9630000000000001</v>
      </c>
      <c r="N109" s="411">
        <v>0.20509833890421633</v>
      </c>
      <c r="O109" s="412" t="s">
        <v>440</v>
      </c>
      <c r="P109" s="413">
        <v>1.9873860904876686</v>
      </c>
      <c r="Q109" s="353" t="s">
        <v>767</v>
      </c>
      <c r="R109" s="411">
        <v>45623.720000000023</v>
      </c>
      <c r="S109" s="411">
        <v>29967.720000000019</v>
      </c>
      <c r="T109" s="411">
        <v>37981.720000000023</v>
      </c>
      <c r="U109" s="411">
        <v>37857.720000000023</v>
      </c>
      <c r="V109" s="414" t="s">
        <v>518</v>
      </c>
      <c r="W109" s="412">
        <v>65.64</v>
      </c>
      <c r="X109" s="412">
        <v>48.51</v>
      </c>
      <c r="Y109" s="412">
        <v>57.54</v>
      </c>
      <c r="Z109" s="412">
        <v>57.230000000000004</v>
      </c>
      <c r="AA109" s="411">
        <v>8.567382769061858</v>
      </c>
      <c r="AB109" s="412" t="s">
        <v>567</v>
      </c>
      <c r="AC109" s="413">
        <v>2.1478249079506875</v>
      </c>
      <c r="AD109" s="353" t="s">
        <v>767</v>
      </c>
      <c r="AE109" s="411">
        <v>20598.450000000037</v>
      </c>
      <c r="AF109" s="411">
        <v>16476.45000000003</v>
      </c>
      <c r="AG109" s="411">
        <v>22114.800000000039</v>
      </c>
      <c r="AH109" s="411">
        <v>19729.900000000034</v>
      </c>
      <c r="AI109" s="412" t="s">
        <v>479</v>
      </c>
      <c r="AJ109" s="412">
        <v>6.601</v>
      </c>
      <c r="AK109" s="412">
        <v>5.4390000000000001</v>
      </c>
      <c r="AL109" s="412">
        <v>7.0179999999999998</v>
      </c>
      <c r="AM109" s="412">
        <v>6.3529999999999998</v>
      </c>
      <c r="AN109" s="411">
        <v>0.81853493692805646</v>
      </c>
      <c r="AO109" s="412" t="s">
        <v>615</v>
      </c>
      <c r="AP109" s="413">
        <v>2.0034518175143967</v>
      </c>
      <c r="AR109" s="412">
        <v>1.9419999999999999</v>
      </c>
      <c r="AS109" s="412">
        <v>1.7690000000000001</v>
      </c>
      <c r="AT109" s="412">
        <v>2.177</v>
      </c>
      <c r="AU109" s="412">
        <v>65.64</v>
      </c>
      <c r="AV109" s="412">
        <v>48.51</v>
      </c>
      <c r="AW109" s="412">
        <v>57.54</v>
      </c>
      <c r="AX109" s="412">
        <v>6.601</v>
      </c>
      <c r="AY109" s="412">
        <v>5.4390000000000001</v>
      </c>
      <c r="AZ109" s="412">
        <v>7.0179999999999998</v>
      </c>
      <c r="BB109" s="353">
        <f t="shared" si="21"/>
        <v>78</v>
      </c>
      <c r="BC109" s="412">
        <f t="shared" si="18"/>
        <v>40.781999999999996</v>
      </c>
      <c r="BD109" s="412">
        <f t="shared" si="16"/>
        <v>37.149000000000001</v>
      </c>
      <c r="BE109" s="412">
        <f t="shared" si="16"/>
        <v>45.716999999999999</v>
      </c>
      <c r="BF109" s="412">
        <f t="shared" si="19"/>
        <v>722.04</v>
      </c>
      <c r="BG109" s="412">
        <f t="shared" si="17"/>
        <v>533.61</v>
      </c>
      <c r="BH109" s="412">
        <f t="shared" si="17"/>
        <v>632.93999999999994</v>
      </c>
      <c r="BI109" s="412">
        <f t="shared" si="17"/>
        <v>72.611000000000004</v>
      </c>
      <c r="BJ109" s="412">
        <f t="shared" si="17"/>
        <v>59.829000000000001</v>
      </c>
      <c r="BK109" s="412">
        <f t="shared" si="17"/>
        <v>77.197999999999993</v>
      </c>
    </row>
    <row r="110" spans="1:63">
      <c r="A110" s="458"/>
      <c r="B110" s="353">
        <f t="shared" si="20"/>
        <v>79</v>
      </c>
      <c r="C110" s="353"/>
      <c r="D110" s="353" t="s">
        <v>628</v>
      </c>
      <c r="E110" s="411">
        <v>28274.509999999933</v>
      </c>
      <c r="F110" s="411">
        <v>24342.339999999942</v>
      </c>
      <c r="G110" s="411">
        <v>24267.679999999942</v>
      </c>
      <c r="H110" s="411">
        <v>25628.176666666608</v>
      </c>
      <c r="I110" s="412" t="s">
        <v>429</v>
      </c>
      <c r="J110" s="412">
        <v>1.7230000000000001</v>
      </c>
      <c r="K110" s="412">
        <v>1.516</v>
      </c>
      <c r="L110" s="412">
        <v>1.512</v>
      </c>
      <c r="M110" s="412">
        <v>1.583</v>
      </c>
      <c r="N110" s="411">
        <v>0.12106664456619279</v>
      </c>
      <c r="O110" s="412" t="s">
        <v>530</v>
      </c>
      <c r="P110" s="413">
        <v>1.9231824693289106</v>
      </c>
      <c r="Q110" s="353" t="s">
        <v>773</v>
      </c>
      <c r="R110" s="411">
        <v>25823.290000000019</v>
      </c>
      <c r="S110" s="411">
        <v>24234.720000000019</v>
      </c>
      <c r="T110" s="411">
        <v>22995.720000000019</v>
      </c>
      <c r="U110" s="411">
        <v>24351.24333333335</v>
      </c>
      <c r="V110" s="412" t="s">
        <v>426</v>
      </c>
      <c r="W110" s="412">
        <v>43.56</v>
      </c>
      <c r="X110" s="412">
        <v>41.6</v>
      </c>
      <c r="Y110" s="412">
        <v>40.050000000000004</v>
      </c>
      <c r="Z110" s="412">
        <v>41.74</v>
      </c>
      <c r="AA110" s="411">
        <v>1.7608062400610873</v>
      </c>
      <c r="AB110" s="412" t="s">
        <v>427</v>
      </c>
      <c r="AC110" s="413">
        <v>2.1971217621139014</v>
      </c>
      <c r="AD110" s="353" t="s">
        <v>773</v>
      </c>
      <c r="AE110" s="411">
        <v>19313.350000000039</v>
      </c>
      <c r="AF110" s="411">
        <v>19389.800000000032</v>
      </c>
      <c r="AG110" s="411">
        <v>20773.350000000039</v>
      </c>
      <c r="AH110" s="411">
        <v>19825.500000000033</v>
      </c>
      <c r="AI110" s="412" t="s">
        <v>517</v>
      </c>
      <c r="AJ110" s="412">
        <v>6.2430000000000003</v>
      </c>
      <c r="AK110" s="412">
        <v>6.2640000000000002</v>
      </c>
      <c r="AL110" s="412">
        <v>6.649</v>
      </c>
      <c r="AM110" s="412">
        <v>6.3860000000000001</v>
      </c>
      <c r="AN110" s="411">
        <v>0.22861436441395261</v>
      </c>
      <c r="AO110" s="412" t="s">
        <v>449</v>
      </c>
      <c r="AP110" s="413">
        <v>2.0041381592791301</v>
      </c>
      <c r="AR110" s="412">
        <v>1.7230000000000001</v>
      </c>
      <c r="AS110" s="412">
        <v>1.516</v>
      </c>
      <c r="AT110" s="412">
        <v>1.512</v>
      </c>
      <c r="AU110" s="412">
        <v>43.56</v>
      </c>
      <c r="AV110" s="412">
        <v>41.6</v>
      </c>
      <c r="AW110" s="412">
        <v>40.050000000000004</v>
      </c>
      <c r="AX110" s="412">
        <v>6.2430000000000003</v>
      </c>
      <c r="AY110" s="412">
        <v>6.2640000000000002</v>
      </c>
      <c r="AZ110" s="412">
        <v>6.649</v>
      </c>
      <c r="BB110" s="353">
        <f t="shared" si="21"/>
        <v>79</v>
      </c>
      <c r="BC110" s="412">
        <f t="shared" si="18"/>
        <v>36.183</v>
      </c>
      <c r="BD110" s="412">
        <f t="shared" si="16"/>
        <v>31.835999999999999</v>
      </c>
      <c r="BE110" s="412">
        <f t="shared" si="16"/>
        <v>31.751999999999999</v>
      </c>
      <c r="BF110" s="412">
        <f t="shared" si="19"/>
        <v>479.16</v>
      </c>
      <c r="BG110" s="412">
        <f t="shared" si="17"/>
        <v>457.6</v>
      </c>
      <c r="BH110" s="412">
        <f t="shared" si="17"/>
        <v>440.55000000000007</v>
      </c>
      <c r="BI110" s="412">
        <f t="shared" si="17"/>
        <v>68.673000000000002</v>
      </c>
      <c r="BJ110" s="412">
        <f t="shared" si="17"/>
        <v>68.903999999999996</v>
      </c>
      <c r="BK110" s="412">
        <f t="shared" si="17"/>
        <v>73.138999999999996</v>
      </c>
    </row>
    <row r="111" spans="1:63">
      <c r="A111" s="458"/>
      <c r="B111" s="353">
        <f t="shared" si="20"/>
        <v>80</v>
      </c>
      <c r="C111" s="353"/>
      <c r="D111" s="353" t="s">
        <v>630</v>
      </c>
      <c r="E111" s="411">
        <v>30360.679999999924</v>
      </c>
      <c r="F111" s="411">
        <v>28656.509999999929</v>
      </c>
      <c r="G111" s="411">
        <v>29452.679999999931</v>
      </c>
      <c r="H111" s="411">
        <v>29489.956666666596</v>
      </c>
      <c r="I111" s="412" t="s">
        <v>513</v>
      </c>
      <c r="J111" s="412">
        <v>1.8320000000000001</v>
      </c>
      <c r="K111" s="412">
        <v>1.7430000000000001</v>
      </c>
      <c r="L111" s="412">
        <v>1.7850000000000001</v>
      </c>
      <c r="M111" s="412">
        <v>1.786</v>
      </c>
      <c r="N111" s="411">
        <v>4.4222219008752325E-2</v>
      </c>
      <c r="O111" s="412" t="s">
        <v>491</v>
      </c>
      <c r="P111" s="413">
        <v>1.9861396149047472</v>
      </c>
      <c r="Q111" s="353" t="s">
        <v>778</v>
      </c>
      <c r="R111" s="411">
        <v>55340.720000000023</v>
      </c>
      <c r="S111" s="411">
        <v>57197.720000000023</v>
      </c>
      <c r="T111" s="411">
        <v>52332.720000000023</v>
      </c>
      <c r="U111" s="411">
        <v>54957.053333333351</v>
      </c>
      <c r="V111" s="412" t="s">
        <v>446</v>
      </c>
      <c r="W111" s="412">
        <v>75.38</v>
      </c>
      <c r="X111" s="412">
        <v>77.180000000000007</v>
      </c>
      <c r="Y111" s="412">
        <v>72.42</v>
      </c>
      <c r="Z111" s="412">
        <v>74.989999999999995</v>
      </c>
      <c r="AA111" s="411">
        <v>2.4013557923571303</v>
      </c>
      <c r="AB111" s="412" t="s">
        <v>571</v>
      </c>
      <c r="AC111" s="413">
        <v>2.0642027478473697</v>
      </c>
      <c r="AD111" s="353" t="s">
        <v>778</v>
      </c>
      <c r="AE111" s="411">
        <v>20192.450000000037</v>
      </c>
      <c r="AF111" s="411">
        <v>22532.800000000039</v>
      </c>
      <c r="AG111" s="411">
        <v>21883.800000000036</v>
      </c>
      <c r="AH111" s="411">
        <v>21536.350000000035</v>
      </c>
      <c r="AI111" s="412" t="s">
        <v>487</v>
      </c>
      <c r="AJ111" s="412">
        <v>6.4880000000000004</v>
      </c>
      <c r="AK111" s="412">
        <v>7.133</v>
      </c>
      <c r="AL111" s="412">
        <v>6.9550000000000001</v>
      </c>
      <c r="AM111" s="412">
        <v>6.859</v>
      </c>
      <c r="AN111" s="411">
        <v>0.332905815283699</v>
      </c>
      <c r="AO111" s="412" t="s">
        <v>478</v>
      </c>
      <c r="AP111" s="413">
        <v>2.0369644723124911</v>
      </c>
      <c r="AR111" s="412">
        <v>1.8320000000000001</v>
      </c>
      <c r="AS111" s="412">
        <v>1.7430000000000001</v>
      </c>
      <c r="AT111" s="412">
        <v>1.7850000000000001</v>
      </c>
      <c r="AU111" s="412">
        <v>75.38</v>
      </c>
      <c r="AV111" s="412">
        <v>77.180000000000007</v>
      </c>
      <c r="AW111" s="412">
        <v>72.42</v>
      </c>
      <c r="AX111" s="412">
        <v>6.4880000000000004</v>
      </c>
      <c r="AY111" s="412">
        <v>7.133</v>
      </c>
      <c r="AZ111" s="412">
        <v>6.9550000000000001</v>
      </c>
      <c r="BB111" s="353">
        <f t="shared" si="21"/>
        <v>80</v>
      </c>
      <c r="BC111" s="412">
        <f t="shared" si="18"/>
        <v>38.472000000000001</v>
      </c>
      <c r="BD111" s="412">
        <f t="shared" si="16"/>
        <v>36.603000000000002</v>
      </c>
      <c r="BE111" s="412">
        <f t="shared" si="16"/>
        <v>37.484999999999999</v>
      </c>
      <c r="BF111" s="412">
        <f t="shared" si="19"/>
        <v>829.18</v>
      </c>
      <c r="BG111" s="412">
        <f t="shared" si="17"/>
        <v>848.98</v>
      </c>
      <c r="BH111" s="412">
        <f t="shared" si="17"/>
        <v>796.62</v>
      </c>
      <c r="BI111" s="412">
        <f t="shared" si="17"/>
        <v>71.368000000000009</v>
      </c>
      <c r="BJ111" s="412">
        <f t="shared" si="17"/>
        <v>78.462999999999994</v>
      </c>
      <c r="BK111" s="412">
        <f t="shared" si="17"/>
        <v>76.504999999999995</v>
      </c>
    </row>
    <row r="112" spans="1:63">
      <c r="C112" s="353"/>
      <c r="D112" s="455" t="s">
        <v>635</v>
      </c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 t="s">
        <v>635</v>
      </c>
      <c r="R112" s="455"/>
      <c r="S112" s="455"/>
      <c r="T112" s="455"/>
      <c r="U112" s="455"/>
      <c r="V112" s="455"/>
      <c r="W112" s="455"/>
      <c r="X112" s="455"/>
      <c r="Y112" s="455"/>
      <c r="Z112" s="455"/>
      <c r="AA112" s="455"/>
      <c r="AB112" s="455"/>
      <c r="AC112" s="455"/>
      <c r="AD112" s="455" t="s">
        <v>635</v>
      </c>
      <c r="AE112" s="455"/>
      <c r="AF112" s="455"/>
      <c r="AG112" s="455"/>
      <c r="AH112" s="455"/>
      <c r="AI112" s="455"/>
      <c r="AJ112" s="455"/>
      <c r="AK112" s="455"/>
      <c r="AL112" s="455"/>
      <c r="AM112" s="455"/>
      <c r="AN112" s="455"/>
      <c r="AO112" s="455"/>
      <c r="AP112" s="455"/>
      <c r="AU112" s="404"/>
      <c r="AV112" s="404"/>
      <c r="AW112" s="404"/>
      <c r="AX112" s="404"/>
      <c r="AY112" s="404"/>
      <c r="AZ112" s="404"/>
      <c r="BF112" s="404"/>
      <c r="BG112" s="404"/>
      <c r="BH112" s="404"/>
      <c r="BI112" s="404"/>
      <c r="BJ112" s="404"/>
      <c r="BK112" s="404"/>
    </row>
    <row r="113" spans="1:63">
      <c r="C113" s="353"/>
      <c r="D113" s="410" t="s">
        <v>413</v>
      </c>
      <c r="E113" s="353"/>
      <c r="F113" s="353"/>
      <c r="G113" s="353"/>
      <c r="H113" s="353"/>
      <c r="I113" s="353"/>
      <c r="J113" s="353"/>
      <c r="K113" s="353"/>
      <c r="L113" s="353"/>
      <c r="M113" s="353"/>
      <c r="N113" s="353"/>
      <c r="O113" s="353"/>
      <c r="P113" s="353"/>
      <c r="Q113" s="410" t="s">
        <v>649</v>
      </c>
      <c r="AD113" s="410" t="s">
        <v>784</v>
      </c>
      <c r="AR113" s="353"/>
      <c r="AS113" s="353"/>
      <c r="AT113" s="353"/>
      <c r="BC113" s="353"/>
      <c r="BD113" s="353"/>
      <c r="BE113" s="353"/>
    </row>
    <row r="114" spans="1:63">
      <c r="C114" s="353"/>
      <c r="D114" s="353"/>
      <c r="E114" s="456" t="s">
        <v>414</v>
      </c>
      <c r="F114" s="455"/>
      <c r="G114" s="455"/>
      <c r="H114" s="455"/>
      <c r="I114" s="455"/>
      <c r="J114" s="456" t="s">
        <v>415</v>
      </c>
      <c r="K114" s="455"/>
      <c r="L114" s="455"/>
      <c r="M114" s="455"/>
      <c r="N114" s="455"/>
      <c r="O114" s="455"/>
      <c r="P114" s="455"/>
      <c r="R114" s="456" t="s">
        <v>414</v>
      </c>
      <c r="S114" s="455"/>
      <c r="T114" s="455"/>
      <c r="U114" s="455"/>
      <c r="V114" s="455"/>
      <c r="W114" s="456" t="s">
        <v>415</v>
      </c>
      <c r="X114" s="455"/>
      <c r="Y114" s="455"/>
      <c r="Z114" s="455"/>
      <c r="AA114" s="455"/>
      <c r="AB114" s="455"/>
      <c r="AC114" s="455"/>
      <c r="AE114" s="456" t="s">
        <v>414</v>
      </c>
      <c r="AF114" s="455"/>
      <c r="AG114" s="455"/>
      <c r="AH114" s="455"/>
      <c r="AI114" s="455"/>
      <c r="AJ114" s="456" t="s">
        <v>415</v>
      </c>
      <c r="AK114" s="455"/>
      <c r="AL114" s="455"/>
      <c r="AM114" s="455"/>
      <c r="AN114" s="455"/>
      <c r="AO114" s="455"/>
      <c r="AP114" s="455"/>
      <c r="AU114" s="404"/>
      <c r="AV114" s="404"/>
      <c r="AW114" s="404"/>
      <c r="AX114" s="404"/>
      <c r="AY114" s="404"/>
      <c r="AZ114" s="404"/>
      <c r="BF114" s="404"/>
      <c r="BG114" s="404"/>
      <c r="BH114" s="404"/>
      <c r="BI114" s="404"/>
      <c r="BJ114" s="404"/>
      <c r="BK114" s="404"/>
    </row>
    <row r="115" spans="1:63">
      <c r="C115" s="353"/>
      <c r="D115" s="410" t="s">
        <v>416</v>
      </c>
      <c r="E115" s="410" t="s">
        <v>417</v>
      </c>
      <c r="F115" s="410" t="s">
        <v>418</v>
      </c>
      <c r="G115" s="410" t="s">
        <v>419</v>
      </c>
      <c r="H115" s="353" t="s">
        <v>420</v>
      </c>
      <c r="I115" s="353" t="s">
        <v>421</v>
      </c>
      <c r="J115" s="410" t="s">
        <v>417</v>
      </c>
      <c r="K115" s="410" t="s">
        <v>418</v>
      </c>
      <c r="L115" s="410" t="s">
        <v>419</v>
      </c>
      <c r="M115" s="353" t="s">
        <v>420</v>
      </c>
      <c r="N115" s="353" t="s">
        <v>422</v>
      </c>
      <c r="O115" s="353" t="s">
        <v>421</v>
      </c>
      <c r="P115" s="353" t="s">
        <v>423</v>
      </c>
      <c r="Q115" s="410" t="s">
        <v>416</v>
      </c>
      <c r="R115" s="410" t="s">
        <v>417</v>
      </c>
      <c r="S115" s="410" t="s">
        <v>418</v>
      </c>
      <c r="T115" s="410" t="s">
        <v>419</v>
      </c>
      <c r="U115" s="353" t="s">
        <v>420</v>
      </c>
      <c r="V115" s="353" t="s">
        <v>421</v>
      </c>
      <c r="W115" s="410" t="s">
        <v>417</v>
      </c>
      <c r="X115" s="410" t="s">
        <v>418</v>
      </c>
      <c r="Y115" s="410" t="s">
        <v>419</v>
      </c>
      <c r="Z115" s="353" t="s">
        <v>420</v>
      </c>
      <c r="AA115" s="353" t="s">
        <v>422</v>
      </c>
      <c r="AB115" s="353" t="s">
        <v>421</v>
      </c>
      <c r="AC115" s="353" t="s">
        <v>423</v>
      </c>
      <c r="AD115" s="410" t="s">
        <v>416</v>
      </c>
      <c r="AE115" s="410" t="s">
        <v>417</v>
      </c>
      <c r="AF115" s="410" t="s">
        <v>418</v>
      </c>
      <c r="AG115" s="410" t="s">
        <v>419</v>
      </c>
      <c r="AH115" s="353" t="s">
        <v>420</v>
      </c>
      <c r="AI115" s="353" t="s">
        <v>421</v>
      </c>
      <c r="AJ115" s="410" t="s">
        <v>417</v>
      </c>
      <c r="AK115" s="410" t="s">
        <v>418</v>
      </c>
      <c r="AL115" s="410" t="s">
        <v>419</v>
      </c>
      <c r="AM115" s="353" t="s">
        <v>420</v>
      </c>
      <c r="AN115" s="353" t="s">
        <v>422</v>
      </c>
      <c r="AO115" s="353" t="s">
        <v>421</v>
      </c>
      <c r="AP115" s="353" t="s">
        <v>423</v>
      </c>
      <c r="AR115" s="410" t="s">
        <v>417</v>
      </c>
      <c r="AS115" s="410" t="s">
        <v>418</v>
      </c>
      <c r="AT115" s="410" t="s">
        <v>419</v>
      </c>
      <c r="AU115" s="410" t="s">
        <v>417</v>
      </c>
      <c r="AV115" s="410" t="s">
        <v>418</v>
      </c>
      <c r="AW115" s="410" t="s">
        <v>419</v>
      </c>
      <c r="AX115" s="410" t="s">
        <v>417</v>
      </c>
      <c r="AY115" s="410" t="s">
        <v>418</v>
      </c>
      <c r="AZ115" s="410" t="s">
        <v>419</v>
      </c>
      <c r="BC115" s="410" t="s">
        <v>417</v>
      </c>
      <c r="BD115" s="410" t="s">
        <v>418</v>
      </c>
      <c r="BE115" s="410" t="s">
        <v>419</v>
      </c>
      <c r="BF115" s="410" t="s">
        <v>417</v>
      </c>
      <c r="BG115" s="410" t="s">
        <v>418</v>
      </c>
      <c r="BH115" s="410" t="s">
        <v>419</v>
      </c>
      <c r="BI115" s="410" t="s">
        <v>417</v>
      </c>
      <c r="BJ115" s="410" t="s">
        <v>418</v>
      </c>
      <c r="BK115" s="410" t="s">
        <v>419</v>
      </c>
    </row>
    <row r="116" spans="1:63">
      <c r="A116" s="458" t="s">
        <v>636</v>
      </c>
      <c r="B116" s="353">
        <f>B88+21</f>
        <v>82</v>
      </c>
      <c r="C116" s="353"/>
      <c r="D116" s="353" t="s">
        <v>424</v>
      </c>
      <c r="E116" s="411">
        <v>32035.120000000054</v>
      </c>
      <c r="F116" s="411">
        <v>26360.180000000055</v>
      </c>
      <c r="G116" s="411">
        <v>32067.180000000055</v>
      </c>
      <c r="H116" s="411">
        <v>30154.160000000051</v>
      </c>
      <c r="I116" s="412" t="s">
        <v>433</v>
      </c>
      <c r="J116" s="412">
        <v>2.532</v>
      </c>
      <c r="K116" s="412">
        <v>2.16</v>
      </c>
      <c r="L116" s="412">
        <v>2.5340000000000003</v>
      </c>
      <c r="M116" s="412">
        <v>2.4090000000000003</v>
      </c>
      <c r="N116" s="411">
        <v>0.21488394876103525</v>
      </c>
      <c r="O116" s="412" t="s">
        <v>429</v>
      </c>
      <c r="P116" s="413">
        <v>2.1090232321042479</v>
      </c>
      <c r="Q116" s="353" t="s">
        <v>650</v>
      </c>
      <c r="R116" s="411">
        <v>44413.239999999932</v>
      </c>
      <c r="S116" s="411">
        <v>47901.239999999932</v>
      </c>
      <c r="T116" s="411">
        <v>47270.179999999942</v>
      </c>
      <c r="U116" s="411">
        <v>46528.219999999936</v>
      </c>
      <c r="V116" s="412" t="s">
        <v>496</v>
      </c>
      <c r="W116" s="412">
        <v>71.25</v>
      </c>
      <c r="X116" s="412">
        <v>75.16</v>
      </c>
      <c r="Y116" s="412">
        <v>74.460000000000008</v>
      </c>
      <c r="Z116" s="412">
        <v>73.62</v>
      </c>
      <c r="AA116" s="411">
        <v>2.0818735848537844</v>
      </c>
      <c r="AB116" s="412" t="s">
        <v>462</v>
      </c>
      <c r="AC116" s="413">
        <v>2.1142496565760678</v>
      </c>
      <c r="AD116" s="353" t="s">
        <v>650</v>
      </c>
      <c r="AE116" s="411">
        <v>6872.5999999999904</v>
      </c>
      <c r="AF116" s="411">
        <v>5376.3999999999905</v>
      </c>
      <c r="AG116" s="411">
        <v>7026.1999999999889</v>
      </c>
      <c r="AH116" s="411">
        <v>6425.0666666666575</v>
      </c>
      <c r="AI116" s="412" t="s">
        <v>595</v>
      </c>
      <c r="AJ116" s="412">
        <v>5.8230000000000004</v>
      </c>
      <c r="AK116" s="412">
        <v>4.6610000000000005</v>
      </c>
      <c r="AL116" s="412">
        <v>5.94</v>
      </c>
      <c r="AM116" s="412">
        <v>5.4750000000000005</v>
      </c>
      <c r="AN116" s="411">
        <v>0.70719674316728509</v>
      </c>
      <c r="AO116" s="412" t="s">
        <v>615</v>
      </c>
      <c r="AP116" s="413">
        <v>1.8949998364347591</v>
      </c>
      <c r="AR116" s="412">
        <v>2.532</v>
      </c>
      <c r="AS116" s="412">
        <v>2.16</v>
      </c>
      <c r="AT116" s="412">
        <v>2.5340000000000003</v>
      </c>
      <c r="AU116" s="412">
        <v>71.25</v>
      </c>
      <c r="AV116" s="412">
        <v>75.16</v>
      </c>
      <c r="AW116" s="412">
        <v>74.460000000000008</v>
      </c>
      <c r="AX116" s="412">
        <v>5.8230000000000004</v>
      </c>
      <c r="AY116" s="412">
        <v>4.6610000000000005</v>
      </c>
      <c r="AZ116" s="412">
        <v>5.94</v>
      </c>
      <c r="BB116" s="353">
        <f>BB88+21</f>
        <v>82</v>
      </c>
      <c r="BC116" s="412">
        <f>AR116*21</f>
        <v>53.171999999999997</v>
      </c>
      <c r="BD116" s="412">
        <f t="shared" ref="BD116:BE139" si="22">AS116*21</f>
        <v>45.36</v>
      </c>
      <c r="BE116" s="412">
        <f t="shared" si="22"/>
        <v>53.214000000000006</v>
      </c>
      <c r="BF116" s="412">
        <f>AU116*11</f>
        <v>783.75</v>
      </c>
      <c r="BG116" s="412">
        <f t="shared" ref="BG116:BK139" si="23">AV116*11</f>
        <v>826.76</v>
      </c>
      <c r="BH116" s="412">
        <f t="shared" si="23"/>
        <v>819.06000000000006</v>
      </c>
      <c r="BI116" s="412">
        <f t="shared" si="23"/>
        <v>64.052999999999997</v>
      </c>
      <c r="BJ116" s="412">
        <f t="shared" si="23"/>
        <v>51.271000000000008</v>
      </c>
      <c r="BK116" s="412">
        <f t="shared" si="23"/>
        <v>65.34</v>
      </c>
    </row>
    <row r="117" spans="1:63">
      <c r="A117" s="458"/>
      <c r="B117" s="353">
        <f>B89+21</f>
        <v>83</v>
      </c>
      <c r="C117" s="353"/>
      <c r="D117" s="353" t="s">
        <v>456</v>
      </c>
      <c r="E117" s="411">
        <v>31900.240000000056</v>
      </c>
      <c r="F117" s="411">
        <v>33111.240000000034</v>
      </c>
      <c r="G117" s="411">
        <v>34137.240000000027</v>
      </c>
      <c r="H117" s="411">
        <v>33049.57333333337</v>
      </c>
      <c r="I117" s="412" t="s">
        <v>428</v>
      </c>
      <c r="J117" s="412">
        <v>2.5230000000000001</v>
      </c>
      <c r="K117" s="412">
        <v>2.6</v>
      </c>
      <c r="L117" s="412">
        <v>2.6659999999999999</v>
      </c>
      <c r="M117" s="412">
        <v>2.5960000000000001</v>
      </c>
      <c r="N117" s="411">
        <v>7.1457663130043411E-2</v>
      </c>
      <c r="O117" s="412" t="s">
        <v>462</v>
      </c>
      <c r="P117" s="413">
        <v>2.1406140881851807</v>
      </c>
      <c r="Q117" s="353" t="s">
        <v>657</v>
      </c>
      <c r="R117" s="411">
        <v>50354.239999999925</v>
      </c>
      <c r="S117" s="411">
        <v>66957.239999999903</v>
      </c>
      <c r="T117" s="411">
        <v>51855.239999999911</v>
      </c>
      <c r="U117" s="411">
        <v>56388.906666666582</v>
      </c>
      <c r="V117" s="412" t="s">
        <v>662</v>
      </c>
      <c r="W117" s="412">
        <v>77.850000000000009</v>
      </c>
      <c r="X117" s="412">
        <v>95.14</v>
      </c>
      <c r="Y117" s="412">
        <v>79.48</v>
      </c>
      <c r="Z117" s="412">
        <v>84.16</v>
      </c>
      <c r="AA117" s="411">
        <v>9.5463286880377591</v>
      </c>
      <c r="AB117" s="412" t="s">
        <v>556</v>
      </c>
      <c r="AC117" s="413">
        <v>2.0566600993243607</v>
      </c>
      <c r="AD117" s="353" t="s">
        <v>657</v>
      </c>
      <c r="AE117" s="411">
        <v>7283.7999999999902</v>
      </c>
      <c r="AF117" s="411">
        <v>8042.9999999999882</v>
      </c>
      <c r="AG117" s="411">
        <v>7802.7999999999884</v>
      </c>
      <c r="AH117" s="411">
        <v>7709.866666666655</v>
      </c>
      <c r="AI117" s="412" t="s">
        <v>445</v>
      </c>
      <c r="AJ117" s="412">
        <v>6.1340000000000003</v>
      </c>
      <c r="AK117" s="412">
        <v>6.6989999999999998</v>
      </c>
      <c r="AL117" s="412">
        <v>6.5209999999999999</v>
      </c>
      <c r="AM117" s="412">
        <v>6.452</v>
      </c>
      <c r="AN117" s="411">
        <v>0.28905781073771097</v>
      </c>
      <c r="AO117" s="412" t="s">
        <v>446</v>
      </c>
      <c r="AP117" s="413">
        <v>1.9737193912812174</v>
      </c>
      <c r="AR117" s="412">
        <v>2.5230000000000001</v>
      </c>
      <c r="AS117" s="412">
        <v>2.6</v>
      </c>
      <c r="AT117" s="412">
        <v>2.6659999999999999</v>
      </c>
      <c r="AU117" s="412">
        <v>77.850000000000009</v>
      </c>
      <c r="AV117" s="412">
        <v>95.14</v>
      </c>
      <c r="AW117" s="412">
        <v>79.48</v>
      </c>
      <c r="AX117" s="412">
        <v>6.1340000000000003</v>
      </c>
      <c r="AY117" s="412">
        <v>6.6989999999999998</v>
      </c>
      <c r="AZ117" s="412">
        <v>6.5209999999999999</v>
      </c>
      <c r="BB117" s="353">
        <f>BB89+21</f>
        <v>83</v>
      </c>
      <c r="BC117" s="412">
        <f t="shared" ref="BC117:BC139" si="24">AR117*21</f>
        <v>52.983000000000004</v>
      </c>
      <c r="BD117" s="412">
        <f t="shared" si="22"/>
        <v>54.6</v>
      </c>
      <c r="BE117" s="412">
        <f t="shared" si="22"/>
        <v>55.985999999999997</v>
      </c>
      <c r="BF117" s="412">
        <f t="shared" ref="BF117:BF139" si="25">AU117*11</f>
        <v>856.35000000000014</v>
      </c>
      <c r="BG117" s="412">
        <f t="shared" si="23"/>
        <v>1046.54</v>
      </c>
      <c r="BH117" s="412">
        <f t="shared" si="23"/>
        <v>874.28000000000009</v>
      </c>
      <c r="BI117" s="412">
        <f t="shared" si="23"/>
        <v>67.474000000000004</v>
      </c>
      <c r="BJ117" s="412">
        <f t="shared" si="23"/>
        <v>73.688999999999993</v>
      </c>
      <c r="BK117" s="412">
        <f t="shared" si="23"/>
        <v>71.730999999999995</v>
      </c>
    </row>
    <row r="118" spans="1:63">
      <c r="A118" s="458"/>
      <c r="B118" s="355" t="s">
        <v>825</v>
      </c>
      <c r="C118" s="353"/>
      <c r="D118" s="353" t="s">
        <v>482</v>
      </c>
      <c r="E118" s="411">
        <v>8809.1200000000044</v>
      </c>
      <c r="F118" s="411">
        <v>10220.179999999995</v>
      </c>
      <c r="G118" s="411">
        <v>9889.9999999999982</v>
      </c>
      <c r="H118" s="411">
        <v>9639.7666666666646</v>
      </c>
      <c r="I118" s="412" t="s">
        <v>486</v>
      </c>
      <c r="J118" s="412">
        <v>0.87429999999999997</v>
      </c>
      <c r="K118" s="412">
        <v>0.99039999999999995</v>
      </c>
      <c r="L118" s="412">
        <v>0.96360000000000001</v>
      </c>
      <c r="M118" s="412">
        <v>0.94279999999999997</v>
      </c>
      <c r="N118" s="411">
        <v>6.0829197261926392E-2</v>
      </c>
      <c r="O118" s="412" t="s">
        <v>443</v>
      </c>
      <c r="P118" s="413">
        <v>1.8276132197235182</v>
      </c>
      <c r="Q118" s="353" t="s">
        <v>665</v>
      </c>
      <c r="R118" s="411">
        <v>8633.9400000000041</v>
      </c>
      <c r="S118" s="411">
        <v>159145.23999999985</v>
      </c>
      <c r="T118" s="411">
        <v>10056.120000000001</v>
      </c>
      <c r="U118" s="411">
        <v>59278.433333333283</v>
      </c>
      <c r="V118" s="414" t="s">
        <v>667</v>
      </c>
      <c r="W118" s="412">
        <v>21.86</v>
      </c>
      <c r="X118" s="412">
        <v>174.5</v>
      </c>
      <c r="Y118" s="412">
        <v>24.490000000000002</v>
      </c>
      <c r="Z118" s="412">
        <v>73.62</v>
      </c>
      <c r="AA118" s="411">
        <v>87.378256929030968</v>
      </c>
      <c r="AB118" s="414" t="s">
        <v>668</v>
      </c>
      <c r="AC118" s="413">
        <v>2.1901987038849899</v>
      </c>
      <c r="AD118" s="353" t="s">
        <v>665</v>
      </c>
      <c r="AE118" s="411">
        <v>4122.5999999999931</v>
      </c>
      <c r="AF118" s="411">
        <v>3864.199999999993</v>
      </c>
      <c r="AG118" s="411">
        <v>3536.9999999999941</v>
      </c>
      <c r="AH118" s="411">
        <v>3841.2666666666605</v>
      </c>
      <c r="AI118" s="412" t="s">
        <v>530</v>
      </c>
      <c r="AJ118" s="412">
        <v>3.637</v>
      </c>
      <c r="AK118" s="412">
        <v>3.419</v>
      </c>
      <c r="AL118" s="412">
        <v>3.1390000000000002</v>
      </c>
      <c r="AM118" s="412">
        <v>3.399</v>
      </c>
      <c r="AN118" s="411">
        <v>0.24993187362037123</v>
      </c>
      <c r="AO118" s="412" t="s">
        <v>484</v>
      </c>
      <c r="AP118" s="413">
        <v>1.736814589523757</v>
      </c>
      <c r="AR118" s="412">
        <v>0.87429999999999997</v>
      </c>
      <c r="AS118" s="412">
        <v>0.99039999999999995</v>
      </c>
      <c r="AT118" s="412">
        <v>0.96360000000000001</v>
      </c>
      <c r="AU118" s="412">
        <v>21.86</v>
      </c>
      <c r="AV118" s="412">
        <v>174.5</v>
      </c>
      <c r="AW118" s="412">
        <v>24.490000000000002</v>
      </c>
      <c r="AX118" s="412">
        <v>3.637</v>
      </c>
      <c r="AY118" s="412">
        <v>3.419</v>
      </c>
      <c r="AZ118" s="412">
        <v>3.1390000000000002</v>
      </c>
      <c r="BB118" s="355" t="s">
        <v>825</v>
      </c>
      <c r="BC118" s="412">
        <f t="shared" si="24"/>
        <v>18.360299999999999</v>
      </c>
      <c r="BD118" s="412">
        <f t="shared" si="22"/>
        <v>20.798399999999997</v>
      </c>
      <c r="BE118" s="412">
        <f t="shared" si="22"/>
        <v>20.235600000000002</v>
      </c>
      <c r="BF118" s="412">
        <f t="shared" si="25"/>
        <v>240.45999999999998</v>
      </c>
      <c r="BG118" s="412">
        <f t="shared" si="23"/>
        <v>1919.5</v>
      </c>
      <c r="BH118" s="412">
        <f t="shared" si="23"/>
        <v>269.39000000000004</v>
      </c>
      <c r="BI118" s="412">
        <f t="shared" si="23"/>
        <v>40.006999999999998</v>
      </c>
      <c r="BJ118" s="412">
        <f t="shared" si="23"/>
        <v>37.609000000000002</v>
      </c>
      <c r="BK118" s="412">
        <f t="shared" si="23"/>
        <v>34.529000000000003</v>
      </c>
    </row>
    <row r="119" spans="1:63">
      <c r="A119" s="458"/>
      <c r="B119" s="353">
        <f>B91+21</f>
        <v>84</v>
      </c>
      <c r="C119" s="353"/>
      <c r="D119" s="353" t="s">
        <v>502</v>
      </c>
      <c r="E119" s="411">
        <v>38743.239999999983</v>
      </c>
      <c r="F119" s="411">
        <v>45401.239999999962</v>
      </c>
      <c r="G119" s="411">
        <v>39533.239999999983</v>
      </c>
      <c r="H119" s="411">
        <v>41225.906666666648</v>
      </c>
      <c r="I119" s="412" t="s">
        <v>435</v>
      </c>
      <c r="J119" s="412">
        <v>2.9540000000000002</v>
      </c>
      <c r="K119" s="412">
        <v>3.359</v>
      </c>
      <c r="L119" s="412">
        <v>3.0030000000000001</v>
      </c>
      <c r="M119" s="412">
        <v>3.105</v>
      </c>
      <c r="N119" s="411">
        <v>0.22127008331659639</v>
      </c>
      <c r="O119" s="412" t="s">
        <v>505</v>
      </c>
      <c r="P119" s="413">
        <v>2.1726773306829839</v>
      </c>
      <c r="Q119" s="353" t="s">
        <v>671</v>
      </c>
      <c r="R119" s="411">
        <v>149682.23999999985</v>
      </c>
      <c r="S119" s="411">
        <v>172359.23999999982</v>
      </c>
      <c r="T119" s="411">
        <v>152804.23999999985</v>
      </c>
      <c r="U119" s="411">
        <v>158281.9066666665</v>
      </c>
      <c r="V119" s="412" t="s">
        <v>442</v>
      </c>
      <c r="W119" s="412">
        <v>167.20000000000002</v>
      </c>
      <c r="X119" s="412">
        <v>184.5</v>
      </c>
      <c r="Y119" s="412">
        <v>169.60000000000002</v>
      </c>
      <c r="Z119" s="412">
        <v>173.8</v>
      </c>
      <c r="AA119" s="411">
        <v>9.3810014242654223</v>
      </c>
      <c r="AB119" s="412" t="s">
        <v>481</v>
      </c>
      <c r="AC119" s="413">
        <v>1.8849325340188623</v>
      </c>
      <c r="AD119" s="353" t="s">
        <v>671</v>
      </c>
      <c r="AE119" s="411">
        <v>5850.7999999999911</v>
      </c>
      <c r="AF119" s="411">
        <v>7693.3999999999887</v>
      </c>
      <c r="AG119" s="411">
        <v>6346.1999999999898</v>
      </c>
      <c r="AH119" s="411">
        <v>6630.1333333333232</v>
      </c>
      <c r="AI119" s="412" t="s">
        <v>540</v>
      </c>
      <c r="AJ119" s="412">
        <v>5.0350000000000001</v>
      </c>
      <c r="AK119" s="412">
        <v>6.44</v>
      </c>
      <c r="AL119" s="412">
        <v>5.42</v>
      </c>
      <c r="AM119" s="412">
        <v>5.6319999999999997</v>
      </c>
      <c r="AN119" s="411">
        <v>0.72597901781706997</v>
      </c>
      <c r="AO119" s="412" t="s">
        <v>615</v>
      </c>
      <c r="AP119" s="413">
        <v>1.9286177817114121</v>
      </c>
      <c r="AR119" s="412">
        <v>2.9540000000000002</v>
      </c>
      <c r="AS119" s="412">
        <v>3.359</v>
      </c>
      <c r="AT119" s="412">
        <v>3.0030000000000001</v>
      </c>
      <c r="AU119" s="412">
        <v>167.20000000000002</v>
      </c>
      <c r="AV119" s="412">
        <v>184.5</v>
      </c>
      <c r="AW119" s="412">
        <v>169.60000000000002</v>
      </c>
      <c r="AX119" s="412">
        <v>5.0350000000000001</v>
      </c>
      <c r="AY119" s="412">
        <v>6.44</v>
      </c>
      <c r="AZ119" s="412">
        <v>5.42</v>
      </c>
      <c r="BB119" s="353">
        <f>BB91+21</f>
        <v>84</v>
      </c>
      <c r="BC119" s="412">
        <f t="shared" si="24"/>
        <v>62.034000000000006</v>
      </c>
      <c r="BD119" s="412">
        <f t="shared" si="22"/>
        <v>70.539000000000001</v>
      </c>
      <c r="BE119" s="412">
        <f t="shared" si="22"/>
        <v>63.063000000000002</v>
      </c>
      <c r="BF119" s="412">
        <f t="shared" si="25"/>
        <v>1839.2000000000003</v>
      </c>
      <c r="BG119" s="412">
        <f t="shared" si="23"/>
        <v>2029.5</v>
      </c>
      <c r="BH119" s="412">
        <f t="shared" si="23"/>
        <v>1865.6000000000004</v>
      </c>
      <c r="BI119" s="412">
        <f t="shared" si="23"/>
        <v>55.385000000000005</v>
      </c>
      <c r="BJ119" s="412">
        <f t="shared" si="23"/>
        <v>70.84</v>
      </c>
      <c r="BK119" s="412">
        <f t="shared" si="23"/>
        <v>59.62</v>
      </c>
    </row>
    <row r="120" spans="1:63">
      <c r="A120" s="458"/>
      <c r="B120" s="353">
        <f>B92+21</f>
        <v>85</v>
      </c>
      <c r="C120" s="353"/>
      <c r="D120" s="353" t="s">
        <v>524</v>
      </c>
      <c r="E120" s="411">
        <v>87249.239999999874</v>
      </c>
      <c r="F120" s="411">
        <v>88559.239999999874</v>
      </c>
      <c r="G120" s="411">
        <v>90965.239999999874</v>
      </c>
      <c r="H120" s="411">
        <v>88924.573333333203</v>
      </c>
      <c r="I120" s="412" t="s">
        <v>492</v>
      </c>
      <c r="J120" s="412">
        <v>5.7060000000000004</v>
      </c>
      <c r="K120" s="412">
        <v>5.7750000000000004</v>
      </c>
      <c r="L120" s="412">
        <v>5.9030000000000005</v>
      </c>
      <c r="M120" s="412">
        <v>5.7949999999999999</v>
      </c>
      <c r="N120" s="411">
        <v>9.9772198159548617E-2</v>
      </c>
      <c r="O120" s="412" t="s">
        <v>525</v>
      </c>
      <c r="P120" s="413">
        <v>2.1394114852833526</v>
      </c>
      <c r="Q120" s="353" t="s">
        <v>677</v>
      </c>
      <c r="R120" s="411">
        <v>573714.74000000081</v>
      </c>
      <c r="S120" s="411">
        <v>357768.23999999982</v>
      </c>
      <c r="T120" s="411">
        <v>649221.12570118078</v>
      </c>
      <c r="U120" s="411">
        <v>526901.36856706056</v>
      </c>
      <c r="V120" s="414" t="s">
        <v>678</v>
      </c>
      <c r="W120" s="412">
        <v>427.1</v>
      </c>
      <c r="X120" s="412">
        <v>307.20000000000005</v>
      </c>
      <c r="Y120" s="412">
        <v>465.5</v>
      </c>
      <c r="Z120" s="412">
        <v>399.90000000000003</v>
      </c>
      <c r="AA120" s="411">
        <v>82.553269697965362</v>
      </c>
      <c r="AB120" s="414" t="s">
        <v>583</v>
      </c>
      <c r="AC120" s="413">
        <v>1.6461891857537028</v>
      </c>
      <c r="AD120" s="353" t="s">
        <v>677</v>
      </c>
      <c r="AE120" s="411">
        <v>21995.800000000039</v>
      </c>
      <c r="AF120" s="411">
        <v>23402.800000000039</v>
      </c>
      <c r="AG120" s="411">
        <v>27538.800000000047</v>
      </c>
      <c r="AH120" s="411">
        <v>24312.466666666707</v>
      </c>
      <c r="AI120" s="412" t="s">
        <v>554</v>
      </c>
      <c r="AJ120" s="412">
        <v>15.98</v>
      </c>
      <c r="AK120" s="412">
        <v>16.84</v>
      </c>
      <c r="AL120" s="412">
        <v>19.330000000000002</v>
      </c>
      <c r="AM120" s="412">
        <v>17.38</v>
      </c>
      <c r="AN120" s="411">
        <v>1.7395409270406659</v>
      </c>
      <c r="AO120" s="412" t="s">
        <v>553</v>
      </c>
      <c r="AP120" s="413">
        <v>2.0587962954849037</v>
      </c>
      <c r="AR120" s="412">
        <v>5.7060000000000004</v>
      </c>
      <c r="AS120" s="412">
        <v>5.7750000000000004</v>
      </c>
      <c r="AT120" s="412">
        <v>5.9030000000000005</v>
      </c>
      <c r="AU120" s="412">
        <v>427.1</v>
      </c>
      <c r="AV120" s="412">
        <v>307.20000000000005</v>
      </c>
      <c r="AW120" s="412">
        <v>465.5</v>
      </c>
      <c r="AX120" s="412">
        <v>15.98</v>
      </c>
      <c r="AY120" s="412">
        <v>16.84</v>
      </c>
      <c r="AZ120" s="412">
        <v>19.330000000000002</v>
      </c>
      <c r="BB120" s="353">
        <f>BB92+21</f>
        <v>85</v>
      </c>
      <c r="BC120" s="412">
        <f t="shared" si="24"/>
        <v>119.82600000000001</v>
      </c>
      <c r="BD120" s="412">
        <f t="shared" si="22"/>
        <v>121.27500000000001</v>
      </c>
      <c r="BE120" s="412">
        <f t="shared" si="22"/>
        <v>123.96300000000001</v>
      </c>
      <c r="BF120" s="412">
        <f t="shared" si="25"/>
        <v>4698.1000000000004</v>
      </c>
      <c r="BG120" s="412">
        <f t="shared" si="23"/>
        <v>3379.2000000000007</v>
      </c>
      <c r="BH120" s="412">
        <f t="shared" si="23"/>
        <v>5120.5</v>
      </c>
      <c r="BI120" s="412">
        <f t="shared" si="23"/>
        <v>175.78</v>
      </c>
      <c r="BJ120" s="412">
        <f t="shared" si="23"/>
        <v>185.24</v>
      </c>
      <c r="BK120" s="412">
        <f t="shared" si="23"/>
        <v>212.63000000000002</v>
      </c>
    </row>
    <row r="121" spans="1:63">
      <c r="A121" s="458"/>
      <c r="B121" s="355" t="s">
        <v>826</v>
      </c>
      <c r="C121" s="353"/>
      <c r="D121" s="353" t="s">
        <v>533</v>
      </c>
      <c r="E121" s="411">
        <v>9749.0599999999977</v>
      </c>
      <c r="F121" s="411">
        <v>10889.119999999995</v>
      </c>
      <c r="G121" s="411">
        <v>9913.1799999999967</v>
      </c>
      <c r="H121" s="411">
        <v>10183.786666666663</v>
      </c>
      <c r="I121" s="412" t="s">
        <v>477</v>
      </c>
      <c r="J121" s="412">
        <v>0.95209999999999995</v>
      </c>
      <c r="K121" s="412">
        <v>1.044</v>
      </c>
      <c r="L121" s="412">
        <v>0.96550000000000002</v>
      </c>
      <c r="M121" s="412">
        <v>0.98729999999999996</v>
      </c>
      <c r="N121" s="411">
        <v>4.9848314995964808E-2</v>
      </c>
      <c r="O121" s="412" t="s">
        <v>445</v>
      </c>
      <c r="P121" s="413">
        <v>1.8310313274954018</v>
      </c>
      <c r="Q121" s="353" t="s">
        <v>679</v>
      </c>
      <c r="R121" s="411">
        <v>7702.8800000000174</v>
      </c>
      <c r="S121" s="411">
        <v>41228.179999999964</v>
      </c>
      <c r="T121" s="411">
        <v>7723.0000000000173</v>
      </c>
      <c r="U121" s="411">
        <v>18884.686666666665</v>
      </c>
      <c r="V121" s="414" t="s">
        <v>680</v>
      </c>
      <c r="W121" s="412">
        <v>20.059999999999999</v>
      </c>
      <c r="X121" s="412">
        <v>67.599999999999994</v>
      </c>
      <c r="Y121" s="412">
        <v>20.100000000000001</v>
      </c>
      <c r="Z121" s="412">
        <v>35.92</v>
      </c>
      <c r="AA121" s="411">
        <v>27.435479394748072</v>
      </c>
      <c r="AB121" s="414" t="s">
        <v>681</v>
      </c>
      <c r="AC121" s="413">
        <v>2.2632359993768572</v>
      </c>
      <c r="AD121" s="353" t="s">
        <v>679</v>
      </c>
      <c r="AE121" s="411">
        <v>3472.9999999999932</v>
      </c>
      <c r="AF121" s="411">
        <v>3540.7999999999929</v>
      </c>
      <c r="AG121" s="411">
        <v>3716.5999999999931</v>
      </c>
      <c r="AH121" s="411">
        <v>3576.7999999999934</v>
      </c>
      <c r="AI121" s="412" t="s">
        <v>483</v>
      </c>
      <c r="AJ121" s="412">
        <v>3.0830000000000002</v>
      </c>
      <c r="AK121" s="412">
        <v>3.1419999999999999</v>
      </c>
      <c r="AL121" s="412">
        <v>3.2930000000000001</v>
      </c>
      <c r="AM121" s="412">
        <v>3.173</v>
      </c>
      <c r="AN121" s="411">
        <v>0.10836284524036273</v>
      </c>
      <c r="AO121" s="412" t="s">
        <v>428</v>
      </c>
      <c r="AP121" s="413">
        <v>1.6641699250935986</v>
      </c>
      <c r="AR121" s="412">
        <v>0.95209999999999995</v>
      </c>
      <c r="AS121" s="412">
        <v>1.044</v>
      </c>
      <c r="AT121" s="412">
        <v>0.96550000000000002</v>
      </c>
      <c r="AU121" s="412">
        <v>20.059999999999999</v>
      </c>
      <c r="AV121" s="412">
        <v>67.599999999999994</v>
      </c>
      <c r="AW121" s="412">
        <v>20.100000000000001</v>
      </c>
      <c r="AX121" s="412">
        <v>3.0830000000000002</v>
      </c>
      <c r="AY121" s="412">
        <v>3.1419999999999999</v>
      </c>
      <c r="AZ121" s="412">
        <v>3.2930000000000001</v>
      </c>
      <c r="BB121" s="355" t="s">
        <v>826</v>
      </c>
      <c r="BC121" s="412">
        <f t="shared" si="24"/>
        <v>19.9941</v>
      </c>
      <c r="BD121" s="412">
        <f t="shared" si="22"/>
        <v>21.923999999999999</v>
      </c>
      <c r="BE121" s="412">
        <f t="shared" si="22"/>
        <v>20.275500000000001</v>
      </c>
      <c r="BF121" s="412">
        <f t="shared" si="25"/>
        <v>220.66</v>
      </c>
      <c r="BG121" s="412">
        <f t="shared" si="23"/>
        <v>743.59999999999991</v>
      </c>
      <c r="BH121" s="412">
        <f t="shared" si="23"/>
        <v>221.10000000000002</v>
      </c>
      <c r="BI121" s="412">
        <f t="shared" si="23"/>
        <v>33.913000000000004</v>
      </c>
      <c r="BJ121" s="412">
        <f t="shared" si="23"/>
        <v>34.561999999999998</v>
      </c>
      <c r="BK121" s="412">
        <f t="shared" si="23"/>
        <v>36.222999999999999</v>
      </c>
    </row>
    <row r="122" spans="1:63">
      <c r="A122" s="458"/>
      <c r="B122" s="353">
        <f>B94+21</f>
        <v>86</v>
      </c>
      <c r="C122" s="353"/>
      <c r="D122" s="353" t="s">
        <v>538</v>
      </c>
      <c r="E122" s="411">
        <v>33903.240000000027</v>
      </c>
      <c r="F122" s="411">
        <v>27602.120000000043</v>
      </c>
      <c r="G122" s="411">
        <v>31857.240000000056</v>
      </c>
      <c r="H122" s="411">
        <v>31120.866666666709</v>
      </c>
      <c r="I122" s="412" t="s">
        <v>542</v>
      </c>
      <c r="J122" s="412">
        <v>2.6510000000000002</v>
      </c>
      <c r="K122" s="412">
        <v>2.2429999999999999</v>
      </c>
      <c r="L122" s="412">
        <v>2.52</v>
      </c>
      <c r="M122" s="412">
        <v>2.4710000000000001</v>
      </c>
      <c r="N122" s="411">
        <v>0.20829850434351013</v>
      </c>
      <c r="O122" s="412" t="s">
        <v>543</v>
      </c>
      <c r="P122" s="413">
        <v>2.1397668911776817</v>
      </c>
      <c r="Q122" s="353" t="s">
        <v>684</v>
      </c>
      <c r="R122" s="411">
        <v>46107.239999999932</v>
      </c>
      <c r="S122" s="411">
        <v>5924295.5829937235</v>
      </c>
      <c r="T122" s="411">
        <v>43330.239999999962</v>
      </c>
      <c r="U122" s="411">
        <v>2004577.6876645747</v>
      </c>
      <c r="V122" s="414" t="s">
        <v>688</v>
      </c>
      <c r="W122" s="412">
        <v>73.16</v>
      </c>
      <c r="X122" s="411">
        <v>2173.0553977524387</v>
      </c>
      <c r="Y122" s="412">
        <v>70.02</v>
      </c>
      <c r="Z122" s="411">
        <v>772.07852064453471</v>
      </c>
      <c r="AA122" s="411">
        <v>1213.2825807964703</v>
      </c>
      <c r="AB122" s="414" t="s">
        <v>689</v>
      </c>
      <c r="AC122" s="413">
        <v>1.9075058447218567</v>
      </c>
      <c r="AD122" s="353" t="s">
        <v>684</v>
      </c>
      <c r="AE122" s="411">
        <v>8117.7999999999884</v>
      </c>
      <c r="AF122" s="411">
        <v>5507.1999999999907</v>
      </c>
      <c r="AG122" s="411">
        <v>8120.5999999999894</v>
      </c>
      <c r="AH122" s="411">
        <v>7248.5333333333228</v>
      </c>
      <c r="AI122" s="414" t="s">
        <v>609</v>
      </c>
      <c r="AJ122" s="412">
        <v>6.7540000000000004</v>
      </c>
      <c r="AK122" s="412">
        <v>4.7649999999999997</v>
      </c>
      <c r="AL122" s="412">
        <v>6.7560000000000002</v>
      </c>
      <c r="AM122" s="412">
        <v>6.0920000000000005</v>
      </c>
      <c r="AN122" s="411">
        <v>1.149388130162657</v>
      </c>
      <c r="AO122" s="412" t="s">
        <v>598</v>
      </c>
      <c r="AP122" s="413">
        <v>1.9957818725019176</v>
      </c>
      <c r="AR122" s="412">
        <v>2.6510000000000002</v>
      </c>
      <c r="AS122" s="412">
        <v>2.2429999999999999</v>
      </c>
      <c r="AT122" s="412">
        <v>2.52</v>
      </c>
      <c r="AU122" s="412">
        <v>73.16</v>
      </c>
      <c r="AV122" s="411">
        <v>2173.0553977524387</v>
      </c>
      <c r="AW122" s="412">
        <v>70.02</v>
      </c>
      <c r="AX122" s="412">
        <v>6.7540000000000004</v>
      </c>
      <c r="AY122" s="412">
        <v>4.7649999999999997</v>
      </c>
      <c r="AZ122" s="412">
        <v>6.7560000000000002</v>
      </c>
      <c r="BB122" s="353">
        <f>BB94+21</f>
        <v>86</v>
      </c>
      <c r="BC122" s="412">
        <f t="shared" si="24"/>
        <v>55.671000000000006</v>
      </c>
      <c r="BD122" s="412">
        <f t="shared" si="22"/>
        <v>47.102999999999994</v>
      </c>
      <c r="BE122" s="412">
        <f t="shared" si="22"/>
        <v>52.92</v>
      </c>
      <c r="BF122" s="412">
        <f t="shared" si="25"/>
        <v>804.76</v>
      </c>
      <c r="BG122" s="412">
        <f t="shared" si="23"/>
        <v>23903.609375276825</v>
      </c>
      <c r="BH122" s="412">
        <f t="shared" si="23"/>
        <v>770.21999999999991</v>
      </c>
      <c r="BI122" s="412">
        <f t="shared" si="23"/>
        <v>74.294000000000011</v>
      </c>
      <c r="BJ122" s="412">
        <f t="shared" si="23"/>
        <v>52.414999999999999</v>
      </c>
      <c r="BK122" s="412">
        <f t="shared" si="23"/>
        <v>74.316000000000003</v>
      </c>
    </row>
    <row r="123" spans="1:63">
      <c r="A123" s="458"/>
      <c r="B123" s="353">
        <f>B95+21</f>
        <v>87</v>
      </c>
      <c r="C123" s="353"/>
      <c r="D123" s="353" t="s">
        <v>549</v>
      </c>
      <c r="E123" s="411">
        <v>47704.239999999932</v>
      </c>
      <c r="F123" s="411">
        <v>47891.23999999994</v>
      </c>
      <c r="G123" s="411">
        <v>43479.239999999969</v>
      </c>
      <c r="H123" s="411">
        <v>46358.23999999994</v>
      </c>
      <c r="I123" s="412" t="s">
        <v>481</v>
      </c>
      <c r="J123" s="412">
        <v>3.4969999999999999</v>
      </c>
      <c r="K123" s="412">
        <v>3.508</v>
      </c>
      <c r="L123" s="412">
        <v>3.2440000000000002</v>
      </c>
      <c r="M123" s="412">
        <v>3.4159999999999999</v>
      </c>
      <c r="N123" s="411">
        <v>0.14949287874148706</v>
      </c>
      <c r="O123" s="412" t="s">
        <v>529</v>
      </c>
      <c r="P123" s="413">
        <v>2.2338046303345487</v>
      </c>
      <c r="Q123" s="353" t="s">
        <v>692</v>
      </c>
      <c r="R123" s="411">
        <v>174586.23999999985</v>
      </c>
      <c r="S123" s="411">
        <v>116583.23999999985</v>
      </c>
      <c r="T123" s="411">
        <v>166653.23999999985</v>
      </c>
      <c r="U123" s="411">
        <v>152607.57333333316</v>
      </c>
      <c r="V123" s="414" t="s">
        <v>583</v>
      </c>
      <c r="W123" s="412">
        <v>186.20000000000002</v>
      </c>
      <c r="X123" s="412">
        <v>140.4</v>
      </c>
      <c r="Y123" s="412">
        <v>180.20000000000002</v>
      </c>
      <c r="Z123" s="412">
        <v>168.9</v>
      </c>
      <c r="AA123" s="411">
        <v>24.906951647628784</v>
      </c>
      <c r="AB123" s="412" t="s">
        <v>694</v>
      </c>
      <c r="AC123" s="413">
        <v>1.9148676752924469</v>
      </c>
      <c r="AD123" s="353" t="s">
        <v>692</v>
      </c>
      <c r="AE123" s="411">
        <v>7861.9999999999891</v>
      </c>
      <c r="AF123" s="411">
        <v>8623.8000000000029</v>
      </c>
      <c r="AG123" s="411">
        <v>8017.9999999999882</v>
      </c>
      <c r="AH123" s="411">
        <v>8167.933333333327</v>
      </c>
      <c r="AI123" s="412" t="s">
        <v>478</v>
      </c>
      <c r="AJ123" s="412">
        <v>6.5650000000000004</v>
      </c>
      <c r="AK123" s="412">
        <v>7.125</v>
      </c>
      <c r="AL123" s="412">
        <v>6.681</v>
      </c>
      <c r="AM123" s="412">
        <v>6.79</v>
      </c>
      <c r="AN123" s="411">
        <v>0.2954674944288691</v>
      </c>
      <c r="AO123" s="412" t="s">
        <v>529</v>
      </c>
      <c r="AP123" s="413">
        <v>2.0087209917999687</v>
      </c>
      <c r="AR123" s="412">
        <v>3.4969999999999999</v>
      </c>
      <c r="AS123" s="412">
        <v>3.508</v>
      </c>
      <c r="AT123" s="412">
        <v>3.2440000000000002</v>
      </c>
      <c r="AU123" s="412">
        <v>186.20000000000002</v>
      </c>
      <c r="AV123" s="412">
        <v>140.4</v>
      </c>
      <c r="AW123" s="412">
        <v>180.20000000000002</v>
      </c>
      <c r="AX123" s="412">
        <v>6.5650000000000004</v>
      </c>
      <c r="AY123" s="412">
        <v>7.125</v>
      </c>
      <c r="AZ123" s="412">
        <v>6.681</v>
      </c>
      <c r="BB123" s="353">
        <f>BB95+21</f>
        <v>87</v>
      </c>
      <c r="BC123" s="412">
        <f t="shared" si="24"/>
        <v>73.436999999999998</v>
      </c>
      <c r="BD123" s="412">
        <f t="shared" si="22"/>
        <v>73.668000000000006</v>
      </c>
      <c r="BE123" s="412">
        <f t="shared" si="22"/>
        <v>68.124000000000009</v>
      </c>
      <c r="BF123" s="412">
        <f t="shared" si="25"/>
        <v>2048.2000000000003</v>
      </c>
      <c r="BG123" s="412">
        <f t="shared" si="23"/>
        <v>1544.4</v>
      </c>
      <c r="BH123" s="412">
        <f t="shared" si="23"/>
        <v>1982.2000000000003</v>
      </c>
      <c r="BI123" s="412">
        <f t="shared" si="23"/>
        <v>72.215000000000003</v>
      </c>
      <c r="BJ123" s="412">
        <f t="shared" si="23"/>
        <v>78.375</v>
      </c>
      <c r="BK123" s="412">
        <f t="shared" si="23"/>
        <v>73.491</v>
      </c>
    </row>
    <row r="124" spans="1:63">
      <c r="A124" s="458"/>
      <c r="B124" s="355" t="s">
        <v>825</v>
      </c>
      <c r="C124" s="353"/>
      <c r="D124" s="353" t="s">
        <v>555</v>
      </c>
      <c r="E124" s="411">
        <v>10529.939999999995</v>
      </c>
      <c r="F124" s="411">
        <v>11789.119999999994</v>
      </c>
      <c r="G124" s="411">
        <v>11844.239999999994</v>
      </c>
      <c r="H124" s="411">
        <v>11387.766666666663</v>
      </c>
      <c r="I124" s="412" t="s">
        <v>443</v>
      </c>
      <c r="J124" s="412">
        <v>1.0150000000000001</v>
      </c>
      <c r="K124" s="412">
        <v>1.1160000000000001</v>
      </c>
      <c r="L124" s="412">
        <v>1.1200000000000001</v>
      </c>
      <c r="M124" s="412">
        <v>1.0840000000000001</v>
      </c>
      <c r="N124" s="411">
        <v>5.9161029223777681E-2</v>
      </c>
      <c r="O124" s="412" t="s">
        <v>470</v>
      </c>
      <c r="P124" s="413">
        <v>1.8977623616592503</v>
      </c>
      <c r="Q124" s="353" t="s">
        <v>698</v>
      </c>
      <c r="R124" s="411">
        <v>9307.1199999999972</v>
      </c>
      <c r="S124" s="411">
        <v>629780.49000000139</v>
      </c>
      <c r="T124" s="411">
        <v>19704.240000000016</v>
      </c>
      <c r="U124" s="411">
        <v>219597.28333333379</v>
      </c>
      <c r="V124" s="414" t="s">
        <v>701</v>
      </c>
      <c r="W124" s="412">
        <v>23.12</v>
      </c>
      <c r="X124" s="412">
        <v>455.70000000000005</v>
      </c>
      <c r="Y124" s="412">
        <v>39.97</v>
      </c>
      <c r="Z124" s="412">
        <v>172.9</v>
      </c>
      <c r="AA124" s="411">
        <v>245.05321803477642</v>
      </c>
      <c r="AB124" s="414" t="s">
        <v>702</v>
      </c>
      <c r="AC124" s="413">
        <v>2.056466871882511</v>
      </c>
      <c r="AD124" s="353" t="s">
        <v>698</v>
      </c>
      <c r="AE124" s="411">
        <v>4305.9999999999918</v>
      </c>
      <c r="AF124" s="411">
        <v>5043.7999999999911</v>
      </c>
      <c r="AG124" s="411">
        <v>4860.5999999999913</v>
      </c>
      <c r="AH124" s="411">
        <v>4736.7999999999911</v>
      </c>
      <c r="AI124" s="412" t="s">
        <v>451</v>
      </c>
      <c r="AJ124" s="412">
        <v>3.7909999999999999</v>
      </c>
      <c r="AK124" s="412">
        <v>4.3940000000000001</v>
      </c>
      <c r="AL124" s="412">
        <v>4.2460000000000004</v>
      </c>
      <c r="AM124" s="412">
        <v>4.1440000000000001</v>
      </c>
      <c r="AN124" s="411">
        <v>0.31461519775707708</v>
      </c>
      <c r="AO124" s="412" t="s">
        <v>530</v>
      </c>
      <c r="AP124" s="413">
        <v>1.7992408742551314</v>
      </c>
      <c r="AR124" s="412">
        <v>1.0150000000000001</v>
      </c>
      <c r="AS124" s="412">
        <v>1.1160000000000001</v>
      </c>
      <c r="AT124" s="412">
        <v>1.1200000000000001</v>
      </c>
      <c r="AU124" s="412">
        <v>23.12</v>
      </c>
      <c r="AV124" s="412">
        <v>455.70000000000005</v>
      </c>
      <c r="AW124" s="412">
        <v>39.97</v>
      </c>
      <c r="AX124" s="412">
        <v>3.7909999999999999</v>
      </c>
      <c r="AY124" s="412">
        <v>4.3940000000000001</v>
      </c>
      <c r="AZ124" s="412">
        <v>4.2460000000000004</v>
      </c>
      <c r="BB124" s="355" t="s">
        <v>825</v>
      </c>
      <c r="BC124" s="412">
        <f t="shared" si="24"/>
        <v>21.315000000000001</v>
      </c>
      <c r="BD124" s="412">
        <f t="shared" si="22"/>
        <v>23.436000000000003</v>
      </c>
      <c r="BE124" s="412">
        <f t="shared" si="22"/>
        <v>23.520000000000003</v>
      </c>
      <c r="BF124" s="412">
        <f t="shared" si="25"/>
        <v>254.32000000000002</v>
      </c>
      <c r="BG124" s="412">
        <f t="shared" si="23"/>
        <v>5012.7000000000007</v>
      </c>
      <c r="BH124" s="412">
        <f t="shared" si="23"/>
        <v>439.66999999999996</v>
      </c>
      <c r="BI124" s="412">
        <f t="shared" si="23"/>
        <v>41.701000000000001</v>
      </c>
      <c r="BJ124" s="412">
        <f t="shared" si="23"/>
        <v>48.334000000000003</v>
      </c>
      <c r="BK124" s="412">
        <f t="shared" si="23"/>
        <v>46.706000000000003</v>
      </c>
    </row>
    <row r="125" spans="1:63">
      <c r="A125" s="458"/>
      <c r="B125" s="353">
        <f>B97+21</f>
        <v>88</v>
      </c>
      <c r="C125" s="353"/>
      <c r="D125" s="353" t="s">
        <v>558</v>
      </c>
      <c r="E125" s="411">
        <v>28435.240000000045</v>
      </c>
      <c r="F125" s="411">
        <v>37375.24</v>
      </c>
      <c r="G125" s="411">
        <v>31973.240000000045</v>
      </c>
      <c r="H125" s="411">
        <v>32594.573333333363</v>
      </c>
      <c r="I125" s="412" t="s">
        <v>561</v>
      </c>
      <c r="J125" s="412">
        <v>2.298</v>
      </c>
      <c r="K125" s="412">
        <v>2.8690000000000002</v>
      </c>
      <c r="L125" s="412">
        <v>2.528</v>
      </c>
      <c r="M125" s="412">
        <v>2.5649999999999999</v>
      </c>
      <c r="N125" s="411">
        <v>0.28743803527988365</v>
      </c>
      <c r="O125" s="412" t="s">
        <v>562</v>
      </c>
      <c r="P125" s="413">
        <v>2.1402333268752858</v>
      </c>
      <c r="Q125" s="353" t="s">
        <v>703</v>
      </c>
      <c r="R125" s="411">
        <v>70701.239999999903</v>
      </c>
      <c r="S125" s="411">
        <v>116384.23999999986</v>
      </c>
      <c r="T125" s="411">
        <v>144919.23999999985</v>
      </c>
      <c r="U125" s="411">
        <v>110668.23999999987</v>
      </c>
      <c r="V125" s="414" t="s">
        <v>707</v>
      </c>
      <c r="W125" s="412">
        <v>98.850000000000009</v>
      </c>
      <c r="X125" s="412">
        <v>140.20000000000002</v>
      </c>
      <c r="Y125" s="412">
        <v>163.4</v>
      </c>
      <c r="Z125" s="412">
        <v>134.20000000000002</v>
      </c>
      <c r="AA125" s="411">
        <v>32.718373604672323</v>
      </c>
      <c r="AB125" s="414" t="s">
        <v>708</v>
      </c>
      <c r="AC125" s="413">
        <v>1.9727896978222601</v>
      </c>
      <c r="AD125" s="353" t="s">
        <v>703</v>
      </c>
      <c r="AE125" s="411">
        <v>7410.9999999999882</v>
      </c>
      <c r="AF125" s="411">
        <v>9732.4000000000106</v>
      </c>
      <c r="AG125" s="411">
        <v>7758.1999999999898</v>
      </c>
      <c r="AH125" s="411">
        <v>8300.5333333333292</v>
      </c>
      <c r="AI125" s="412" t="s">
        <v>452</v>
      </c>
      <c r="AJ125" s="412">
        <v>6.2290000000000001</v>
      </c>
      <c r="AK125" s="412">
        <v>7.923</v>
      </c>
      <c r="AL125" s="412">
        <v>6.4880000000000004</v>
      </c>
      <c r="AM125" s="412">
        <v>6.88</v>
      </c>
      <c r="AN125" s="411">
        <v>0.91255194444399745</v>
      </c>
      <c r="AO125" s="412" t="s">
        <v>589</v>
      </c>
      <c r="AP125" s="413">
        <v>1.9786747804579232</v>
      </c>
      <c r="AR125" s="412">
        <v>2.298</v>
      </c>
      <c r="AS125" s="412">
        <v>2.8690000000000002</v>
      </c>
      <c r="AT125" s="412">
        <v>2.528</v>
      </c>
      <c r="AU125" s="412">
        <v>98.850000000000009</v>
      </c>
      <c r="AV125" s="412">
        <v>140.20000000000002</v>
      </c>
      <c r="AW125" s="412">
        <v>163.4</v>
      </c>
      <c r="AX125" s="412">
        <v>6.2290000000000001</v>
      </c>
      <c r="AY125" s="412">
        <v>7.923</v>
      </c>
      <c r="AZ125" s="412">
        <v>6.4880000000000004</v>
      </c>
      <c r="BB125" s="353">
        <f>BB97+21</f>
        <v>88</v>
      </c>
      <c r="BC125" s="412">
        <f t="shared" si="24"/>
        <v>48.258000000000003</v>
      </c>
      <c r="BD125" s="412">
        <f t="shared" si="22"/>
        <v>60.249000000000002</v>
      </c>
      <c r="BE125" s="412">
        <f t="shared" si="22"/>
        <v>53.088000000000001</v>
      </c>
      <c r="BF125" s="412">
        <f t="shared" si="25"/>
        <v>1087.3500000000001</v>
      </c>
      <c r="BG125" s="412">
        <f t="shared" si="23"/>
        <v>1542.2000000000003</v>
      </c>
      <c r="BH125" s="412">
        <f t="shared" si="23"/>
        <v>1797.4</v>
      </c>
      <c r="BI125" s="412">
        <f t="shared" si="23"/>
        <v>68.519000000000005</v>
      </c>
      <c r="BJ125" s="412">
        <f t="shared" si="23"/>
        <v>87.153000000000006</v>
      </c>
      <c r="BK125" s="412">
        <f t="shared" si="23"/>
        <v>71.368000000000009</v>
      </c>
    </row>
    <row r="126" spans="1:63">
      <c r="A126" s="458"/>
      <c r="B126" s="353">
        <f>B98+21</f>
        <v>89</v>
      </c>
      <c r="C126" s="353"/>
      <c r="D126" s="353" t="s">
        <v>570</v>
      </c>
      <c r="E126" s="411">
        <v>30203.24000000006</v>
      </c>
      <c r="F126" s="411">
        <v>32936.240000000034</v>
      </c>
      <c r="G126" s="411">
        <v>30843.240000000056</v>
      </c>
      <c r="H126" s="411">
        <v>31327.573333333381</v>
      </c>
      <c r="I126" s="412" t="s">
        <v>488</v>
      </c>
      <c r="J126" s="412">
        <v>2.4130000000000003</v>
      </c>
      <c r="K126" s="412">
        <v>2.589</v>
      </c>
      <c r="L126" s="412">
        <v>2.4550000000000001</v>
      </c>
      <c r="M126" s="412">
        <v>2.4860000000000002</v>
      </c>
      <c r="N126" s="411">
        <v>9.1977242245481608E-2</v>
      </c>
      <c r="O126" s="412" t="s">
        <v>535</v>
      </c>
      <c r="P126" s="413">
        <v>2.1399710483202243</v>
      </c>
      <c r="Q126" s="353" t="s">
        <v>714</v>
      </c>
      <c r="R126" s="411">
        <v>42746.239999999947</v>
      </c>
      <c r="S126" s="411">
        <v>65447.239999999896</v>
      </c>
      <c r="T126" s="411">
        <v>40938.23999999994</v>
      </c>
      <c r="U126" s="411">
        <v>49710.573333333254</v>
      </c>
      <c r="V126" s="414" t="s">
        <v>658</v>
      </c>
      <c r="W126" s="412">
        <v>69.350000000000009</v>
      </c>
      <c r="X126" s="412">
        <v>93.63</v>
      </c>
      <c r="Y126" s="412">
        <v>67.27</v>
      </c>
      <c r="Z126" s="412">
        <v>76.75</v>
      </c>
      <c r="AA126" s="411">
        <v>14.653263135330272</v>
      </c>
      <c r="AB126" s="412" t="s">
        <v>653</v>
      </c>
      <c r="AC126" s="413">
        <v>2.114666269826055</v>
      </c>
      <c r="AD126" s="353" t="s">
        <v>714</v>
      </c>
      <c r="AE126" s="411">
        <v>6507.3999999999896</v>
      </c>
      <c r="AF126" s="411">
        <v>8643</v>
      </c>
      <c r="AG126" s="411">
        <v>6792.7999999999893</v>
      </c>
      <c r="AH126" s="411">
        <v>7314.3999999999933</v>
      </c>
      <c r="AI126" s="412" t="s">
        <v>791</v>
      </c>
      <c r="AJ126" s="412">
        <v>5.5440000000000005</v>
      </c>
      <c r="AK126" s="412">
        <v>7.1390000000000002</v>
      </c>
      <c r="AL126" s="412">
        <v>5.7629999999999999</v>
      </c>
      <c r="AM126" s="412">
        <v>6.149</v>
      </c>
      <c r="AN126" s="411">
        <v>0.86459215853546911</v>
      </c>
      <c r="AO126" s="412" t="s">
        <v>697</v>
      </c>
      <c r="AP126" s="413">
        <v>1.9679397558349532</v>
      </c>
      <c r="AR126" s="412">
        <v>2.4130000000000003</v>
      </c>
      <c r="AS126" s="412">
        <v>2.589</v>
      </c>
      <c r="AT126" s="412">
        <v>2.4550000000000001</v>
      </c>
      <c r="AU126" s="412">
        <v>69.350000000000009</v>
      </c>
      <c r="AV126" s="412">
        <v>93.63</v>
      </c>
      <c r="AW126" s="412">
        <v>67.27</v>
      </c>
      <c r="AX126" s="412">
        <v>5.5440000000000005</v>
      </c>
      <c r="AY126" s="412">
        <v>7.1390000000000002</v>
      </c>
      <c r="AZ126" s="412">
        <v>5.7629999999999999</v>
      </c>
      <c r="BB126" s="353">
        <f>BB98+21</f>
        <v>89</v>
      </c>
      <c r="BC126" s="412">
        <f t="shared" si="24"/>
        <v>50.673000000000002</v>
      </c>
      <c r="BD126" s="412">
        <f t="shared" si="22"/>
        <v>54.369</v>
      </c>
      <c r="BE126" s="412">
        <f t="shared" si="22"/>
        <v>51.555</v>
      </c>
      <c r="BF126" s="412">
        <f t="shared" si="25"/>
        <v>762.85000000000014</v>
      </c>
      <c r="BG126" s="412">
        <f t="shared" si="23"/>
        <v>1029.9299999999998</v>
      </c>
      <c r="BH126" s="412">
        <f t="shared" si="23"/>
        <v>739.96999999999991</v>
      </c>
      <c r="BI126" s="412">
        <f t="shared" si="23"/>
        <v>60.984000000000009</v>
      </c>
      <c r="BJ126" s="412">
        <f t="shared" si="23"/>
        <v>78.528999999999996</v>
      </c>
      <c r="BK126" s="412">
        <f t="shared" si="23"/>
        <v>63.393000000000001</v>
      </c>
    </row>
    <row r="127" spans="1:63">
      <c r="A127" s="458"/>
      <c r="B127" s="355" t="s">
        <v>826</v>
      </c>
      <c r="C127" s="353"/>
      <c r="D127" s="353" t="s">
        <v>572</v>
      </c>
      <c r="E127" s="411">
        <v>12181.999999999989</v>
      </c>
      <c r="F127" s="411">
        <v>13336.239999999985</v>
      </c>
      <c r="G127" s="411">
        <v>11572.939999999991</v>
      </c>
      <c r="H127" s="411">
        <v>12363.726666666655</v>
      </c>
      <c r="I127" s="412" t="s">
        <v>476</v>
      </c>
      <c r="J127" s="412">
        <v>1.147</v>
      </c>
      <c r="K127" s="412">
        <v>1.236</v>
      </c>
      <c r="L127" s="412">
        <v>1.099</v>
      </c>
      <c r="M127" s="412">
        <v>1.1599999999999999</v>
      </c>
      <c r="N127" s="411">
        <v>6.9626832520174001E-2</v>
      </c>
      <c r="O127" s="412" t="s">
        <v>503</v>
      </c>
      <c r="P127" s="413">
        <v>1.9018118352932685</v>
      </c>
      <c r="Q127" s="353" t="s">
        <v>716</v>
      </c>
      <c r="R127" s="411">
        <v>8018.1800000000194</v>
      </c>
      <c r="S127" s="411">
        <v>24484.180000000044</v>
      </c>
      <c r="T127" s="411">
        <v>9409.0600000000031</v>
      </c>
      <c r="U127" s="411">
        <v>13970.473333333355</v>
      </c>
      <c r="V127" s="414" t="s">
        <v>718</v>
      </c>
      <c r="W127" s="412">
        <v>20.68</v>
      </c>
      <c r="X127" s="412">
        <v>46.7</v>
      </c>
      <c r="Y127" s="412">
        <v>23.31</v>
      </c>
      <c r="Z127" s="412">
        <v>30.23</v>
      </c>
      <c r="AA127" s="411">
        <v>14.321330153335486</v>
      </c>
      <c r="AB127" s="414" t="s">
        <v>719</v>
      </c>
      <c r="AC127" s="413">
        <v>2.296918550170036</v>
      </c>
      <c r="AD127" s="353" t="s">
        <v>716</v>
      </c>
      <c r="AE127" s="411">
        <v>3876.599999999994</v>
      </c>
      <c r="AF127" s="411">
        <v>4026.5999999999917</v>
      </c>
      <c r="AG127" s="411">
        <v>4407.3999999999915</v>
      </c>
      <c r="AH127" s="411">
        <v>4103.5333333333256</v>
      </c>
      <c r="AI127" s="412" t="s">
        <v>469</v>
      </c>
      <c r="AJ127" s="412">
        <v>3.43</v>
      </c>
      <c r="AK127" s="412">
        <v>3.5569999999999999</v>
      </c>
      <c r="AL127" s="412">
        <v>3.875</v>
      </c>
      <c r="AM127" s="412">
        <v>3.62</v>
      </c>
      <c r="AN127" s="411">
        <v>0.22914249172194864</v>
      </c>
      <c r="AO127" s="412" t="s">
        <v>473</v>
      </c>
      <c r="AP127" s="413">
        <v>1.7781813145410066</v>
      </c>
      <c r="AR127" s="412">
        <v>1.147</v>
      </c>
      <c r="AS127" s="412">
        <v>1.236</v>
      </c>
      <c r="AT127" s="412">
        <v>1.099</v>
      </c>
      <c r="AU127" s="412">
        <v>20.68</v>
      </c>
      <c r="AV127" s="412">
        <v>46.7</v>
      </c>
      <c r="AW127" s="412">
        <v>23.31</v>
      </c>
      <c r="AX127" s="412">
        <v>3.43</v>
      </c>
      <c r="AY127" s="412">
        <v>3.5569999999999999</v>
      </c>
      <c r="AZ127" s="412">
        <v>3.875</v>
      </c>
      <c r="BB127" s="355" t="s">
        <v>826</v>
      </c>
      <c r="BC127" s="412">
        <f t="shared" si="24"/>
        <v>24.087</v>
      </c>
      <c r="BD127" s="412">
        <f t="shared" si="22"/>
        <v>25.956</v>
      </c>
      <c r="BE127" s="412">
        <f t="shared" si="22"/>
        <v>23.079000000000001</v>
      </c>
      <c r="BF127" s="412">
        <f t="shared" si="25"/>
        <v>227.48</v>
      </c>
      <c r="BG127" s="412">
        <f t="shared" si="23"/>
        <v>513.70000000000005</v>
      </c>
      <c r="BH127" s="412">
        <f t="shared" si="23"/>
        <v>256.40999999999997</v>
      </c>
      <c r="BI127" s="412">
        <f t="shared" si="23"/>
        <v>37.730000000000004</v>
      </c>
      <c r="BJ127" s="412">
        <f t="shared" si="23"/>
        <v>39.127000000000002</v>
      </c>
      <c r="BK127" s="412">
        <f t="shared" si="23"/>
        <v>42.625</v>
      </c>
    </row>
    <row r="128" spans="1:63">
      <c r="A128" s="458"/>
      <c r="B128" s="353">
        <f t="shared" ref="B128:B139" si="26">B100+21</f>
        <v>90</v>
      </c>
      <c r="C128" s="353"/>
      <c r="D128" s="353" t="s">
        <v>577</v>
      </c>
      <c r="E128" s="411">
        <v>40280.239999999962</v>
      </c>
      <c r="F128" s="411">
        <v>48253.239999999954</v>
      </c>
      <c r="G128" s="411">
        <v>38192.239999999998</v>
      </c>
      <c r="H128" s="411">
        <v>42241.90666666664</v>
      </c>
      <c r="I128" s="412" t="s">
        <v>541</v>
      </c>
      <c r="J128" s="412">
        <v>3.0489999999999999</v>
      </c>
      <c r="K128" s="412">
        <v>3.5289999999999999</v>
      </c>
      <c r="L128" s="412">
        <v>2.92</v>
      </c>
      <c r="M128" s="412">
        <v>3.1659999999999999</v>
      </c>
      <c r="N128" s="411">
        <v>0.32120619990396931</v>
      </c>
      <c r="O128" s="412" t="s">
        <v>520</v>
      </c>
      <c r="P128" s="413">
        <v>2.1727304435863681</v>
      </c>
      <c r="Q128" s="353" t="s">
        <v>663</v>
      </c>
      <c r="R128" s="411">
        <v>30869.24000000006</v>
      </c>
      <c r="S128" s="411">
        <v>76457.239999999889</v>
      </c>
      <c r="T128" s="411">
        <v>52997.239999999925</v>
      </c>
      <c r="U128" s="411">
        <v>53441.239999999962</v>
      </c>
      <c r="V128" s="414" t="s">
        <v>722</v>
      </c>
      <c r="W128" s="412">
        <v>55.07</v>
      </c>
      <c r="X128" s="412">
        <v>104.4</v>
      </c>
      <c r="Y128" s="412">
        <v>80.710000000000008</v>
      </c>
      <c r="Z128" s="412">
        <v>80.070000000000007</v>
      </c>
      <c r="AA128" s="411">
        <v>24.684863861711776</v>
      </c>
      <c r="AB128" s="414" t="s">
        <v>723</v>
      </c>
      <c r="AC128" s="413">
        <v>2.0840045258681488</v>
      </c>
      <c r="AD128" s="353" t="s">
        <v>663</v>
      </c>
      <c r="AE128" s="411">
        <v>7119.3999999999905</v>
      </c>
      <c r="AF128" s="411">
        <v>10312.800000000017</v>
      </c>
      <c r="AG128" s="411">
        <v>7545.7999999999893</v>
      </c>
      <c r="AH128" s="411">
        <v>8325.9999999999982</v>
      </c>
      <c r="AI128" s="414" t="s">
        <v>609</v>
      </c>
      <c r="AJ128" s="412">
        <v>6.01</v>
      </c>
      <c r="AK128" s="412">
        <v>8.3350000000000009</v>
      </c>
      <c r="AL128" s="412">
        <v>6.33</v>
      </c>
      <c r="AM128" s="412">
        <v>6.8920000000000003</v>
      </c>
      <c r="AN128" s="411">
        <v>1.2599678291082768</v>
      </c>
      <c r="AO128" s="412" t="s">
        <v>509</v>
      </c>
      <c r="AP128" s="413">
        <v>1.9779333073844418</v>
      </c>
      <c r="AR128" s="412">
        <v>3.0489999999999999</v>
      </c>
      <c r="AS128" s="412">
        <v>3.5289999999999999</v>
      </c>
      <c r="AT128" s="412">
        <v>2.92</v>
      </c>
      <c r="AU128" s="412">
        <v>55.07</v>
      </c>
      <c r="AV128" s="412">
        <v>104.4</v>
      </c>
      <c r="AW128" s="412">
        <v>80.710000000000008</v>
      </c>
      <c r="AX128" s="412">
        <v>6.01</v>
      </c>
      <c r="AY128" s="412">
        <v>8.3350000000000009</v>
      </c>
      <c r="AZ128" s="412">
        <v>6.33</v>
      </c>
      <c r="BB128" s="353">
        <f t="shared" ref="BB128:BB139" si="27">BB100+21</f>
        <v>90</v>
      </c>
      <c r="BC128" s="412">
        <f t="shared" si="24"/>
        <v>64.028999999999996</v>
      </c>
      <c r="BD128" s="412">
        <f t="shared" si="22"/>
        <v>74.108999999999995</v>
      </c>
      <c r="BE128" s="412">
        <f t="shared" si="22"/>
        <v>61.32</v>
      </c>
      <c r="BF128" s="412">
        <f t="shared" si="25"/>
        <v>605.77</v>
      </c>
      <c r="BG128" s="412">
        <f t="shared" si="23"/>
        <v>1148.4000000000001</v>
      </c>
      <c r="BH128" s="412">
        <f t="shared" si="23"/>
        <v>887.81000000000006</v>
      </c>
      <c r="BI128" s="412">
        <f t="shared" si="23"/>
        <v>66.11</v>
      </c>
      <c r="BJ128" s="412">
        <f t="shared" si="23"/>
        <v>91.685000000000002</v>
      </c>
      <c r="BK128" s="412">
        <f t="shared" si="23"/>
        <v>69.63</v>
      </c>
    </row>
    <row r="129" spans="1:63">
      <c r="A129" s="458"/>
      <c r="B129" s="353">
        <f t="shared" si="26"/>
        <v>91</v>
      </c>
      <c r="C129" s="353"/>
      <c r="D129" s="353" t="s">
        <v>586</v>
      </c>
      <c r="E129" s="411">
        <v>33591.240000000027</v>
      </c>
      <c r="F129" s="411">
        <v>32076.240000000049</v>
      </c>
      <c r="G129" s="411">
        <v>34150.180000000029</v>
      </c>
      <c r="H129" s="411">
        <v>33272.553333333366</v>
      </c>
      <c r="I129" s="412" t="s">
        <v>571</v>
      </c>
      <c r="J129" s="412">
        <v>2.6310000000000002</v>
      </c>
      <c r="K129" s="412">
        <v>2.5340000000000003</v>
      </c>
      <c r="L129" s="412">
        <v>2.6670000000000003</v>
      </c>
      <c r="M129" s="412">
        <v>2.6110000000000002</v>
      </c>
      <c r="N129" s="411">
        <v>6.8455627100903929E-2</v>
      </c>
      <c r="O129" s="412" t="s">
        <v>460</v>
      </c>
      <c r="P129" s="413">
        <v>2.140689253260931</v>
      </c>
      <c r="Q129" s="353" t="s">
        <v>675</v>
      </c>
      <c r="R129" s="411">
        <v>54157.239999999911</v>
      </c>
      <c r="S129" s="411">
        <v>76716.239999999889</v>
      </c>
      <c r="T129" s="411">
        <v>93857.239999999874</v>
      </c>
      <c r="U129" s="411">
        <v>74910.239999999889</v>
      </c>
      <c r="V129" s="414" t="s">
        <v>729</v>
      </c>
      <c r="W129" s="412">
        <v>81.95</v>
      </c>
      <c r="X129" s="412">
        <v>104.7</v>
      </c>
      <c r="Y129" s="412">
        <v>120.60000000000001</v>
      </c>
      <c r="Z129" s="412">
        <v>102.4</v>
      </c>
      <c r="AA129" s="411">
        <v>19.418270167133077</v>
      </c>
      <c r="AB129" s="412" t="s">
        <v>730</v>
      </c>
      <c r="AC129" s="413">
        <v>2.029792116004363</v>
      </c>
      <c r="AD129" s="353" t="s">
        <v>675</v>
      </c>
      <c r="AE129" s="411">
        <v>9425.600000000004</v>
      </c>
      <c r="AF129" s="411">
        <v>9038.0000000000091</v>
      </c>
      <c r="AG129" s="411">
        <v>10090.200000000004</v>
      </c>
      <c r="AH129" s="411">
        <v>9517.9333333333398</v>
      </c>
      <c r="AI129" s="412" t="s">
        <v>487</v>
      </c>
      <c r="AJ129" s="412">
        <v>7.7039999999999997</v>
      </c>
      <c r="AK129" s="412">
        <v>7.4249999999999998</v>
      </c>
      <c r="AL129" s="412">
        <v>8.1780000000000008</v>
      </c>
      <c r="AM129" s="412">
        <v>7.7690000000000001</v>
      </c>
      <c r="AN129" s="411">
        <v>0.38024591252836343</v>
      </c>
      <c r="AO129" s="412" t="s">
        <v>478</v>
      </c>
      <c r="AP129" s="413">
        <v>2.0501311047842066</v>
      </c>
      <c r="AR129" s="412">
        <v>2.6310000000000002</v>
      </c>
      <c r="AS129" s="412">
        <v>2.5340000000000003</v>
      </c>
      <c r="AT129" s="412">
        <v>2.6670000000000003</v>
      </c>
      <c r="AU129" s="412">
        <v>81.95</v>
      </c>
      <c r="AV129" s="412">
        <v>104.7</v>
      </c>
      <c r="AW129" s="412">
        <v>120.60000000000001</v>
      </c>
      <c r="AX129" s="412">
        <v>7.7039999999999997</v>
      </c>
      <c r="AY129" s="412">
        <v>7.4249999999999998</v>
      </c>
      <c r="AZ129" s="412">
        <v>8.1780000000000008</v>
      </c>
      <c r="BB129" s="353">
        <f t="shared" si="27"/>
        <v>91</v>
      </c>
      <c r="BC129" s="412">
        <f t="shared" si="24"/>
        <v>55.251000000000005</v>
      </c>
      <c r="BD129" s="412">
        <f t="shared" si="22"/>
        <v>53.214000000000006</v>
      </c>
      <c r="BE129" s="412">
        <f t="shared" si="22"/>
        <v>56.007000000000005</v>
      </c>
      <c r="BF129" s="412">
        <f t="shared" si="25"/>
        <v>901.45</v>
      </c>
      <c r="BG129" s="412">
        <f t="shared" si="23"/>
        <v>1151.7</v>
      </c>
      <c r="BH129" s="412">
        <f t="shared" si="23"/>
        <v>1326.6000000000001</v>
      </c>
      <c r="BI129" s="412">
        <f t="shared" si="23"/>
        <v>84.744</v>
      </c>
      <c r="BJ129" s="412">
        <f t="shared" si="23"/>
        <v>81.674999999999997</v>
      </c>
      <c r="BK129" s="412">
        <f t="shared" si="23"/>
        <v>89.958000000000013</v>
      </c>
    </row>
    <row r="130" spans="1:63">
      <c r="A130" s="458"/>
      <c r="B130" s="353">
        <f t="shared" si="26"/>
        <v>92</v>
      </c>
      <c r="C130" s="353"/>
      <c r="D130" s="353" t="s">
        <v>590</v>
      </c>
      <c r="E130" s="411">
        <v>48403.239999999954</v>
      </c>
      <c r="F130" s="411">
        <v>43478.239999999969</v>
      </c>
      <c r="G130" s="411">
        <v>41787.239999999962</v>
      </c>
      <c r="H130" s="411">
        <v>44556.239999999962</v>
      </c>
      <c r="I130" s="412" t="s">
        <v>486</v>
      </c>
      <c r="J130" s="412">
        <v>3.5380000000000003</v>
      </c>
      <c r="K130" s="412">
        <v>3.2429999999999999</v>
      </c>
      <c r="L130" s="412">
        <v>3.141</v>
      </c>
      <c r="M130" s="412">
        <v>3.3080000000000003</v>
      </c>
      <c r="N130" s="411">
        <v>0.20627931149816828</v>
      </c>
      <c r="O130" s="412" t="s">
        <v>557</v>
      </c>
      <c r="P130" s="413">
        <v>2.2336551739173802</v>
      </c>
      <c r="Q130" s="353" t="s">
        <v>682</v>
      </c>
      <c r="R130" s="411">
        <v>297981.23999999982</v>
      </c>
      <c r="S130" s="411">
        <v>364844.23999999982</v>
      </c>
      <c r="T130" s="411">
        <v>378281.48999999982</v>
      </c>
      <c r="U130" s="411">
        <v>347035.6566666665</v>
      </c>
      <c r="V130" s="412" t="s">
        <v>625</v>
      </c>
      <c r="W130" s="412">
        <v>270.40000000000003</v>
      </c>
      <c r="X130" s="412">
        <v>311.40000000000003</v>
      </c>
      <c r="Y130" s="412">
        <v>319.40000000000003</v>
      </c>
      <c r="Z130" s="412">
        <v>300.40000000000003</v>
      </c>
      <c r="AA130" s="411">
        <v>26.286585792889571</v>
      </c>
      <c r="AB130" s="412" t="s">
        <v>531</v>
      </c>
      <c r="AC130" s="413">
        <v>1.736356258609973</v>
      </c>
      <c r="AD130" s="353" t="s">
        <v>682</v>
      </c>
      <c r="AE130" s="411">
        <v>11846.40000000002</v>
      </c>
      <c r="AF130" s="411">
        <v>12809.800000000025</v>
      </c>
      <c r="AG130" s="411">
        <v>11943.800000000023</v>
      </c>
      <c r="AH130" s="411">
        <v>12200.000000000022</v>
      </c>
      <c r="AI130" s="412" t="s">
        <v>448</v>
      </c>
      <c r="AJ130" s="412">
        <v>9.402000000000001</v>
      </c>
      <c r="AK130" s="412">
        <v>10.06</v>
      </c>
      <c r="AL130" s="412">
        <v>9.4689999999999994</v>
      </c>
      <c r="AM130" s="412">
        <v>9.6440000000000001</v>
      </c>
      <c r="AN130" s="411">
        <v>0.36198779416863447</v>
      </c>
      <c r="AO130" s="412" t="s">
        <v>447</v>
      </c>
      <c r="AP130" s="413">
        <v>2.1557400118479757</v>
      </c>
      <c r="AR130" s="412">
        <v>3.5380000000000003</v>
      </c>
      <c r="AS130" s="412">
        <v>3.2429999999999999</v>
      </c>
      <c r="AT130" s="412">
        <v>3.141</v>
      </c>
      <c r="AU130" s="412">
        <v>270.40000000000003</v>
      </c>
      <c r="AV130" s="412">
        <v>311.40000000000003</v>
      </c>
      <c r="AW130" s="412">
        <v>319.40000000000003</v>
      </c>
      <c r="AX130" s="412">
        <v>9.402000000000001</v>
      </c>
      <c r="AY130" s="412">
        <v>10.06</v>
      </c>
      <c r="AZ130" s="412">
        <v>9.4689999999999994</v>
      </c>
      <c r="BB130" s="353">
        <f t="shared" si="27"/>
        <v>92</v>
      </c>
      <c r="BC130" s="412">
        <f t="shared" si="24"/>
        <v>74.298000000000002</v>
      </c>
      <c r="BD130" s="412">
        <f t="shared" si="22"/>
        <v>68.102999999999994</v>
      </c>
      <c r="BE130" s="412">
        <f t="shared" si="22"/>
        <v>65.960999999999999</v>
      </c>
      <c r="BF130" s="412">
        <f t="shared" si="25"/>
        <v>2974.4000000000005</v>
      </c>
      <c r="BG130" s="412">
        <f t="shared" si="23"/>
        <v>3425.4000000000005</v>
      </c>
      <c r="BH130" s="412">
        <f t="shared" si="23"/>
        <v>3513.4000000000005</v>
      </c>
      <c r="BI130" s="412">
        <f t="shared" si="23"/>
        <v>103.42200000000001</v>
      </c>
      <c r="BJ130" s="412">
        <f t="shared" si="23"/>
        <v>110.66000000000001</v>
      </c>
      <c r="BK130" s="412">
        <f t="shared" si="23"/>
        <v>104.15899999999999</v>
      </c>
    </row>
    <row r="131" spans="1:63">
      <c r="A131" s="458"/>
      <c r="B131" s="353">
        <f t="shared" si="26"/>
        <v>93</v>
      </c>
      <c r="C131" s="353"/>
      <c r="D131" s="353" t="s">
        <v>594</v>
      </c>
      <c r="E131" s="411">
        <v>42303.239999999962</v>
      </c>
      <c r="F131" s="411">
        <v>35411.24</v>
      </c>
      <c r="G131" s="411">
        <v>32103.240000000042</v>
      </c>
      <c r="H131" s="411">
        <v>36605.906666666669</v>
      </c>
      <c r="I131" s="412" t="s">
        <v>595</v>
      </c>
      <c r="J131" s="412">
        <v>3.1720000000000002</v>
      </c>
      <c r="K131" s="412">
        <v>2.746</v>
      </c>
      <c r="L131" s="412">
        <v>2.536</v>
      </c>
      <c r="M131" s="412">
        <v>2.8180000000000001</v>
      </c>
      <c r="N131" s="411">
        <v>0.32417834253092198</v>
      </c>
      <c r="O131" s="412" t="s">
        <v>596</v>
      </c>
      <c r="P131" s="413">
        <v>2.171705692533076</v>
      </c>
      <c r="Q131" s="353" t="s">
        <v>696</v>
      </c>
      <c r="R131" s="411">
        <v>83044.239999999889</v>
      </c>
      <c r="S131" s="411">
        <v>134524.23999999987</v>
      </c>
      <c r="T131" s="411">
        <v>158518.23999999985</v>
      </c>
      <c r="U131" s="411">
        <v>125362.23999999987</v>
      </c>
      <c r="V131" s="414" t="s">
        <v>723</v>
      </c>
      <c r="W131" s="412">
        <v>110.7</v>
      </c>
      <c r="X131" s="412">
        <v>155.20000000000002</v>
      </c>
      <c r="Y131" s="412">
        <v>174</v>
      </c>
      <c r="Z131" s="412">
        <v>146.6</v>
      </c>
      <c r="AA131" s="411">
        <v>32.529360913111177</v>
      </c>
      <c r="AB131" s="414" t="s">
        <v>597</v>
      </c>
      <c r="AC131" s="413">
        <v>1.913292300218101</v>
      </c>
      <c r="AD131" s="353" t="s">
        <v>696</v>
      </c>
      <c r="AE131" s="411">
        <v>9684.6000000000058</v>
      </c>
      <c r="AF131" s="411">
        <v>7591.7999999999902</v>
      </c>
      <c r="AG131" s="411">
        <v>10751.600000000015</v>
      </c>
      <c r="AH131" s="411">
        <v>9342.6666666666697</v>
      </c>
      <c r="AI131" s="412" t="s">
        <v>721</v>
      </c>
      <c r="AJ131" s="412">
        <v>7.8890000000000002</v>
      </c>
      <c r="AK131" s="412">
        <v>6.3650000000000002</v>
      </c>
      <c r="AL131" s="412">
        <v>8.6430000000000007</v>
      </c>
      <c r="AM131" s="412">
        <v>7.6320000000000006</v>
      </c>
      <c r="AN131" s="411">
        <v>1.1607908919784218</v>
      </c>
      <c r="AO131" s="412" t="s">
        <v>614</v>
      </c>
      <c r="AP131" s="413">
        <v>2.0172090005001304</v>
      </c>
      <c r="AR131" s="412">
        <v>3.1720000000000002</v>
      </c>
      <c r="AS131" s="412">
        <v>2.746</v>
      </c>
      <c r="AT131" s="412">
        <v>2.536</v>
      </c>
      <c r="AU131" s="412">
        <v>110.7</v>
      </c>
      <c r="AV131" s="412">
        <v>155.20000000000002</v>
      </c>
      <c r="AW131" s="412">
        <v>174</v>
      </c>
      <c r="AX131" s="412">
        <v>7.8890000000000002</v>
      </c>
      <c r="AY131" s="412">
        <v>6.3650000000000002</v>
      </c>
      <c r="AZ131" s="412">
        <v>8.6430000000000007</v>
      </c>
      <c r="BB131" s="353">
        <f t="shared" si="27"/>
        <v>93</v>
      </c>
      <c r="BC131" s="412">
        <f t="shared" si="24"/>
        <v>66.612000000000009</v>
      </c>
      <c r="BD131" s="412">
        <f t="shared" si="22"/>
        <v>57.665999999999997</v>
      </c>
      <c r="BE131" s="412">
        <f t="shared" si="22"/>
        <v>53.256</v>
      </c>
      <c r="BF131" s="412">
        <f t="shared" si="25"/>
        <v>1217.7</v>
      </c>
      <c r="BG131" s="412">
        <f t="shared" si="23"/>
        <v>1707.2000000000003</v>
      </c>
      <c r="BH131" s="412">
        <f t="shared" si="23"/>
        <v>1914</v>
      </c>
      <c r="BI131" s="412">
        <f t="shared" si="23"/>
        <v>86.778999999999996</v>
      </c>
      <c r="BJ131" s="412">
        <f t="shared" si="23"/>
        <v>70.015000000000001</v>
      </c>
      <c r="BK131" s="412">
        <f t="shared" si="23"/>
        <v>95.073000000000008</v>
      </c>
    </row>
    <row r="132" spans="1:63">
      <c r="A132" s="458"/>
      <c r="B132" s="353">
        <f t="shared" si="26"/>
        <v>94</v>
      </c>
      <c r="C132" s="353"/>
      <c r="D132" s="353" t="s">
        <v>599</v>
      </c>
      <c r="E132" s="411">
        <v>26920.240000000049</v>
      </c>
      <c r="F132" s="411">
        <v>26076.240000000045</v>
      </c>
      <c r="G132" s="411">
        <v>26869.240000000045</v>
      </c>
      <c r="H132" s="411">
        <v>26621.906666666717</v>
      </c>
      <c r="I132" s="412" t="s">
        <v>568</v>
      </c>
      <c r="J132" s="412">
        <v>2.198</v>
      </c>
      <c r="K132" s="412">
        <v>2.141</v>
      </c>
      <c r="L132" s="412">
        <v>2.194</v>
      </c>
      <c r="M132" s="412">
        <v>2.1779999999999999</v>
      </c>
      <c r="N132" s="411">
        <v>3.1546449186397971E-2</v>
      </c>
      <c r="O132" s="412" t="s">
        <v>526</v>
      </c>
      <c r="P132" s="413">
        <v>2.046682201851068</v>
      </c>
      <c r="Q132" s="353" t="s">
        <v>711</v>
      </c>
      <c r="R132" s="411">
        <v>33801.240000000027</v>
      </c>
      <c r="S132" s="411">
        <v>49487.23999999994</v>
      </c>
      <c r="T132" s="411">
        <v>67664.239999999889</v>
      </c>
      <c r="U132" s="411">
        <v>50317.573333333283</v>
      </c>
      <c r="V132" s="414" t="s">
        <v>745</v>
      </c>
      <c r="W132" s="412">
        <v>58.74</v>
      </c>
      <c r="X132" s="412">
        <v>76.900000000000006</v>
      </c>
      <c r="Y132" s="412">
        <v>95.84</v>
      </c>
      <c r="Z132" s="412">
        <v>77.16</v>
      </c>
      <c r="AA132" s="411">
        <v>18.555032005862234</v>
      </c>
      <c r="AB132" s="414" t="s">
        <v>706</v>
      </c>
      <c r="AC132" s="413">
        <v>2.0839392435655739</v>
      </c>
      <c r="AD132" s="353" t="s">
        <v>711</v>
      </c>
      <c r="AE132" s="411">
        <v>8627</v>
      </c>
      <c r="AF132" s="411">
        <v>7860.3999999999878</v>
      </c>
      <c r="AG132" s="411">
        <v>8636.2000000000044</v>
      </c>
      <c r="AH132" s="411">
        <v>8374.533333333331</v>
      </c>
      <c r="AI132" s="412" t="s">
        <v>474</v>
      </c>
      <c r="AJ132" s="412">
        <v>7.1269999999999998</v>
      </c>
      <c r="AK132" s="412">
        <v>6.5640000000000001</v>
      </c>
      <c r="AL132" s="412">
        <v>7.1340000000000003</v>
      </c>
      <c r="AM132" s="412">
        <v>6.9420000000000002</v>
      </c>
      <c r="AN132" s="411">
        <v>0.32707011313034945</v>
      </c>
      <c r="AO132" s="412" t="s">
        <v>495</v>
      </c>
      <c r="AP132" s="413">
        <v>2.0106354409232714</v>
      </c>
      <c r="AR132" s="412">
        <v>2.198</v>
      </c>
      <c r="AS132" s="412">
        <v>2.141</v>
      </c>
      <c r="AT132" s="412">
        <v>2.194</v>
      </c>
      <c r="AU132" s="412">
        <v>58.74</v>
      </c>
      <c r="AV132" s="412">
        <v>76.900000000000006</v>
      </c>
      <c r="AW132" s="412">
        <v>95.84</v>
      </c>
      <c r="AX132" s="412">
        <v>7.1269999999999998</v>
      </c>
      <c r="AY132" s="412">
        <v>6.5640000000000001</v>
      </c>
      <c r="AZ132" s="412">
        <v>7.1340000000000003</v>
      </c>
      <c r="BB132" s="353">
        <f t="shared" si="27"/>
        <v>94</v>
      </c>
      <c r="BC132" s="412">
        <f t="shared" si="24"/>
        <v>46.158000000000001</v>
      </c>
      <c r="BD132" s="412">
        <f t="shared" si="22"/>
        <v>44.960999999999999</v>
      </c>
      <c r="BE132" s="412">
        <f t="shared" si="22"/>
        <v>46.073999999999998</v>
      </c>
      <c r="BF132" s="412">
        <f t="shared" si="25"/>
        <v>646.14</v>
      </c>
      <c r="BG132" s="412">
        <f t="shared" si="23"/>
        <v>845.90000000000009</v>
      </c>
      <c r="BH132" s="412">
        <f t="shared" si="23"/>
        <v>1054.24</v>
      </c>
      <c r="BI132" s="412">
        <f t="shared" si="23"/>
        <v>78.396999999999991</v>
      </c>
      <c r="BJ132" s="412">
        <f t="shared" si="23"/>
        <v>72.204000000000008</v>
      </c>
      <c r="BK132" s="412">
        <f t="shared" si="23"/>
        <v>78.474000000000004</v>
      </c>
    </row>
    <row r="133" spans="1:63">
      <c r="A133" s="458"/>
      <c r="B133" s="353">
        <f t="shared" si="26"/>
        <v>95</v>
      </c>
      <c r="C133" s="353"/>
      <c r="D133" s="353" t="s">
        <v>602</v>
      </c>
      <c r="E133" s="411">
        <v>34829.24000000002</v>
      </c>
      <c r="F133" s="411">
        <v>34871.24000000002</v>
      </c>
      <c r="G133" s="411">
        <v>35313.24</v>
      </c>
      <c r="H133" s="411">
        <v>35004.573333333341</v>
      </c>
      <c r="I133" s="412" t="s">
        <v>591</v>
      </c>
      <c r="J133" s="412">
        <v>2.7090000000000001</v>
      </c>
      <c r="K133" s="412">
        <v>2.7120000000000002</v>
      </c>
      <c r="L133" s="412">
        <v>2.74</v>
      </c>
      <c r="M133" s="412">
        <v>2.7210000000000001</v>
      </c>
      <c r="N133" s="411">
        <v>1.6906188075462882E-2</v>
      </c>
      <c r="O133" s="412" t="s">
        <v>464</v>
      </c>
      <c r="P133" s="413">
        <v>2.1412209218528897</v>
      </c>
      <c r="Q133" s="353" t="s">
        <v>720</v>
      </c>
      <c r="R133" s="411">
        <v>41993.239999999962</v>
      </c>
      <c r="S133" s="411">
        <v>70708.239999999874</v>
      </c>
      <c r="T133" s="411">
        <v>87138.239999999874</v>
      </c>
      <c r="U133" s="411">
        <v>66613.239999999903</v>
      </c>
      <c r="V133" s="414" t="s">
        <v>753</v>
      </c>
      <c r="W133" s="412">
        <v>68.489999999999995</v>
      </c>
      <c r="X133" s="412">
        <v>98.850000000000009</v>
      </c>
      <c r="Y133" s="412">
        <v>114.5</v>
      </c>
      <c r="Z133" s="412">
        <v>93.94</v>
      </c>
      <c r="AA133" s="411">
        <v>23.379944028744017</v>
      </c>
      <c r="AB133" s="414" t="s">
        <v>651</v>
      </c>
      <c r="AC133" s="413">
        <v>2.0579982519303712</v>
      </c>
      <c r="AD133" s="353" t="s">
        <v>720</v>
      </c>
      <c r="AE133" s="411">
        <v>8531.5999999999967</v>
      </c>
      <c r="AF133" s="411">
        <v>8874.2000000000025</v>
      </c>
      <c r="AG133" s="411">
        <v>9785.0000000000073</v>
      </c>
      <c r="AH133" s="411">
        <v>9063.6000000000022</v>
      </c>
      <c r="AI133" s="412" t="s">
        <v>505</v>
      </c>
      <c r="AJ133" s="412">
        <v>7.0579999999999998</v>
      </c>
      <c r="AK133" s="412">
        <v>7.3070000000000004</v>
      </c>
      <c r="AL133" s="412">
        <v>7.9610000000000003</v>
      </c>
      <c r="AM133" s="412">
        <v>7.4420000000000002</v>
      </c>
      <c r="AN133" s="411">
        <v>0.46646320495264337</v>
      </c>
      <c r="AO133" s="412" t="s">
        <v>473</v>
      </c>
      <c r="AP133" s="413">
        <v>2.0466680690261287</v>
      </c>
      <c r="AR133" s="412">
        <v>2.7090000000000001</v>
      </c>
      <c r="AS133" s="412">
        <v>2.7120000000000002</v>
      </c>
      <c r="AT133" s="412">
        <v>2.74</v>
      </c>
      <c r="AU133" s="412">
        <v>68.489999999999995</v>
      </c>
      <c r="AV133" s="412">
        <v>98.850000000000009</v>
      </c>
      <c r="AW133" s="412">
        <v>114.5</v>
      </c>
      <c r="AX133" s="412">
        <v>7.0579999999999998</v>
      </c>
      <c r="AY133" s="412">
        <v>7.3070000000000004</v>
      </c>
      <c r="AZ133" s="412">
        <v>7.9610000000000003</v>
      </c>
      <c r="BB133" s="353">
        <f t="shared" si="27"/>
        <v>95</v>
      </c>
      <c r="BC133" s="412">
        <f t="shared" si="24"/>
        <v>56.889000000000003</v>
      </c>
      <c r="BD133" s="412">
        <f t="shared" si="22"/>
        <v>56.952000000000005</v>
      </c>
      <c r="BE133" s="412">
        <f t="shared" si="22"/>
        <v>57.540000000000006</v>
      </c>
      <c r="BF133" s="412">
        <f t="shared" si="25"/>
        <v>753.39</v>
      </c>
      <c r="BG133" s="412">
        <f t="shared" si="23"/>
        <v>1087.3500000000001</v>
      </c>
      <c r="BH133" s="412">
        <f t="shared" si="23"/>
        <v>1259.5</v>
      </c>
      <c r="BI133" s="412">
        <f t="shared" si="23"/>
        <v>77.638000000000005</v>
      </c>
      <c r="BJ133" s="412">
        <f t="shared" si="23"/>
        <v>80.37700000000001</v>
      </c>
      <c r="BK133" s="412">
        <f t="shared" si="23"/>
        <v>87.570999999999998</v>
      </c>
    </row>
    <row r="134" spans="1:63">
      <c r="A134" s="458"/>
      <c r="B134" s="353">
        <f t="shared" si="26"/>
        <v>96</v>
      </c>
      <c r="C134" s="353"/>
      <c r="D134" s="353" t="s">
        <v>603</v>
      </c>
      <c r="E134" s="411">
        <v>1409538.8994743763</v>
      </c>
      <c r="F134" s="411">
        <v>1272528.3405315811</v>
      </c>
      <c r="G134" s="411">
        <v>1430844.4236133036</v>
      </c>
      <c r="H134" s="411">
        <v>1370970.5545397538</v>
      </c>
      <c r="I134" s="412" t="s">
        <v>473</v>
      </c>
      <c r="J134" s="412">
        <v>67.45</v>
      </c>
      <c r="K134" s="412">
        <v>60.1</v>
      </c>
      <c r="L134" s="412">
        <v>68.63</v>
      </c>
      <c r="M134" s="412">
        <v>65.39</v>
      </c>
      <c r="N134" s="411">
        <v>4.6202215743888821</v>
      </c>
      <c r="O134" s="412" t="s">
        <v>505</v>
      </c>
      <c r="P134" s="413">
        <v>1.1485235679404973</v>
      </c>
      <c r="Q134" s="353" t="s">
        <v>734</v>
      </c>
      <c r="R134" s="411">
        <v>8059544.0401594341</v>
      </c>
      <c r="S134" s="411">
        <v>8699001.3403951954</v>
      </c>
      <c r="T134" s="411">
        <v>8717308.4504835401</v>
      </c>
      <c r="U134" s="411">
        <v>8491951.2770127226</v>
      </c>
      <c r="V134" s="412" t="s">
        <v>529</v>
      </c>
      <c r="W134" s="411">
        <v>2693.0031440714092</v>
      </c>
      <c r="X134" s="411">
        <v>2840.2097428824136</v>
      </c>
      <c r="Y134" s="411">
        <v>2844.3749993700317</v>
      </c>
      <c r="Z134" s="411">
        <v>2792.5292954412848</v>
      </c>
      <c r="AA134" s="411">
        <v>86.217332626777861</v>
      </c>
      <c r="AB134" s="412" t="s">
        <v>537</v>
      </c>
      <c r="AC134" s="413">
        <v>1.4345944939372037</v>
      </c>
      <c r="AD134" s="353" t="s">
        <v>734</v>
      </c>
      <c r="AE134" s="411">
        <v>8001.1999999999889</v>
      </c>
      <c r="AF134" s="411">
        <v>11749.800000000019</v>
      </c>
      <c r="AG134" s="411">
        <v>8117.7999999999874</v>
      </c>
      <c r="AH134" s="411">
        <v>9289.5999999999985</v>
      </c>
      <c r="AI134" s="414" t="s">
        <v>813</v>
      </c>
      <c r="AJ134" s="412">
        <v>6.6680000000000001</v>
      </c>
      <c r="AK134" s="412">
        <v>9.3360000000000003</v>
      </c>
      <c r="AL134" s="412">
        <v>6.7540000000000004</v>
      </c>
      <c r="AM134" s="412">
        <v>7.5860000000000003</v>
      </c>
      <c r="AN134" s="411">
        <v>1.5158441433433378</v>
      </c>
      <c r="AO134" s="412" t="s">
        <v>605</v>
      </c>
      <c r="AP134" s="413">
        <v>2.046367069900525</v>
      </c>
      <c r="AR134" s="412">
        <v>67.45</v>
      </c>
      <c r="AS134" s="412">
        <v>60.1</v>
      </c>
      <c r="AT134" s="412">
        <v>68.63</v>
      </c>
      <c r="AU134" s="411">
        <v>2693.0031440714092</v>
      </c>
      <c r="AV134" s="411">
        <v>2840.2097428824136</v>
      </c>
      <c r="AW134" s="411">
        <v>2844.3749993700317</v>
      </c>
      <c r="AX134" s="412">
        <v>6.6680000000000001</v>
      </c>
      <c r="AY134" s="412">
        <v>9.3360000000000003</v>
      </c>
      <c r="AZ134" s="412">
        <v>6.7540000000000004</v>
      </c>
      <c r="BB134" s="353">
        <f t="shared" si="27"/>
        <v>96</v>
      </c>
      <c r="BC134" s="412">
        <f t="shared" si="24"/>
        <v>1416.45</v>
      </c>
      <c r="BD134" s="412">
        <f t="shared" si="22"/>
        <v>1262.1000000000001</v>
      </c>
      <c r="BE134" s="412">
        <f t="shared" si="22"/>
        <v>1441.23</v>
      </c>
      <c r="BF134" s="412">
        <f t="shared" si="25"/>
        <v>29623.034584785502</v>
      </c>
      <c r="BG134" s="412">
        <f t="shared" si="23"/>
        <v>31242.30717170655</v>
      </c>
      <c r="BH134" s="412">
        <f t="shared" si="23"/>
        <v>31288.124993070349</v>
      </c>
      <c r="BI134" s="412">
        <f t="shared" si="23"/>
        <v>73.347999999999999</v>
      </c>
      <c r="BJ134" s="412">
        <f t="shared" si="23"/>
        <v>102.696</v>
      </c>
      <c r="BK134" s="412">
        <f t="shared" si="23"/>
        <v>74.294000000000011</v>
      </c>
    </row>
    <row r="135" spans="1:63">
      <c r="A135" s="458"/>
      <c r="B135" s="353">
        <f t="shared" si="26"/>
        <v>97</v>
      </c>
      <c r="C135" s="353"/>
      <c r="D135" s="353" t="s">
        <v>616</v>
      </c>
      <c r="E135" s="411">
        <v>18387.240000000009</v>
      </c>
      <c r="F135" s="411">
        <v>19652.240000000027</v>
      </c>
      <c r="G135" s="411">
        <v>22423.180000000037</v>
      </c>
      <c r="H135" s="411">
        <v>20154.220000000027</v>
      </c>
      <c r="I135" s="412" t="s">
        <v>450</v>
      </c>
      <c r="J135" s="412">
        <v>1.61</v>
      </c>
      <c r="K135" s="412">
        <v>1.7</v>
      </c>
      <c r="L135" s="412">
        <v>1.8940000000000001</v>
      </c>
      <c r="M135" s="412">
        <v>1.7350000000000001</v>
      </c>
      <c r="N135" s="411">
        <v>0.1449392594966967</v>
      </c>
      <c r="O135" s="412" t="s">
        <v>543</v>
      </c>
      <c r="P135" s="413">
        <v>2.0405186870650533</v>
      </c>
      <c r="Q135" s="353" t="s">
        <v>740</v>
      </c>
      <c r="R135" s="411">
        <v>23165.240000000038</v>
      </c>
      <c r="S135" s="411">
        <v>31478.240000000056</v>
      </c>
      <c r="T135" s="411">
        <v>39081.239999999969</v>
      </c>
      <c r="U135" s="411">
        <v>31241.573333333352</v>
      </c>
      <c r="V135" s="414" t="s">
        <v>685</v>
      </c>
      <c r="W135" s="412">
        <v>44.88</v>
      </c>
      <c r="X135" s="412">
        <v>55.84</v>
      </c>
      <c r="Y135" s="412">
        <v>65.09</v>
      </c>
      <c r="Z135" s="412">
        <v>55.27</v>
      </c>
      <c r="AA135" s="411">
        <v>10.11725185175772</v>
      </c>
      <c r="AB135" s="412" t="s">
        <v>509</v>
      </c>
      <c r="AC135" s="413">
        <v>2.1644862252191608</v>
      </c>
      <c r="AD135" s="353" t="s">
        <v>740</v>
      </c>
      <c r="AE135" s="411">
        <v>7592.1999999999889</v>
      </c>
      <c r="AF135" s="411">
        <v>6655.7999999999874</v>
      </c>
      <c r="AG135" s="411">
        <v>7667.3999999999896</v>
      </c>
      <c r="AH135" s="411">
        <v>7305.1333333333214</v>
      </c>
      <c r="AI135" s="412" t="s">
        <v>486</v>
      </c>
      <c r="AJ135" s="412">
        <v>6.3650000000000002</v>
      </c>
      <c r="AK135" s="412">
        <v>5.6580000000000004</v>
      </c>
      <c r="AL135" s="412">
        <v>6.4210000000000003</v>
      </c>
      <c r="AM135" s="412">
        <v>6.1479999999999997</v>
      </c>
      <c r="AN135" s="411">
        <v>0.42518231711025811</v>
      </c>
      <c r="AO135" s="412" t="s">
        <v>430</v>
      </c>
      <c r="AP135" s="413">
        <v>1.9385570353686006</v>
      </c>
      <c r="AR135" s="412">
        <v>1.61</v>
      </c>
      <c r="AS135" s="412">
        <v>1.7</v>
      </c>
      <c r="AT135" s="412">
        <v>1.8940000000000001</v>
      </c>
      <c r="AU135" s="412">
        <v>44.88</v>
      </c>
      <c r="AV135" s="412">
        <v>55.84</v>
      </c>
      <c r="AW135" s="412">
        <v>65.09</v>
      </c>
      <c r="AX135" s="412">
        <v>6.3650000000000002</v>
      </c>
      <c r="AY135" s="412">
        <v>5.6580000000000004</v>
      </c>
      <c r="AZ135" s="412">
        <v>6.4210000000000003</v>
      </c>
      <c r="BB135" s="353">
        <f t="shared" si="27"/>
        <v>97</v>
      </c>
      <c r="BC135" s="412">
        <f t="shared" si="24"/>
        <v>33.81</v>
      </c>
      <c r="BD135" s="412">
        <f t="shared" si="22"/>
        <v>35.699999999999996</v>
      </c>
      <c r="BE135" s="412">
        <f t="shared" si="22"/>
        <v>39.774000000000001</v>
      </c>
      <c r="BF135" s="412">
        <f t="shared" si="25"/>
        <v>493.68</v>
      </c>
      <c r="BG135" s="412">
        <f t="shared" si="23"/>
        <v>614.24</v>
      </c>
      <c r="BH135" s="412">
        <f t="shared" si="23"/>
        <v>715.99</v>
      </c>
      <c r="BI135" s="412">
        <f t="shared" si="23"/>
        <v>70.015000000000001</v>
      </c>
      <c r="BJ135" s="412">
        <f t="shared" si="23"/>
        <v>62.238000000000007</v>
      </c>
      <c r="BK135" s="412">
        <f t="shared" si="23"/>
        <v>70.631</v>
      </c>
    </row>
    <row r="136" spans="1:63">
      <c r="A136" s="458"/>
      <c r="B136" s="353">
        <f t="shared" si="26"/>
        <v>98</v>
      </c>
      <c r="C136" s="353"/>
      <c r="D136" s="353" t="s">
        <v>621</v>
      </c>
      <c r="E136" s="411">
        <v>202763.23999999982</v>
      </c>
      <c r="F136" s="411">
        <v>208387.23999999982</v>
      </c>
      <c r="G136" s="411">
        <v>205919.73999999982</v>
      </c>
      <c r="H136" s="411">
        <v>205690.07333333316</v>
      </c>
      <c r="I136" s="412" t="s">
        <v>526</v>
      </c>
      <c r="J136" s="412">
        <v>11.38</v>
      </c>
      <c r="K136" s="412">
        <v>11.64</v>
      </c>
      <c r="L136" s="412">
        <v>11.53</v>
      </c>
      <c r="M136" s="412">
        <v>11.52</v>
      </c>
      <c r="N136" s="411">
        <v>0.13081179968695697</v>
      </c>
      <c r="O136" s="412" t="s">
        <v>499</v>
      </c>
      <c r="P136" s="413">
        <v>1.9338732760230528</v>
      </c>
      <c r="Q136" s="353" t="s">
        <v>757</v>
      </c>
      <c r="R136" s="411">
        <v>2010592.1002533378</v>
      </c>
      <c r="S136" s="411">
        <v>2474416.1455318877</v>
      </c>
      <c r="T136" s="411">
        <v>2542991.0212919656</v>
      </c>
      <c r="U136" s="411">
        <v>2342666.4223590638</v>
      </c>
      <c r="V136" s="412" t="s">
        <v>625</v>
      </c>
      <c r="W136" s="411">
        <v>1023.4133980037416</v>
      </c>
      <c r="X136" s="411">
        <v>1182.6716357675391</v>
      </c>
      <c r="Y136" s="411">
        <v>1205.4141418174404</v>
      </c>
      <c r="Z136" s="411">
        <v>1137.1663918629072</v>
      </c>
      <c r="AA136" s="411">
        <v>99.167096883492292</v>
      </c>
      <c r="AB136" s="412" t="s">
        <v>531</v>
      </c>
      <c r="AC136" s="413">
        <v>1.4957969485412488</v>
      </c>
      <c r="AD136" s="353" t="s">
        <v>757</v>
      </c>
      <c r="AE136" s="411">
        <v>11418.000000000016</v>
      </c>
      <c r="AF136" s="411">
        <v>11228.000000000015</v>
      </c>
      <c r="AG136" s="411">
        <v>10774.40000000002</v>
      </c>
      <c r="AH136" s="411">
        <v>11140.133333333351</v>
      </c>
      <c r="AI136" s="412" t="s">
        <v>574</v>
      </c>
      <c r="AJ136" s="412">
        <v>9.1069999999999993</v>
      </c>
      <c r="AK136" s="412">
        <v>8.9749999999999996</v>
      </c>
      <c r="AL136" s="412">
        <v>8.6590000000000007</v>
      </c>
      <c r="AM136" s="412">
        <v>8.9139999999999997</v>
      </c>
      <c r="AN136" s="411">
        <v>0.23013958411081689</v>
      </c>
      <c r="AO136" s="412" t="s">
        <v>460</v>
      </c>
      <c r="AP136" s="413">
        <v>2.0599541665404999</v>
      </c>
      <c r="AR136" s="412">
        <v>11.38</v>
      </c>
      <c r="AS136" s="412">
        <v>11.64</v>
      </c>
      <c r="AT136" s="412">
        <v>11.53</v>
      </c>
      <c r="AU136" s="411">
        <v>1023.4133980037416</v>
      </c>
      <c r="AV136" s="411">
        <v>1182.6716357675391</v>
      </c>
      <c r="AW136" s="411">
        <v>1205.4141418174404</v>
      </c>
      <c r="AX136" s="412">
        <v>9.1069999999999993</v>
      </c>
      <c r="AY136" s="412">
        <v>8.9749999999999996</v>
      </c>
      <c r="AZ136" s="412">
        <v>8.6590000000000007</v>
      </c>
      <c r="BB136" s="353">
        <f t="shared" si="27"/>
        <v>98</v>
      </c>
      <c r="BC136" s="412">
        <f t="shared" si="24"/>
        <v>238.98000000000002</v>
      </c>
      <c r="BD136" s="412">
        <f t="shared" si="22"/>
        <v>244.44</v>
      </c>
      <c r="BE136" s="412">
        <f t="shared" si="22"/>
        <v>242.13</v>
      </c>
      <c r="BF136" s="412">
        <f t="shared" si="25"/>
        <v>11257.547378041158</v>
      </c>
      <c r="BG136" s="412">
        <f t="shared" si="23"/>
        <v>13009.38799344293</v>
      </c>
      <c r="BH136" s="412">
        <f t="shared" si="23"/>
        <v>13259.555559991844</v>
      </c>
      <c r="BI136" s="412">
        <f t="shared" si="23"/>
        <v>100.17699999999999</v>
      </c>
      <c r="BJ136" s="412">
        <f t="shared" si="23"/>
        <v>98.724999999999994</v>
      </c>
      <c r="BK136" s="412">
        <f t="shared" si="23"/>
        <v>95.249000000000009</v>
      </c>
    </row>
    <row r="137" spans="1:63">
      <c r="A137" s="458"/>
      <c r="B137" s="353">
        <f t="shared" si="26"/>
        <v>99</v>
      </c>
      <c r="C137" s="353"/>
      <c r="D137" s="353" t="s">
        <v>622</v>
      </c>
      <c r="E137" s="411">
        <v>42874.239999999962</v>
      </c>
      <c r="F137" s="411">
        <v>36398.239999999998</v>
      </c>
      <c r="G137" s="411">
        <v>46807.239999999962</v>
      </c>
      <c r="H137" s="411">
        <v>42026.573333333305</v>
      </c>
      <c r="I137" s="412" t="s">
        <v>501</v>
      </c>
      <c r="J137" s="412">
        <v>3.2069999999999999</v>
      </c>
      <c r="K137" s="412">
        <v>2.8080000000000003</v>
      </c>
      <c r="L137" s="412">
        <v>3.4430000000000001</v>
      </c>
      <c r="M137" s="412">
        <v>3.153</v>
      </c>
      <c r="N137" s="411">
        <v>0.32106787305058976</v>
      </c>
      <c r="O137" s="412" t="s">
        <v>450</v>
      </c>
      <c r="P137" s="413">
        <v>2.2029949328392062</v>
      </c>
      <c r="Q137" s="353" t="s">
        <v>767</v>
      </c>
      <c r="R137" s="411">
        <v>45885.239999999954</v>
      </c>
      <c r="S137" s="411">
        <v>76008.239999999874</v>
      </c>
      <c r="T137" s="411">
        <v>126606.23999999986</v>
      </c>
      <c r="U137" s="411">
        <v>82833.239999999889</v>
      </c>
      <c r="V137" s="414" t="s">
        <v>770</v>
      </c>
      <c r="W137" s="412">
        <v>72.91</v>
      </c>
      <c r="X137" s="412">
        <v>104</v>
      </c>
      <c r="Y137" s="412">
        <v>148.70000000000002</v>
      </c>
      <c r="Z137" s="412">
        <v>108.5</v>
      </c>
      <c r="AA137" s="411">
        <v>38.099815623675418</v>
      </c>
      <c r="AB137" s="414" t="s">
        <v>771</v>
      </c>
      <c r="AC137" s="413">
        <v>2.0598939122184539</v>
      </c>
      <c r="AD137" s="353" t="s">
        <v>767</v>
      </c>
      <c r="AE137" s="411">
        <v>9519.8000000000102</v>
      </c>
      <c r="AF137" s="411">
        <v>7478.5999999999885</v>
      </c>
      <c r="AG137" s="411">
        <v>10269.600000000013</v>
      </c>
      <c r="AH137" s="411">
        <v>9089.3333333333376</v>
      </c>
      <c r="AI137" s="412" t="s">
        <v>791</v>
      </c>
      <c r="AJ137" s="412">
        <v>7.7720000000000002</v>
      </c>
      <c r="AK137" s="412">
        <v>6.28</v>
      </c>
      <c r="AL137" s="412">
        <v>8.3040000000000003</v>
      </c>
      <c r="AM137" s="412">
        <v>7.452</v>
      </c>
      <c r="AN137" s="411">
        <v>1.0493592081634222</v>
      </c>
      <c r="AO137" s="412" t="s">
        <v>697</v>
      </c>
      <c r="AP137" s="413">
        <v>2.0154778245416716</v>
      </c>
      <c r="AR137" s="412">
        <v>3.2069999999999999</v>
      </c>
      <c r="AS137" s="412">
        <v>2.8080000000000003</v>
      </c>
      <c r="AT137" s="412">
        <v>3.4430000000000001</v>
      </c>
      <c r="AU137" s="412">
        <v>72.91</v>
      </c>
      <c r="AV137" s="412">
        <v>104</v>
      </c>
      <c r="AW137" s="412">
        <v>148.70000000000002</v>
      </c>
      <c r="AX137" s="412">
        <v>7.7720000000000002</v>
      </c>
      <c r="AY137" s="412">
        <v>6.28</v>
      </c>
      <c r="AZ137" s="412">
        <v>8.3040000000000003</v>
      </c>
      <c r="BB137" s="353">
        <f t="shared" si="27"/>
        <v>99</v>
      </c>
      <c r="BC137" s="412">
        <f t="shared" si="24"/>
        <v>67.346999999999994</v>
      </c>
      <c r="BD137" s="412">
        <f t="shared" si="22"/>
        <v>58.968000000000004</v>
      </c>
      <c r="BE137" s="412">
        <f t="shared" si="22"/>
        <v>72.302999999999997</v>
      </c>
      <c r="BF137" s="412">
        <f t="shared" si="25"/>
        <v>802.01</v>
      </c>
      <c r="BG137" s="412">
        <f t="shared" si="23"/>
        <v>1144</v>
      </c>
      <c r="BH137" s="412">
        <f t="shared" si="23"/>
        <v>1635.7000000000003</v>
      </c>
      <c r="BI137" s="412">
        <f t="shared" si="23"/>
        <v>85.492000000000004</v>
      </c>
      <c r="BJ137" s="412">
        <f t="shared" si="23"/>
        <v>69.08</v>
      </c>
      <c r="BK137" s="412">
        <f t="shared" si="23"/>
        <v>91.344000000000008</v>
      </c>
    </row>
    <row r="138" spans="1:63">
      <c r="A138" s="458"/>
      <c r="B138" s="353">
        <f t="shared" si="26"/>
        <v>100</v>
      </c>
      <c r="C138" s="353"/>
      <c r="D138" s="353" t="s">
        <v>628</v>
      </c>
      <c r="E138" s="411">
        <v>43508.239999999962</v>
      </c>
      <c r="F138" s="411">
        <v>43946.239999999962</v>
      </c>
      <c r="G138" s="411">
        <v>39395.239999999991</v>
      </c>
      <c r="H138" s="411">
        <v>42283.239999999969</v>
      </c>
      <c r="I138" s="412" t="s">
        <v>444</v>
      </c>
      <c r="J138" s="412">
        <v>3.2450000000000001</v>
      </c>
      <c r="K138" s="412">
        <v>3.2720000000000002</v>
      </c>
      <c r="L138" s="412">
        <v>2.9940000000000002</v>
      </c>
      <c r="M138" s="412">
        <v>3.17</v>
      </c>
      <c r="N138" s="411">
        <v>0.15315634527581543</v>
      </c>
      <c r="O138" s="412" t="s">
        <v>504</v>
      </c>
      <c r="P138" s="413">
        <v>2.2031499563342822</v>
      </c>
      <c r="Q138" s="353" t="s">
        <v>773</v>
      </c>
      <c r="R138" s="411">
        <v>27759.180000000044</v>
      </c>
      <c r="S138" s="411">
        <v>57624.239999999911</v>
      </c>
      <c r="T138" s="411">
        <v>70748.239999999903</v>
      </c>
      <c r="U138" s="411">
        <v>52043.886666666622</v>
      </c>
      <c r="V138" s="414" t="s">
        <v>776</v>
      </c>
      <c r="W138" s="412">
        <v>51.07</v>
      </c>
      <c r="X138" s="412">
        <v>85.61</v>
      </c>
      <c r="Y138" s="412">
        <v>98.89</v>
      </c>
      <c r="Z138" s="412">
        <v>78.52</v>
      </c>
      <c r="AA138" s="411">
        <v>24.686871102383034</v>
      </c>
      <c r="AB138" s="414" t="s">
        <v>777</v>
      </c>
      <c r="AC138" s="413">
        <v>2.1133939493806855</v>
      </c>
      <c r="AD138" s="353" t="s">
        <v>773</v>
      </c>
      <c r="AE138" s="411">
        <v>10367.200000000015</v>
      </c>
      <c r="AF138" s="411">
        <v>9793.8000000000102</v>
      </c>
      <c r="AG138" s="411">
        <v>10258.600000000013</v>
      </c>
      <c r="AH138" s="411">
        <v>10139.86666666668</v>
      </c>
      <c r="AI138" s="412" t="s">
        <v>574</v>
      </c>
      <c r="AJ138" s="412">
        <v>8.3729999999999993</v>
      </c>
      <c r="AK138" s="412">
        <v>7.9670000000000005</v>
      </c>
      <c r="AL138" s="412">
        <v>8.2970000000000006</v>
      </c>
      <c r="AM138" s="412">
        <v>8.2119999999999997</v>
      </c>
      <c r="AN138" s="411">
        <v>0.21569792082339634</v>
      </c>
      <c r="AO138" s="412" t="s">
        <v>460</v>
      </c>
      <c r="AP138" s="413">
        <v>2.0543377466039399</v>
      </c>
      <c r="AR138" s="412">
        <v>3.2450000000000001</v>
      </c>
      <c r="AS138" s="412">
        <v>3.2720000000000002</v>
      </c>
      <c r="AT138" s="412">
        <v>2.9940000000000002</v>
      </c>
      <c r="AU138" s="412">
        <v>51.07</v>
      </c>
      <c r="AV138" s="412">
        <v>85.61</v>
      </c>
      <c r="AW138" s="412">
        <v>98.89</v>
      </c>
      <c r="AX138" s="412">
        <v>8.3729999999999993</v>
      </c>
      <c r="AY138" s="412">
        <v>7.9670000000000005</v>
      </c>
      <c r="AZ138" s="412">
        <v>8.2970000000000006</v>
      </c>
      <c r="BB138" s="353">
        <f t="shared" si="27"/>
        <v>100</v>
      </c>
      <c r="BC138" s="412">
        <f t="shared" si="24"/>
        <v>68.144999999999996</v>
      </c>
      <c r="BD138" s="412">
        <f t="shared" si="22"/>
        <v>68.712000000000003</v>
      </c>
      <c r="BE138" s="412">
        <f t="shared" si="22"/>
        <v>62.874000000000002</v>
      </c>
      <c r="BF138" s="412">
        <f t="shared" si="25"/>
        <v>561.77</v>
      </c>
      <c r="BG138" s="412">
        <f t="shared" si="23"/>
        <v>941.71</v>
      </c>
      <c r="BH138" s="412">
        <f t="shared" si="23"/>
        <v>1087.79</v>
      </c>
      <c r="BI138" s="412">
        <f t="shared" si="23"/>
        <v>92.102999999999994</v>
      </c>
      <c r="BJ138" s="412">
        <f t="shared" si="23"/>
        <v>87.637</v>
      </c>
      <c r="BK138" s="412">
        <f t="shared" si="23"/>
        <v>91.26700000000001</v>
      </c>
    </row>
    <row r="139" spans="1:63">
      <c r="A139" s="458"/>
      <c r="B139" s="353">
        <f t="shared" si="26"/>
        <v>101</v>
      </c>
      <c r="C139" s="353"/>
      <c r="D139" s="353" t="s">
        <v>630</v>
      </c>
      <c r="E139" s="411">
        <v>26878.180000000044</v>
      </c>
      <c r="F139" s="411">
        <v>26683.240000000045</v>
      </c>
      <c r="G139" s="411">
        <v>29195.180000000048</v>
      </c>
      <c r="H139" s="411">
        <v>27585.53333333338</v>
      </c>
      <c r="I139" s="412" t="s">
        <v>489</v>
      </c>
      <c r="J139" s="412">
        <v>2.1949999999999998</v>
      </c>
      <c r="K139" s="412">
        <v>2.1819999999999999</v>
      </c>
      <c r="L139" s="412">
        <v>2.3479999999999999</v>
      </c>
      <c r="M139" s="412">
        <v>2.242</v>
      </c>
      <c r="N139" s="411">
        <v>9.2142243375741964E-2</v>
      </c>
      <c r="O139" s="412" t="s">
        <v>517</v>
      </c>
      <c r="P139" s="413">
        <v>2.0775415796498637</v>
      </c>
      <c r="Q139" s="353" t="s">
        <v>778</v>
      </c>
      <c r="R139" s="411">
        <v>20232.180000000026</v>
      </c>
      <c r="S139" s="411">
        <v>30572.180000000055</v>
      </c>
      <c r="T139" s="411">
        <v>37142.239999999983</v>
      </c>
      <c r="U139" s="411">
        <v>29315.533333333355</v>
      </c>
      <c r="V139" s="414" t="s">
        <v>782</v>
      </c>
      <c r="W139" s="412">
        <v>40.74</v>
      </c>
      <c r="X139" s="412">
        <v>54.7</v>
      </c>
      <c r="Y139" s="412">
        <v>62.79</v>
      </c>
      <c r="Z139" s="412">
        <v>52.74</v>
      </c>
      <c r="AA139" s="411">
        <v>11.157546059933994</v>
      </c>
      <c r="AB139" s="414" t="s">
        <v>783</v>
      </c>
      <c r="AC139" s="413">
        <v>2.1620258513478348</v>
      </c>
      <c r="AD139" s="353" t="s">
        <v>778</v>
      </c>
      <c r="AE139" s="411">
        <v>7806.9999999999882</v>
      </c>
      <c r="AF139" s="411">
        <v>8432.5999999999967</v>
      </c>
      <c r="AG139" s="411">
        <v>7985.1999999999889</v>
      </c>
      <c r="AH139" s="411">
        <v>8074.9333333333243</v>
      </c>
      <c r="AI139" s="412" t="s">
        <v>496</v>
      </c>
      <c r="AJ139" s="412">
        <v>6.5250000000000004</v>
      </c>
      <c r="AK139" s="412">
        <v>6.9850000000000003</v>
      </c>
      <c r="AL139" s="412">
        <v>6.657</v>
      </c>
      <c r="AM139" s="412">
        <v>6.7220000000000004</v>
      </c>
      <c r="AN139" s="411">
        <v>0.23732201428875496</v>
      </c>
      <c r="AO139" s="412" t="s">
        <v>483</v>
      </c>
      <c r="AP139" s="413">
        <v>2.0078567817440658</v>
      </c>
      <c r="AR139" s="412">
        <v>2.1949999999999998</v>
      </c>
      <c r="AS139" s="412">
        <v>2.1819999999999999</v>
      </c>
      <c r="AT139" s="412">
        <v>2.3479999999999999</v>
      </c>
      <c r="AU139" s="412">
        <v>40.74</v>
      </c>
      <c r="AV139" s="412">
        <v>54.7</v>
      </c>
      <c r="AW139" s="412">
        <v>62.79</v>
      </c>
      <c r="AX139" s="412">
        <v>6.5250000000000004</v>
      </c>
      <c r="AY139" s="412">
        <v>6.9850000000000003</v>
      </c>
      <c r="AZ139" s="412">
        <v>6.657</v>
      </c>
      <c r="BB139" s="353">
        <f t="shared" si="27"/>
        <v>101</v>
      </c>
      <c r="BC139" s="412">
        <f t="shared" si="24"/>
        <v>46.094999999999999</v>
      </c>
      <c r="BD139" s="412">
        <f t="shared" si="22"/>
        <v>45.821999999999996</v>
      </c>
      <c r="BE139" s="412">
        <f t="shared" si="22"/>
        <v>49.308</v>
      </c>
      <c r="BF139" s="412">
        <f t="shared" si="25"/>
        <v>448.14000000000004</v>
      </c>
      <c r="BG139" s="412">
        <f t="shared" si="23"/>
        <v>601.70000000000005</v>
      </c>
      <c r="BH139" s="412">
        <f t="shared" si="23"/>
        <v>690.68999999999994</v>
      </c>
      <c r="BI139" s="412">
        <f t="shared" si="23"/>
        <v>71.775000000000006</v>
      </c>
      <c r="BJ139" s="412">
        <f t="shared" si="23"/>
        <v>76.835000000000008</v>
      </c>
      <c r="BK139" s="412">
        <f t="shared" si="23"/>
        <v>73.227000000000004</v>
      </c>
    </row>
    <row r="140" spans="1:63">
      <c r="A140" s="458"/>
      <c r="C140" s="353"/>
      <c r="D140" s="455" t="s">
        <v>636</v>
      </c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 t="s">
        <v>636</v>
      </c>
      <c r="R140" s="455"/>
      <c r="S140" s="455"/>
      <c r="T140" s="455"/>
      <c r="U140" s="455"/>
      <c r="V140" s="455"/>
      <c r="W140" s="455"/>
      <c r="X140" s="455"/>
      <c r="Y140" s="455"/>
      <c r="Z140" s="455"/>
      <c r="AA140" s="455"/>
      <c r="AB140" s="455"/>
      <c r="AC140" s="455"/>
      <c r="AD140" s="455" t="s">
        <v>636</v>
      </c>
      <c r="AE140" s="455"/>
      <c r="AF140" s="455"/>
      <c r="AG140" s="455"/>
      <c r="AH140" s="455"/>
      <c r="AI140" s="455"/>
      <c r="AJ140" s="455"/>
      <c r="AK140" s="455"/>
      <c r="AL140" s="455"/>
      <c r="AM140" s="455"/>
      <c r="AN140" s="455"/>
      <c r="AO140" s="455"/>
      <c r="AP140" s="455"/>
      <c r="AU140" s="404"/>
      <c r="AV140" s="404"/>
      <c r="AW140" s="404"/>
      <c r="AX140" s="404"/>
      <c r="AY140" s="404"/>
      <c r="AZ140" s="404"/>
      <c r="BC140" s="353"/>
      <c r="BD140" s="353"/>
      <c r="BE140" s="353"/>
    </row>
    <row r="141" spans="1:63">
      <c r="C141" s="353"/>
      <c r="D141" s="410" t="s">
        <v>413</v>
      </c>
      <c r="E141" s="353"/>
      <c r="F141" s="353"/>
      <c r="G141" s="353"/>
      <c r="H141" s="353"/>
      <c r="I141" s="353"/>
      <c r="J141" s="353"/>
      <c r="K141" s="353"/>
      <c r="L141" s="353"/>
      <c r="M141" s="353"/>
      <c r="N141" s="353"/>
      <c r="O141" s="353"/>
      <c r="P141" s="353"/>
      <c r="Q141" s="410" t="s">
        <v>649</v>
      </c>
      <c r="AD141" s="417" t="s">
        <v>784</v>
      </c>
      <c r="AE141" s="404"/>
      <c r="AF141" s="404"/>
      <c r="AG141" s="404"/>
      <c r="AH141" s="404"/>
      <c r="AI141" s="404"/>
      <c r="AJ141" s="404"/>
      <c r="AK141" s="404"/>
      <c r="AL141" s="404"/>
      <c r="AM141" s="404"/>
      <c r="AN141" s="404"/>
      <c r="AO141" s="404"/>
      <c r="AP141" s="404"/>
      <c r="AR141" s="353"/>
      <c r="AS141" s="353"/>
      <c r="AT141" s="353"/>
      <c r="AX141" s="404"/>
      <c r="AY141" s="404"/>
      <c r="AZ141" s="404"/>
      <c r="BC141" s="353"/>
      <c r="BD141" s="353"/>
      <c r="BE141" s="353"/>
    </row>
    <row r="142" spans="1:63">
      <c r="C142" s="353"/>
      <c r="D142" s="353"/>
      <c r="E142" s="456" t="s">
        <v>414</v>
      </c>
      <c r="F142" s="455"/>
      <c r="G142" s="455"/>
      <c r="H142" s="455"/>
      <c r="I142" s="455"/>
      <c r="J142" s="456" t="s">
        <v>415</v>
      </c>
      <c r="K142" s="455"/>
      <c r="L142" s="455"/>
      <c r="M142" s="455"/>
      <c r="N142" s="455"/>
      <c r="O142" s="455"/>
      <c r="P142" s="455"/>
      <c r="R142" s="456" t="s">
        <v>414</v>
      </c>
      <c r="S142" s="455"/>
      <c r="T142" s="455"/>
      <c r="U142" s="455"/>
      <c r="V142" s="455"/>
      <c r="W142" s="456" t="s">
        <v>415</v>
      </c>
      <c r="X142" s="455"/>
      <c r="Y142" s="455"/>
      <c r="Z142" s="455"/>
      <c r="AA142" s="455"/>
      <c r="AB142" s="455"/>
      <c r="AC142" s="455"/>
      <c r="AD142" s="404"/>
      <c r="AE142" s="456" t="s">
        <v>414</v>
      </c>
      <c r="AF142" s="457"/>
      <c r="AG142" s="457"/>
      <c r="AH142" s="457"/>
      <c r="AI142" s="457"/>
      <c r="AJ142" s="456" t="s">
        <v>415</v>
      </c>
      <c r="AK142" s="457"/>
      <c r="AL142" s="457"/>
      <c r="AM142" s="457"/>
      <c r="AN142" s="457"/>
      <c r="AO142" s="457"/>
      <c r="AP142" s="457"/>
      <c r="AU142" s="404"/>
      <c r="AV142" s="404"/>
      <c r="AW142" s="404"/>
      <c r="AX142" s="404"/>
      <c r="AY142" s="404"/>
      <c r="AZ142" s="404"/>
      <c r="BF142" s="404"/>
      <c r="BG142" s="404"/>
      <c r="BH142" s="404"/>
      <c r="BI142" s="404"/>
      <c r="BJ142" s="404"/>
      <c r="BK142" s="404"/>
    </row>
    <row r="143" spans="1:63">
      <c r="C143" s="353"/>
      <c r="D143" s="410" t="s">
        <v>416</v>
      </c>
      <c r="E143" s="410" t="s">
        <v>417</v>
      </c>
      <c r="F143" s="410" t="s">
        <v>418</v>
      </c>
      <c r="G143" s="410" t="s">
        <v>419</v>
      </c>
      <c r="H143" s="353" t="s">
        <v>420</v>
      </c>
      <c r="I143" s="353" t="s">
        <v>421</v>
      </c>
      <c r="J143" s="410" t="s">
        <v>417</v>
      </c>
      <c r="K143" s="410" t="s">
        <v>418</v>
      </c>
      <c r="L143" s="410" t="s">
        <v>419</v>
      </c>
      <c r="M143" s="353" t="s">
        <v>420</v>
      </c>
      <c r="N143" s="353" t="s">
        <v>422</v>
      </c>
      <c r="O143" s="353" t="s">
        <v>421</v>
      </c>
      <c r="P143" s="353" t="s">
        <v>423</v>
      </c>
      <c r="Q143" s="410" t="s">
        <v>416</v>
      </c>
      <c r="R143" s="410" t="s">
        <v>417</v>
      </c>
      <c r="S143" s="410" t="s">
        <v>418</v>
      </c>
      <c r="T143" s="410" t="s">
        <v>419</v>
      </c>
      <c r="U143" s="353" t="s">
        <v>420</v>
      </c>
      <c r="V143" s="353" t="s">
        <v>421</v>
      </c>
      <c r="W143" s="410" t="s">
        <v>417</v>
      </c>
      <c r="X143" s="410" t="s">
        <v>418</v>
      </c>
      <c r="Y143" s="410" t="s">
        <v>419</v>
      </c>
      <c r="Z143" s="353" t="s">
        <v>420</v>
      </c>
      <c r="AA143" s="353" t="s">
        <v>422</v>
      </c>
      <c r="AB143" s="353" t="s">
        <v>421</v>
      </c>
      <c r="AC143" s="353" t="s">
        <v>423</v>
      </c>
      <c r="AD143" s="417" t="s">
        <v>416</v>
      </c>
      <c r="AE143" s="417" t="s">
        <v>417</v>
      </c>
      <c r="AF143" s="417" t="s">
        <v>418</v>
      </c>
      <c r="AG143" s="417" t="s">
        <v>419</v>
      </c>
      <c r="AH143" s="404" t="s">
        <v>420</v>
      </c>
      <c r="AI143" s="404" t="s">
        <v>421</v>
      </c>
      <c r="AJ143" s="417" t="s">
        <v>417</v>
      </c>
      <c r="AK143" s="417" t="s">
        <v>418</v>
      </c>
      <c r="AL143" s="417" t="s">
        <v>419</v>
      </c>
      <c r="AM143" s="404" t="s">
        <v>420</v>
      </c>
      <c r="AN143" s="404" t="s">
        <v>422</v>
      </c>
      <c r="AO143" s="404" t="s">
        <v>421</v>
      </c>
      <c r="AP143" s="404" t="s">
        <v>423</v>
      </c>
      <c r="AR143" s="410" t="s">
        <v>417</v>
      </c>
      <c r="AS143" s="410" t="s">
        <v>418</v>
      </c>
      <c r="AT143" s="410" t="s">
        <v>419</v>
      </c>
      <c r="AU143" s="410" t="s">
        <v>417</v>
      </c>
      <c r="AV143" s="410" t="s">
        <v>418</v>
      </c>
      <c r="AW143" s="410" t="s">
        <v>419</v>
      </c>
      <c r="AX143" s="417" t="s">
        <v>417</v>
      </c>
      <c r="AY143" s="417" t="s">
        <v>418</v>
      </c>
      <c r="AZ143" s="417" t="s">
        <v>419</v>
      </c>
      <c r="BC143" s="410" t="s">
        <v>417</v>
      </c>
      <c r="BD143" s="410" t="s">
        <v>418</v>
      </c>
      <c r="BE143" s="410" t="s">
        <v>419</v>
      </c>
      <c r="BF143" s="410" t="s">
        <v>417</v>
      </c>
      <c r="BG143" s="410" t="s">
        <v>418</v>
      </c>
      <c r="BH143" s="410" t="s">
        <v>419</v>
      </c>
      <c r="BI143" s="410" t="s">
        <v>417</v>
      </c>
      <c r="BJ143" s="410" t="s">
        <v>418</v>
      </c>
      <c r="BK143" s="410" t="s">
        <v>419</v>
      </c>
    </row>
    <row r="144" spans="1:63">
      <c r="A144" s="458" t="s">
        <v>637</v>
      </c>
      <c r="B144" s="353">
        <f>B116+20</f>
        <v>102</v>
      </c>
      <c r="C144" s="353"/>
      <c r="D144" s="353" t="s">
        <v>424</v>
      </c>
      <c r="E144" s="411">
        <v>39691.920000000042</v>
      </c>
      <c r="F144" s="411">
        <v>32623.919999999966</v>
      </c>
      <c r="G144" s="411">
        <v>39943.920000000064</v>
      </c>
      <c r="H144" s="411">
        <v>37419.92000000002</v>
      </c>
      <c r="I144" s="412" t="s">
        <v>434</v>
      </c>
      <c r="J144" s="412">
        <v>3.089</v>
      </c>
      <c r="K144" s="412">
        <v>2.6459999999999999</v>
      </c>
      <c r="L144" s="412">
        <v>3.1040000000000001</v>
      </c>
      <c r="M144" s="412">
        <v>2.9470000000000001</v>
      </c>
      <c r="N144" s="411">
        <v>0.26023308549488439</v>
      </c>
      <c r="O144" s="412" t="s">
        <v>435</v>
      </c>
      <c r="P144" s="413">
        <v>2.1768568186547514</v>
      </c>
      <c r="Q144" s="353" t="s">
        <v>650</v>
      </c>
      <c r="R144" s="411">
        <v>111795.35999999975</v>
      </c>
      <c r="S144" s="411">
        <v>107056.35999999978</v>
      </c>
      <c r="T144" s="411">
        <v>113435.35999999977</v>
      </c>
      <c r="U144" s="411">
        <v>110762.35999999977</v>
      </c>
      <c r="V144" s="412" t="s">
        <v>574</v>
      </c>
      <c r="W144" s="412">
        <v>101.7</v>
      </c>
      <c r="X144" s="412">
        <v>98.490000000000009</v>
      </c>
      <c r="Y144" s="412">
        <v>102.80000000000001</v>
      </c>
      <c r="Z144" s="412">
        <v>101</v>
      </c>
      <c r="AA144" s="411">
        <v>2.2149473731598444</v>
      </c>
      <c r="AB144" s="412" t="s">
        <v>534</v>
      </c>
      <c r="AC144" s="413">
        <v>2.0021856656453969</v>
      </c>
      <c r="AD144" s="404" t="s">
        <v>650</v>
      </c>
      <c r="AE144" s="418">
        <v>7723.9999999999955</v>
      </c>
      <c r="AF144" s="418">
        <v>6474.0099999999948</v>
      </c>
      <c r="AG144" s="418">
        <v>8046.9999999999945</v>
      </c>
      <c r="AH144" s="418">
        <v>7415.0033333333295</v>
      </c>
      <c r="AI144" s="420" t="s">
        <v>562</v>
      </c>
      <c r="AJ144" s="420">
        <v>6.1040000000000001</v>
      </c>
      <c r="AK144" s="420">
        <v>5.2389999999999999</v>
      </c>
      <c r="AL144" s="420">
        <v>6.3220000000000001</v>
      </c>
      <c r="AM144" s="420">
        <v>5.8879999999999999</v>
      </c>
      <c r="AN144" s="418">
        <v>0.57255222693133145</v>
      </c>
      <c r="AO144" s="420" t="s">
        <v>592</v>
      </c>
      <c r="AP144" s="421">
        <v>1.9787389710047159</v>
      </c>
      <c r="AR144" s="412">
        <v>3.089</v>
      </c>
      <c r="AS144" s="412">
        <v>2.6459999999999999</v>
      </c>
      <c r="AT144" s="412">
        <v>3.1040000000000001</v>
      </c>
      <c r="AU144" s="412">
        <v>101.7</v>
      </c>
      <c r="AV144" s="412">
        <v>98.490000000000009</v>
      </c>
      <c r="AW144" s="412">
        <v>102.80000000000001</v>
      </c>
      <c r="AX144" s="420">
        <v>6.1040000000000001</v>
      </c>
      <c r="AY144" s="420">
        <v>5.2389999999999999</v>
      </c>
      <c r="AZ144" s="420">
        <v>6.3220000000000001</v>
      </c>
      <c r="BB144" s="353">
        <f>BB116+20</f>
        <v>102</v>
      </c>
      <c r="BC144" s="412">
        <f>AR144*21</f>
        <v>64.869</v>
      </c>
      <c r="BD144" s="412">
        <f t="shared" ref="BD144:BE167" si="28">AS144*21</f>
        <v>55.565999999999995</v>
      </c>
      <c r="BE144" s="412">
        <f t="shared" si="28"/>
        <v>65.183999999999997</v>
      </c>
      <c r="BF144" s="412">
        <f>AU144*11</f>
        <v>1118.7</v>
      </c>
      <c r="BG144" s="412">
        <f t="shared" ref="BG144:BK167" si="29">AV144*11</f>
        <v>1083.3900000000001</v>
      </c>
      <c r="BH144" s="412">
        <f t="shared" si="29"/>
        <v>1130.8000000000002</v>
      </c>
      <c r="BI144" s="412">
        <f t="shared" si="29"/>
        <v>67.144000000000005</v>
      </c>
      <c r="BJ144" s="412">
        <f t="shared" si="29"/>
        <v>57.628999999999998</v>
      </c>
      <c r="BK144" s="412">
        <f t="shared" si="29"/>
        <v>69.542000000000002</v>
      </c>
    </row>
    <row r="145" spans="1:63">
      <c r="A145" s="458"/>
      <c r="B145" s="353">
        <f>B117+20</f>
        <v>103</v>
      </c>
      <c r="C145" s="353"/>
      <c r="D145" s="353" t="s">
        <v>456</v>
      </c>
      <c r="E145" s="411">
        <v>30214.919999999969</v>
      </c>
      <c r="F145" s="411">
        <v>33411.919999999991</v>
      </c>
      <c r="G145" s="411">
        <v>29774.919999999969</v>
      </c>
      <c r="H145" s="411">
        <v>31133.919999999973</v>
      </c>
      <c r="I145" s="412" t="s">
        <v>463</v>
      </c>
      <c r="J145" s="412">
        <v>2.4910000000000001</v>
      </c>
      <c r="K145" s="412">
        <v>2.6970000000000001</v>
      </c>
      <c r="L145" s="412">
        <v>2.4620000000000002</v>
      </c>
      <c r="M145" s="412">
        <v>2.5500000000000003</v>
      </c>
      <c r="N145" s="411">
        <v>0.12803929474521331</v>
      </c>
      <c r="O145" s="412" t="s">
        <v>445</v>
      </c>
      <c r="P145" s="413">
        <v>2.1742329162767682</v>
      </c>
      <c r="Q145" s="353" t="s">
        <v>657</v>
      </c>
      <c r="R145" s="411">
        <v>78294.359999999826</v>
      </c>
      <c r="S145" s="411">
        <v>88655.359999999797</v>
      </c>
      <c r="T145" s="411">
        <v>79343.359999999797</v>
      </c>
      <c r="U145" s="411">
        <v>82097.69333333314</v>
      </c>
      <c r="V145" s="412" t="s">
        <v>430</v>
      </c>
      <c r="W145" s="412">
        <v>78.290000000000006</v>
      </c>
      <c r="X145" s="412">
        <v>85.77</v>
      </c>
      <c r="Y145" s="412">
        <v>79.06</v>
      </c>
      <c r="Z145" s="412">
        <v>81.040000000000006</v>
      </c>
      <c r="AA145" s="411">
        <v>4.1154465282805504</v>
      </c>
      <c r="AB145" s="412" t="s">
        <v>489</v>
      </c>
      <c r="AC145" s="413">
        <v>1.9977352345727788</v>
      </c>
      <c r="AD145" s="404" t="s">
        <v>657</v>
      </c>
      <c r="AE145" s="418">
        <v>7582.0099999999948</v>
      </c>
      <c r="AF145" s="418">
        <v>7825.6599999999944</v>
      </c>
      <c r="AG145" s="418">
        <v>8043.6599999999944</v>
      </c>
      <c r="AH145" s="418">
        <v>7817.1099999999942</v>
      </c>
      <c r="AI145" s="420" t="s">
        <v>574</v>
      </c>
      <c r="AJ145" s="420">
        <v>6.008</v>
      </c>
      <c r="AK145" s="420">
        <v>6.173</v>
      </c>
      <c r="AL145" s="420">
        <v>6.32</v>
      </c>
      <c r="AM145" s="420">
        <v>6.1669999999999998</v>
      </c>
      <c r="AN145" s="418">
        <v>0.15607219359150648</v>
      </c>
      <c r="AO145" s="420" t="s">
        <v>491</v>
      </c>
      <c r="AP145" s="421">
        <v>1.9857860024680332</v>
      </c>
      <c r="AR145" s="412">
        <v>2.4910000000000001</v>
      </c>
      <c r="AS145" s="412">
        <v>2.6970000000000001</v>
      </c>
      <c r="AT145" s="412">
        <v>2.4620000000000002</v>
      </c>
      <c r="AU145" s="412">
        <v>78.290000000000006</v>
      </c>
      <c r="AV145" s="412">
        <v>85.77</v>
      </c>
      <c r="AW145" s="412">
        <v>79.06</v>
      </c>
      <c r="AX145" s="420">
        <v>6.008</v>
      </c>
      <c r="AY145" s="420">
        <v>6.173</v>
      </c>
      <c r="AZ145" s="420">
        <v>6.32</v>
      </c>
      <c r="BB145" s="353">
        <f>BB117+20</f>
        <v>103</v>
      </c>
      <c r="BC145" s="412">
        <f t="shared" ref="BC145:BC167" si="30">AR145*21</f>
        <v>52.311</v>
      </c>
      <c r="BD145" s="412">
        <f t="shared" si="28"/>
        <v>56.637</v>
      </c>
      <c r="BE145" s="412">
        <f t="shared" si="28"/>
        <v>51.702000000000005</v>
      </c>
      <c r="BF145" s="412">
        <f t="shared" ref="BF145:BF167" si="31">AU145*11</f>
        <v>861.19</v>
      </c>
      <c r="BG145" s="412">
        <f t="shared" si="29"/>
        <v>943.46999999999991</v>
      </c>
      <c r="BH145" s="412">
        <f t="shared" si="29"/>
        <v>869.66000000000008</v>
      </c>
      <c r="BI145" s="412">
        <f t="shared" si="29"/>
        <v>66.087999999999994</v>
      </c>
      <c r="BJ145" s="412">
        <f t="shared" si="29"/>
        <v>67.903000000000006</v>
      </c>
      <c r="BK145" s="412">
        <f t="shared" si="29"/>
        <v>69.52000000000001</v>
      </c>
    </row>
    <row r="146" spans="1:63">
      <c r="A146" s="458"/>
      <c r="B146" s="355" t="s">
        <v>825</v>
      </c>
      <c r="C146" s="353"/>
      <c r="D146" s="353" t="s">
        <v>482</v>
      </c>
      <c r="E146" s="411">
        <v>9978.0199999999768</v>
      </c>
      <c r="F146" s="411">
        <v>11160.959999999979</v>
      </c>
      <c r="G146" s="411">
        <v>10718.979999999978</v>
      </c>
      <c r="H146" s="411">
        <v>10619.319999999978</v>
      </c>
      <c r="I146" s="412" t="s">
        <v>487</v>
      </c>
      <c r="J146" s="412">
        <v>1.024</v>
      </c>
      <c r="K146" s="412">
        <v>1.1220000000000001</v>
      </c>
      <c r="L146" s="412">
        <v>1.0860000000000001</v>
      </c>
      <c r="M146" s="412">
        <v>1.077</v>
      </c>
      <c r="N146" s="411">
        <v>4.9689375658393729E-2</v>
      </c>
      <c r="O146" s="412" t="s">
        <v>488</v>
      </c>
      <c r="P146" s="413">
        <v>1.8891474492636997</v>
      </c>
      <c r="Q146" s="353" t="s">
        <v>665</v>
      </c>
      <c r="R146" s="411">
        <v>15656.360000000011</v>
      </c>
      <c r="S146" s="411">
        <v>14619.180000000009</v>
      </c>
      <c r="T146" s="411">
        <v>17384.270000000011</v>
      </c>
      <c r="U146" s="411">
        <v>15886.603333333345</v>
      </c>
      <c r="V146" s="412" t="s">
        <v>435</v>
      </c>
      <c r="W146" s="412">
        <v>23.42</v>
      </c>
      <c r="X146" s="412">
        <v>22.2</v>
      </c>
      <c r="Y146" s="412">
        <v>25.39</v>
      </c>
      <c r="Z146" s="412">
        <v>23.67</v>
      </c>
      <c r="AA146" s="411">
        <v>1.6097792560868962</v>
      </c>
      <c r="AB146" s="412" t="s">
        <v>494</v>
      </c>
      <c r="AC146" s="413">
        <v>2.2899594377752206</v>
      </c>
      <c r="AD146" s="404" t="s">
        <v>665</v>
      </c>
      <c r="AE146" s="418">
        <v>3964.0199999999959</v>
      </c>
      <c r="AF146" s="418">
        <v>4694.0099999999957</v>
      </c>
      <c r="AG146" s="418">
        <v>4373.6799999999957</v>
      </c>
      <c r="AH146" s="418">
        <v>4343.9033333333291</v>
      </c>
      <c r="AI146" s="420" t="s">
        <v>543</v>
      </c>
      <c r="AJ146" s="420">
        <v>3.3610000000000002</v>
      </c>
      <c r="AK146" s="420">
        <v>3.9319999999999999</v>
      </c>
      <c r="AL146" s="420">
        <v>3.6840000000000002</v>
      </c>
      <c r="AM146" s="420">
        <v>3.6590000000000003</v>
      </c>
      <c r="AN146" s="418">
        <v>0.28650649169956194</v>
      </c>
      <c r="AO146" s="420" t="s">
        <v>442</v>
      </c>
      <c r="AP146" s="421">
        <v>1.8046299456068713</v>
      </c>
      <c r="AR146" s="412">
        <v>1.024</v>
      </c>
      <c r="AS146" s="412">
        <v>1.1220000000000001</v>
      </c>
      <c r="AT146" s="412">
        <v>1.0860000000000001</v>
      </c>
      <c r="AU146" s="412">
        <v>23.42</v>
      </c>
      <c r="AV146" s="412">
        <v>22.2</v>
      </c>
      <c r="AW146" s="412">
        <v>25.39</v>
      </c>
      <c r="AX146" s="420">
        <v>3.3610000000000002</v>
      </c>
      <c r="AY146" s="420">
        <v>3.9319999999999999</v>
      </c>
      <c r="AZ146" s="420">
        <v>3.6840000000000002</v>
      </c>
      <c r="BB146" s="355" t="s">
        <v>825</v>
      </c>
      <c r="BC146" s="412">
        <f t="shared" si="30"/>
        <v>21.504000000000001</v>
      </c>
      <c r="BD146" s="412">
        <f t="shared" si="28"/>
        <v>23.562000000000001</v>
      </c>
      <c r="BE146" s="412">
        <f t="shared" si="28"/>
        <v>22.806000000000001</v>
      </c>
      <c r="BF146" s="412">
        <f t="shared" si="31"/>
        <v>257.62</v>
      </c>
      <c r="BG146" s="412">
        <f t="shared" si="29"/>
        <v>244.2</v>
      </c>
      <c r="BH146" s="412">
        <f t="shared" si="29"/>
        <v>279.29000000000002</v>
      </c>
      <c r="BI146" s="412">
        <f t="shared" si="29"/>
        <v>36.971000000000004</v>
      </c>
      <c r="BJ146" s="412">
        <f t="shared" si="29"/>
        <v>43.252000000000002</v>
      </c>
      <c r="BK146" s="412">
        <f t="shared" si="29"/>
        <v>40.524000000000001</v>
      </c>
    </row>
    <row r="147" spans="1:63">
      <c r="A147" s="458"/>
      <c r="B147" s="353">
        <f>B119+20</f>
        <v>104</v>
      </c>
      <c r="C147" s="353"/>
      <c r="D147" s="353" t="s">
        <v>502</v>
      </c>
      <c r="E147" s="411">
        <v>31246.919999999969</v>
      </c>
      <c r="F147" s="411">
        <v>39089.920000000056</v>
      </c>
      <c r="G147" s="411">
        <v>32818.919999999969</v>
      </c>
      <c r="H147" s="411">
        <v>34385.253333333334</v>
      </c>
      <c r="I147" s="412" t="s">
        <v>507</v>
      </c>
      <c r="J147" s="412">
        <v>2.5580000000000003</v>
      </c>
      <c r="K147" s="412">
        <v>3.052</v>
      </c>
      <c r="L147" s="412">
        <v>2.6590000000000003</v>
      </c>
      <c r="M147" s="412">
        <v>2.7560000000000002</v>
      </c>
      <c r="N147" s="411">
        <v>0.26122797276433757</v>
      </c>
      <c r="O147" s="412" t="s">
        <v>508</v>
      </c>
      <c r="P147" s="413">
        <v>2.175696062717317</v>
      </c>
      <c r="Q147" s="353" t="s">
        <v>671</v>
      </c>
      <c r="R147" s="411">
        <v>58066.359999999862</v>
      </c>
      <c r="S147" s="411">
        <v>82565.359999999797</v>
      </c>
      <c r="T147" s="411">
        <v>67687.359999999811</v>
      </c>
      <c r="U147" s="411">
        <v>69439.693333333154</v>
      </c>
      <c r="V147" s="412" t="s">
        <v>519</v>
      </c>
      <c r="W147" s="412">
        <v>62.82</v>
      </c>
      <c r="X147" s="412">
        <v>81.400000000000006</v>
      </c>
      <c r="Y147" s="412">
        <v>70.34</v>
      </c>
      <c r="Z147" s="412">
        <v>71.52</v>
      </c>
      <c r="AA147" s="411">
        <v>9.3490604745304307</v>
      </c>
      <c r="AB147" s="412" t="s">
        <v>566</v>
      </c>
      <c r="AC147" s="413">
        <v>2.0548683187358834</v>
      </c>
      <c r="AD147" s="404" t="s">
        <v>671</v>
      </c>
      <c r="AE147" s="418">
        <v>7074.6799999999957</v>
      </c>
      <c r="AF147" s="418">
        <v>8454.3399999999947</v>
      </c>
      <c r="AG147" s="418">
        <v>7385.0099999999948</v>
      </c>
      <c r="AH147" s="418">
        <v>7638.0099999999948</v>
      </c>
      <c r="AI147" s="420" t="s">
        <v>508</v>
      </c>
      <c r="AJ147" s="420">
        <v>5.66</v>
      </c>
      <c r="AK147" s="420">
        <v>6.5940000000000003</v>
      </c>
      <c r="AL147" s="420">
        <v>5.8730000000000002</v>
      </c>
      <c r="AM147" s="420">
        <v>6.0419999999999998</v>
      </c>
      <c r="AN147" s="418">
        <v>0.48940059934418478</v>
      </c>
      <c r="AO147" s="420" t="s">
        <v>451</v>
      </c>
      <c r="AP147" s="421">
        <v>1.9825704867226224</v>
      </c>
      <c r="AR147" s="412">
        <v>2.5580000000000003</v>
      </c>
      <c r="AS147" s="412">
        <v>3.052</v>
      </c>
      <c r="AT147" s="412">
        <v>2.6590000000000003</v>
      </c>
      <c r="AU147" s="412">
        <v>62.82</v>
      </c>
      <c r="AV147" s="412">
        <v>81.400000000000006</v>
      </c>
      <c r="AW147" s="412">
        <v>70.34</v>
      </c>
      <c r="AX147" s="420">
        <v>5.66</v>
      </c>
      <c r="AY147" s="420">
        <v>6.5940000000000003</v>
      </c>
      <c r="AZ147" s="420">
        <v>5.8730000000000002</v>
      </c>
      <c r="BB147" s="353">
        <f>BB119+20</f>
        <v>104</v>
      </c>
      <c r="BC147" s="412">
        <f t="shared" si="30"/>
        <v>53.718000000000004</v>
      </c>
      <c r="BD147" s="412">
        <f t="shared" si="28"/>
        <v>64.091999999999999</v>
      </c>
      <c r="BE147" s="412">
        <f t="shared" si="28"/>
        <v>55.839000000000006</v>
      </c>
      <c r="BF147" s="412">
        <f t="shared" si="31"/>
        <v>691.02</v>
      </c>
      <c r="BG147" s="412">
        <f t="shared" si="29"/>
        <v>895.40000000000009</v>
      </c>
      <c r="BH147" s="412">
        <f t="shared" si="29"/>
        <v>773.74</v>
      </c>
      <c r="BI147" s="412">
        <f t="shared" si="29"/>
        <v>62.260000000000005</v>
      </c>
      <c r="BJ147" s="412">
        <f t="shared" si="29"/>
        <v>72.534000000000006</v>
      </c>
      <c r="BK147" s="412">
        <f t="shared" si="29"/>
        <v>64.603000000000009</v>
      </c>
    </row>
    <row r="148" spans="1:63">
      <c r="A148" s="458"/>
      <c r="B148" s="353">
        <f>B120+20</f>
        <v>105</v>
      </c>
      <c r="C148" s="353"/>
      <c r="D148" s="353" t="s">
        <v>524</v>
      </c>
      <c r="E148" s="411">
        <v>121156.91999999985</v>
      </c>
      <c r="F148" s="411">
        <v>130867.91999999985</v>
      </c>
      <c r="G148" s="411">
        <v>122146.91999999988</v>
      </c>
      <c r="H148" s="411">
        <v>124723.91999999987</v>
      </c>
      <c r="I148" s="412" t="s">
        <v>448</v>
      </c>
      <c r="J148" s="412">
        <v>7.4430000000000005</v>
      </c>
      <c r="K148" s="412">
        <v>7.9110000000000005</v>
      </c>
      <c r="L148" s="412">
        <v>7.4910000000000005</v>
      </c>
      <c r="M148" s="412">
        <v>7.6150000000000002</v>
      </c>
      <c r="N148" s="411">
        <v>0.25772113537662605</v>
      </c>
      <c r="O148" s="412" t="s">
        <v>428</v>
      </c>
      <c r="P148" s="413">
        <v>2.081432301922824</v>
      </c>
      <c r="Q148" s="353" t="s">
        <v>677</v>
      </c>
      <c r="R148" s="411">
        <v>961679.23195801617</v>
      </c>
      <c r="S148" s="411">
        <v>1047547.7409292305</v>
      </c>
      <c r="T148" s="411">
        <v>952608.11532293202</v>
      </c>
      <c r="U148" s="411">
        <v>987278.36273672618</v>
      </c>
      <c r="V148" s="412" t="s">
        <v>474</v>
      </c>
      <c r="W148" s="412">
        <v>487.20000000000005</v>
      </c>
      <c r="X148" s="412">
        <v>518.4</v>
      </c>
      <c r="Y148" s="412">
        <v>483.90000000000003</v>
      </c>
      <c r="Z148" s="412">
        <v>496.5</v>
      </c>
      <c r="AA148" s="411">
        <v>19.065213891564511</v>
      </c>
      <c r="AB148" s="412" t="s">
        <v>447</v>
      </c>
      <c r="AC148" s="413">
        <v>1.558692232372519</v>
      </c>
      <c r="AD148" s="404" t="s">
        <v>677</v>
      </c>
      <c r="AE148" s="418">
        <v>14843.989999999994</v>
      </c>
      <c r="AF148" s="418">
        <v>15204.329999999994</v>
      </c>
      <c r="AG148" s="418">
        <v>15902.989999999994</v>
      </c>
      <c r="AH148" s="418">
        <v>15317.103333333327</v>
      </c>
      <c r="AI148" s="420" t="s">
        <v>483</v>
      </c>
      <c r="AJ148" s="420">
        <v>10.540000000000001</v>
      </c>
      <c r="AK148" s="420">
        <v>10.75</v>
      </c>
      <c r="AL148" s="420">
        <v>11.15</v>
      </c>
      <c r="AM148" s="420">
        <v>10.81</v>
      </c>
      <c r="AN148" s="418">
        <v>0.31060240404486583</v>
      </c>
      <c r="AO148" s="420" t="s">
        <v>513</v>
      </c>
      <c r="AP148" s="421">
        <v>2.2223356020231466</v>
      </c>
      <c r="AR148" s="412">
        <v>7.4430000000000005</v>
      </c>
      <c r="AS148" s="412">
        <v>7.9110000000000005</v>
      </c>
      <c r="AT148" s="412">
        <v>7.4910000000000005</v>
      </c>
      <c r="AU148" s="412">
        <v>487.20000000000005</v>
      </c>
      <c r="AV148" s="412">
        <v>518.4</v>
      </c>
      <c r="AW148" s="412">
        <v>483.90000000000003</v>
      </c>
      <c r="AX148" s="420">
        <v>10.540000000000001</v>
      </c>
      <c r="AY148" s="420">
        <v>10.75</v>
      </c>
      <c r="AZ148" s="420">
        <v>11.15</v>
      </c>
      <c r="BB148" s="353">
        <f>BB120+20</f>
        <v>105</v>
      </c>
      <c r="BC148" s="412">
        <f t="shared" si="30"/>
        <v>156.303</v>
      </c>
      <c r="BD148" s="412">
        <f t="shared" si="28"/>
        <v>166.131</v>
      </c>
      <c r="BE148" s="412">
        <f t="shared" si="28"/>
        <v>157.31100000000001</v>
      </c>
      <c r="BF148" s="412">
        <f t="shared" si="31"/>
        <v>5359.2000000000007</v>
      </c>
      <c r="BG148" s="412">
        <f t="shared" si="29"/>
        <v>5702.4</v>
      </c>
      <c r="BH148" s="412">
        <f t="shared" si="29"/>
        <v>5322.9000000000005</v>
      </c>
      <c r="BI148" s="412">
        <f t="shared" si="29"/>
        <v>115.94000000000001</v>
      </c>
      <c r="BJ148" s="412">
        <f t="shared" si="29"/>
        <v>118.25</v>
      </c>
      <c r="BK148" s="412">
        <f t="shared" si="29"/>
        <v>122.65</v>
      </c>
    </row>
    <row r="149" spans="1:63">
      <c r="A149" s="458"/>
      <c r="B149" s="355" t="s">
        <v>826</v>
      </c>
      <c r="C149" s="353"/>
      <c r="D149" s="353" t="s">
        <v>533</v>
      </c>
      <c r="E149" s="411">
        <v>10098.979999999978</v>
      </c>
      <c r="F149" s="411">
        <v>11027.939999999977</v>
      </c>
      <c r="G149" s="411">
        <v>10425.959999999974</v>
      </c>
      <c r="H149" s="411">
        <v>10517.626666666643</v>
      </c>
      <c r="I149" s="412" t="s">
        <v>446</v>
      </c>
      <c r="J149" s="412">
        <v>1.034</v>
      </c>
      <c r="K149" s="412">
        <v>1.111</v>
      </c>
      <c r="L149" s="412">
        <v>1.0609999999999999</v>
      </c>
      <c r="M149" s="412">
        <v>1.069</v>
      </c>
      <c r="N149" s="411">
        <v>3.9136558095113773E-2</v>
      </c>
      <c r="O149" s="412" t="s">
        <v>535</v>
      </c>
      <c r="P149" s="413">
        <v>1.888538049108041</v>
      </c>
      <c r="Q149" s="353" t="s">
        <v>679</v>
      </c>
      <c r="R149" s="411">
        <v>11397.27000000001</v>
      </c>
      <c r="S149" s="411">
        <v>11193.180000000009</v>
      </c>
      <c r="T149" s="411">
        <v>11471.27000000001</v>
      </c>
      <c r="U149" s="411">
        <v>11353.906666666677</v>
      </c>
      <c r="V149" s="412" t="s">
        <v>536</v>
      </c>
      <c r="W149" s="412">
        <v>18.25</v>
      </c>
      <c r="X149" s="412">
        <v>17.990000000000002</v>
      </c>
      <c r="Y149" s="412">
        <v>18.34</v>
      </c>
      <c r="Z149" s="412">
        <v>18.2</v>
      </c>
      <c r="AA149" s="411">
        <v>0.18402397763022138</v>
      </c>
      <c r="AB149" s="412" t="s">
        <v>500</v>
      </c>
      <c r="AC149" s="413">
        <v>2.1643252843754524</v>
      </c>
      <c r="AD149" s="404" t="s">
        <v>679</v>
      </c>
      <c r="AE149" s="418">
        <v>3226.0199999999968</v>
      </c>
      <c r="AF149" s="418">
        <v>4498.3499999999949</v>
      </c>
      <c r="AG149" s="418">
        <v>3757.669999999996</v>
      </c>
      <c r="AH149" s="418">
        <v>3827.3466666666627</v>
      </c>
      <c r="AI149" s="420" t="s">
        <v>727</v>
      </c>
      <c r="AJ149" s="420">
        <v>2.754</v>
      </c>
      <c r="AK149" s="420">
        <v>3.7810000000000001</v>
      </c>
      <c r="AL149" s="420">
        <v>3.194</v>
      </c>
      <c r="AM149" s="420">
        <v>3.2429999999999999</v>
      </c>
      <c r="AN149" s="418">
        <v>0.51545062943652986</v>
      </c>
      <c r="AO149" s="420" t="s">
        <v>791</v>
      </c>
      <c r="AP149" s="421">
        <v>1.7136088375790453</v>
      </c>
      <c r="AR149" s="412">
        <v>1.034</v>
      </c>
      <c r="AS149" s="412">
        <v>1.111</v>
      </c>
      <c r="AT149" s="412">
        <v>1.0609999999999999</v>
      </c>
      <c r="AU149" s="412">
        <v>18.25</v>
      </c>
      <c r="AV149" s="412">
        <v>17.990000000000002</v>
      </c>
      <c r="AW149" s="412">
        <v>18.34</v>
      </c>
      <c r="AX149" s="420">
        <v>2.754</v>
      </c>
      <c r="AY149" s="420">
        <v>3.7810000000000001</v>
      </c>
      <c r="AZ149" s="420">
        <v>3.194</v>
      </c>
      <c r="BB149" s="355" t="s">
        <v>826</v>
      </c>
      <c r="BC149" s="412">
        <f t="shared" si="30"/>
        <v>21.714000000000002</v>
      </c>
      <c r="BD149" s="412">
        <f t="shared" si="28"/>
        <v>23.331</v>
      </c>
      <c r="BE149" s="412">
        <f t="shared" si="28"/>
        <v>22.280999999999999</v>
      </c>
      <c r="BF149" s="412">
        <f t="shared" si="31"/>
        <v>200.75</v>
      </c>
      <c r="BG149" s="412">
        <f t="shared" si="29"/>
        <v>197.89000000000001</v>
      </c>
      <c r="BH149" s="412">
        <f t="shared" si="29"/>
        <v>201.74</v>
      </c>
      <c r="BI149" s="412">
        <f t="shared" si="29"/>
        <v>30.294</v>
      </c>
      <c r="BJ149" s="412">
        <f t="shared" si="29"/>
        <v>41.591000000000001</v>
      </c>
      <c r="BK149" s="412">
        <f t="shared" si="29"/>
        <v>35.134</v>
      </c>
    </row>
    <row r="150" spans="1:63">
      <c r="A150" s="458"/>
      <c r="B150" s="353">
        <f>B122+20</f>
        <v>106</v>
      </c>
      <c r="C150" s="353"/>
      <c r="D150" s="353" t="s">
        <v>538</v>
      </c>
      <c r="E150" s="411">
        <v>50067.920000000107</v>
      </c>
      <c r="F150" s="411">
        <v>42921.920000000078</v>
      </c>
      <c r="G150" s="411">
        <v>53212.920000000122</v>
      </c>
      <c r="H150" s="411">
        <v>48734.253333333436</v>
      </c>
      <c r="I150" s="412" t="s">
        <v>544</v>
      </c>
      <c r="J150" s="412">
        <v>3.7090000000000001</v>
      </c>
      <c r="K150" s="412">
        <v>3.2850000000000001</v>
      </c>
      <c r="L150" s="412">
        <v>3.891</v>
      </c>
      <c r="M150" s="412">
        <v>3.629</v>
      </c>
      <c r="N150" s="411">
        <v>0.31079607388779412</v>
      </c>
      <c r="O150" s="412" t="s">
        <v>441</v>
      </c>
      <c r="P150" s="413">
        <v>2.2700901998145508</v>
      </c>
      <c r="Q150" s="353" t="s">
        <v>684</v>
      </c>
      <c r="R150" s="411">
        <v>120212.35999999978</v>
      </c>
      <c r="S150" s="411">
        <v>112519.35999999975</v>
      </c>
      <c r="T150" s="411">
        <v>120351.3599999998</v>
      </c>
      <c r="U150" s="411">
        <v>117694.35999999977</v>
      </c>
      <c r="V150" s="412" t="s">
        <v>447</v>
      </c>
      <c r="W150" s="412">
        <v>107.2</v>
      </c>
      <c r="X150" s="412">
        <v>102.10000000000001</v>
      </c>
      <c r="Y150" s="412">
        <v>107.30000000000001</v>
      </c>
      <c r="Z150" s="412">
        <v>105.5</v>
      </c>
      <c r="AA150" s="411">
        <v>2.9509407618356969</v>
      </c>
      <c r="AB150" s="412" t="s">
        <v>462</v>
      </c>
      <c r="AC150" s="413">
        <v>1.9423181831979852</v>
      </c>
      <c r="AD150" s="404" t="s">
        <v>684</v>
      </c>
      <c r="AE150" s="418">
        <v>9921.6699999999946</v>
      </c>
      <c r="AF150" s="418">
        <v>8581.9999999999945</v>
      </c>
      <c r="AG150" s="418">
        <v>10404.329999999994</v>
      </c>
      <c r="AH150" s="418">
        <v>9635.9999999999945</v>
      </c>
      <c r="AI150" s="420" t="s">
        <v>455</v>
      </c>
      <c r="AJ150" s="420">
        <v>7.548</v>
      </c>
      <c r="AK150" s="420">
        <v>6.6779999999999999</v>
      </c>
      <c r="AL150" s="420">
        <v>7.8540000000000001</v>
      </c>
      <c r="AM150" s="420">
        <v>7.36</v>
      </c>
      <c r="AN150" s="418">
        <v>0.61024135806639612</v>
      </c>
      <c r="AO150" s="420" t="s">
        <v>528</v>
      </c>
      <c r="AP150" s="421">
        <v>2.097242796085224</v>
      </c>
      <c r="AR150" s="412">
        <v>3.7090000000000001</v>
      </c>
      <c r="AS150" s="412">
        <v>3.2850000000000001</v>
      </c>
      <c r="AT150" s="412">
        <v>3.891</v>
      </c>
      <c r="AU150" s="412">
        <v>107.2</v>
      </c>
      <c r="AV150" s="412">
        <v>102.10000000000001</v>
      </c>
      <c r="AW150" s="412">
        <v>107.30000000000001</v>
      </c>
      <c r="AX150" s="420">
        <v>7.548</v>
      </c>
      <c r="AY150" s="420">
        <v>6.6779999999999999</v>
      </c>
      <c r="AZ150" s="420">
        <v>7.8540000000000001</v>
      </c>
      <c r="BB150" s="353">
        <f>BB122+20</f>
        <v>106</v>
      </c>
      <c r="BC150" s="412">
        <f t="shared" si="30"/>
        <v>77.888999999999996</v>
      </c>
      <c r="BD150" s="412">
        <f t="shared" si="28"/>
        <v>68.984999999999999</v>
      </c>
      <c r="BE150" s="412">
        <f t="shared" si="28"/>
        <v>81.710999999999999</v>
      </c>
      <c r="BF150" s="412">
        <f t="shared" si="31"/>
        <v>1179.2</v>
      </c>
      <c r="BG150" s="412">
        <f t="shared" si="29"/>
        <v>1123.1000000000001</v>
      </c>
      <c r="BH150" s="412">
        <f t="shared" si="29"/>
        <v>1180.3000000000002</v>
      </c>
      <c r="BI150" s="412">
        <f t="shared" si="29"/>
        <v>83.028000000000006</v>
      </c>
      <c r="BJ150" s="412">
        <f t="shared" si="29"/>
        <v>73.457999999999998</v>
      </c>
      <c r="BK150" s="412">
        <f t="shared" si="29"/>
        <v>86.394000000000005</v>
      </c>
    </row>
    <row r="151" spans="1:63">
      <c r="A151" s="458"/>
      <c r="B151" s="353">
        <f>B123+20</f>
        <v>107</v>
      </c>
      <c r="C151" s="353"/>
      <c r="D151" s="353" t="s">
        <v>549</v>
      </c>
      <c r="E151" s="411">
        <v>49942.920000000093</v>
      </c>
      <c r="F151" s="411">
        <v>57392.920000000107</v>
      </c>
      <c r="G151" s="411">
        <v>53166.920000000107</v>
      </c>
      <c r="H151" s="411">
        <v>53500.9200000001</v>
      </c>
      <c r="I151" s="412" t="s">
        <v>425</v>
      </c>
      <c r="J151" s="412">
        <v>3.702</v>
      </c>
      <c r="K151" s="412">
        <v>4.13</v>
      </c>
      <c r="L151" s="412">
        <v>3.8890000000000002</v>
      </c>
      <c r="M151" s="412">
        <v>3.907</v>
      </c>
      <c r="N151" s="411">
        <v>0.2146178068707634</v>
      </c>
      <c r="O151" s="412" t="s">
        <v>470</v>
      </c>
      <c r="P151" s="413">
        <v>2.2705333455919354</v>
      </c>
      <c r="Q151" s="353" t="s">
        <v>692</v>
      </c>
      <c r="R151" s="411">
        <v>16245.180000000009</v>
      </c>
      <c r="S151" s="411">
        <v>18372.360000000008</v>
      </c>
      <c r="T151" s="411">
        <v>18951.360000000011</v>
      </c>
      <c r="U151" s="411">
        <v>17856.300000000007</v>
      </c>
      <c r="V151" s="412" t="s">
        <v>506</v>
      </c>
      <c r="W151" s="412">
        <v>24.1</v>
      </c>
      <c r="X151" s="412">
        <v>26.5</v>
      </c>
      <c r="Y151" s="412">
        <v>27.13</v>
      </c>
      <c r="Z151" s="412">
        <v>25.91</v>
      </c>
      <c r="AA151" s="411">
        <v>1.6005931942358398</v>
      </c>
      <c r="AB151" s="412" t="s">
        <v>557</v>
      </c>
      <c r="AC151" s="413">
        <v>2.2694714707101071</v>
      </c>
      <c r="AD151" s="404" t="s">
        <v>692</v>
      </c>
      <c r="AE151" s="418">
        <v>10095.999999999995</v>
      </c>
      <c r="AF151" s="418">
        <v>10406.989999999994</v>
      </c>
      <c r="AG151" s="418">
        <v>10161.319999999994</v>
      </c>
      <c r="AH151" s="418">
        <v>10221.436666666661</v>
      </c>
      <c r="AI151" s="420" t="s">
        <v>468</v>
      </c>
      <c r="AJ151" s="420">
        <v>7.6589999999999998</v>
      </c>
      <c r="AK151" s="420">
        <v>7.8559999999999999</v>
      </c>
      <c r="AL151" s="420">
        <v>7.7010000000000005</v>
      </c>
      <c r="AM151" s="420">
        <v>7.7389999999999999</v>
      </c>
      <c r="AN151" s="418">
        <v>0.10388992407580888</v>
      </c>
      <c r="AO151" s="420" t="s">
        <v>536</v>
      </c>
      <c r="AP151" s="421">
        <v>2.1030297655669972</v>
      </c>
      <c r="AR151" s="412">
        <v>3.702</v>
      </c>
      <c r="AS151" s="412">
        <v>4.13</v>
      </c>
      <c r="AT151" s="412">
        <v>3.8890000000000002</v>
      </c>
      <c r="AU151" s="412">
        <v>24.1</v>
      </c>
      <c r="AV151" s="412">
        <v>26.5</v>
      </c>
      <c r="AW151" s="412">
        <v>27.13</v>
      </c>
      <c r="AX151" s="420">
        <v>7.6589999999999998</v>
      </c>
      <c r="AY151" s="420">
        <v>7.8559999999999999</v>
      </c>
      <c r="AZ151" s="420">
        <v>7.7010000000000005</v>
      </c>
      <c r="BB151" s="353">
        <f>BB123+20</f>
        <v>107</v>
      </c>
      <c r="BC151" s="412">
        <f t="shared" si="30"/>
        <v>77.742000000000004</v>
      </c>
      <c r="BD151" s="412">
        <f t="shared" si="28"/>
        <v>86.73</v>
      </c>
      <c r="BE151" s="412">
        <f t="shared" si="28"/>
        <v>81.669000000000011</v>
      </c>
      <c r="BF151" s="412">
        <f t="shared" si="31"/>
        <v>265.10000000000002</v>
      </c>
      <c r="BG151" s="412">
        <f t="shared" si="29"/>
        <v>291.5</v>
      </c>
      <c r="BH151" s="412">
        <f t="shared" si="29"/>
        <v>298.43</v>
      </c>
      <c r="BI151" s="412">
        <f t="shared" si="29"/>
        <v>84.248999999999995</v>
      </c>
      <c r="BJ151" s="412">
        <f t="shared" si="29"/>
        <v>86.415999999999997</v>
      </c>
      <c r="BK151" s="412">
        <f t="shared" si="29"/>
        <v>84.711000000000013</v>
      </c>
    </row>
    <row r="152" spans="1:63">
      <c r="A152" s="458"/>
      <c r="B152" s="355" t="s">
        <v>825</v>
      </c>
      <c r="C152" s="353"/>
      <c r="D152" s="353" t="s">
        <v>555</v>
      </c>
      <c r="E152" s="411">
        <v>10245.959999999977</v>
      </c>
      <c r="F152" s="411">
        <v>11561.999999999975</v>
      </c>
      <c r="G152" s="411">
        <v>10632.019999999977</v>
      </c>
      <c r="H152" s="411">
        <v>10813.326666666644</v>
      </c>
      <c r="I152" s="412" t="s">
        <v>473</v>
      </c>
      <c r="J152" s="412">
        <v>1.046</v>
      </c>
      <c r="K152" s="412">
        <v>1.155</v>
      </c>
      <c r="L152" s="412">
        <v>1.0780000000000001</v>
      </c>
      <c r="M152" s="412">
        <v>1.093</v>
      </c>
      <c r="N152" s="411">
        <v>5.5749622477504764E-2</v>
      </c>
      <c r="O152" s="412" t="s">
        <v>489</v>
      </c>
      <c r="P152" s="413">
        <v>1.8903583945944702</v>
      </c>
      <c r="Q152" s="353" t="s">
        <v>698</v>
      </c>
      <c r="R152" s="411">
        <v>15544.180000000009</v>
      </c>
      <c r="S152" s="411">
        <v>17912.360000000011</v>
      </c>
      <c r="T152" s="411">
        <v>17026.360000000011</v>
      </c>
      <c r="U152" s="411">
        <v>16827.633333333346</v>
      </c>
      <c r="V152" s="412" t="s">
        <v>505</v>
      </c>
      <c r="W152" s="412">
        <v>23.29</v>
      </c>
      <c r="X152" s="412">
        <v>25.990000000000002</v>
      </c>
      <c r="Y152" s="412">
        <v>24.990000000000002</v>
      </c>
      <c r="Z152" s="412">
        <v>24.75</v>
      </c>
      <c r="AA152" s="411">
        <v>1.3632928681184806</v>
      </c>
      <c r="AB152" s="412" t="s">
        <v>470</v>
      </c>
      <c r="AC152" s="413">
        <v>2.2950456366834011</v>
      </c>
      <c r="AD152" s="404" t="s">
        <v>698</v>
      </c>
      <c r="AE152" s="418">
        <v>3883.0199999999954</v>
      </c>
      <c r="AF152" s="418">
        <v>4195.3399999999956</v>
      </c>
      <c r="AG152" s="418">
        <v>4239.0099999999957</v>
      </c>
      <c r="AH152" s="418">
        <v>4105.7899999999963</v>
      </c>
      <c r="AI152" s="420" t="s">
        <v>495</v>
      </c>
      <c r="AJ152" s="420">
        <v>3.2960000000000003</v>
      </c>
      <c r="AK152" s="420">
        <v>3.5449999999999999</v>
      </c>
      <c r="AL152" s="420">
        <v>3.5790000000000002</v>
      </c>
      <c r="AM152" s="420">
        <v>3.4729999999999999</v>
      </c>
      <c r="AN152" s="418">
        <v>0.15454139649682958</v>
      </c>
      <c r="AO152" s="420" t="s">
        <v>529</v>
      </c>
      <c r="AP152" s="421">
        <v>1.7633066861711593</v>
      </c>
      <c r="AR152" s="412">
        <v>1.046</v>
      </c>
      <c r="AS152" s="412">
        <v>1.155</v>
      </c>
      <c r="AT152" s="412">
        <v>1.0780000000000001</v>
      </c>
      <c r="AU152" s="412">
        <v>23.29</v>
      </c>
      <c r="AV152" s="412">
        <v>25.990000000000002</v>
      </c>
      <c r="AW152" s="412">
        <v>24.990000000000002</v>
      </c>
      <c r="AX152" s="420">
        <v>3.2960000000000003</v>
      </c>
      <c r="AY152" s="420">
        <v>3.5449999999999999</v>
      </c>
      <c r="AZ152" s="420">
        <v>3.5790000000000002</v>
      </c>
      <c r="BB152" s="355" t="s">
        <v>825</v>
      </c>
      <c r="BC152" s="412">
        <f t="shared" si="30"/>
        <v>21.966000000000001</v>
      </c>
      <c r="BD152" s="412">
        <f t="shared" si="28"/>
        <v>24.254999999999999</v>
      </c>
      <c r="BE152" s="412">
        <f t="shared" si="28"/>
        <v>22.638000000000002</v>
      </c>
      <c r="BF152" s="412">
        <f t="shared" si="31"/>
        <v>256.19</v>
      </c>
      <c r="BG152" s="412">
        <f t="shared" si="29"/>
        <v>285.89000000000004</v>
      </c>
      <c r="BH152" s="412">
        <f t="shared" si="29"/>
        <v>274.89000000000004</v>
      </c>
      <c r="BI152" s="412">
        <f t="shared" si="29"/>
        <v>36.256</v>
      </c>
      <c r="BJ152" s="412">
        <f t="shared" si="29"/>
        <v>38.994999999999997</v>
      </c>
      <c r="BK152" s="412">
        <f t="shared" si="29"/>
        <v>39.369</v>
      </c>
    </row>
    <row r="153" spans="1:63">
      <c r="A153" s="458"/>
      <c r="B153" s="353">
        <f>B125+20</f>
        <v>108</v>
      </c>
      <c r="C153" s="353"/>
      <c r="D153" s="353" t="s">
        <v>558</v>
      </c>
      <c r="E153" s="411">
        <v>36619.940000000039</v>
      </c>
      <c r="F153" s="411">
        <v>47466.920000000071</v>
      </c>
      <c r="G153" s="411">
        <v>39756.920000000071</v>
      </c>
      <c r="H153" s="411">
        <v>41281.26000000006</v>
      </c>
      <c r="I153" s="412" t="s">
        <v>563</v>
      </c>
      <c r="J153" s="412">
        <v>2.899</v>
      </c>
      <c r="K153" s="412">
        <v>3.556</v>
      </c>
      <c r="L153" s="412">
        <v>3.093</v>
      </c>
      <c r="M153" s="412">
        <v>3.1830000000000003</v>
      </c>
      <c r="N153" s="411">
        <v>0.33786018692705233</v>
      </c>
      <c r="O153" s="412" t="s">
        <v>511</v>
      </c>
      <c r="P153" s="413">
        <v>2.2081885172811107</v>
      </c>
      <c r="Q153" s="353" t="s">
        <v>703</v>
      </c>
      <c r="R153" s="411">
        <v>168881.35999999975</v>
      </c>
      <c r="S153" s="411">
        <v>241802.35999999972</v>
      </c>
      <c r="T153" s="411">
        <v>202295.35999999975</v>
      </c>
      <c r="U153" s="411">
        <v>204326.35999999975</v>
      </c>
      <c r="V153" s="412" t="s">
        <v>709</v>
      </c>
      <c r="W153" s="412">
        <v>137.4</v>
      </c>
      <c r="X153" s="412">
        <v>178.5</v>
      </c>
      <c r="Y153" s="412">
        <v>156.80000000000001</v>
      </c>
      <c r="Z153" s="412">
        <v>157.60000000000002</v>
      </c>
      <c r="AA153" s="411">
        <v>20.568313733729646</v>
      </c>
      <c r="AB153" s="412" t="s">
        <v>566</v>
      </c>
      <c r="AC153" s="413">
        <v>1.8562965110090472</v>
      </c>
      <c r="AD153" s="404" t="s">
        <v>703</v>
      </c>
      <c r="AE153" s="418">
        <v>9604.3399999999947</v>
      </c>
      <c r="AF153" s="418">
        <v>12564.329999999994</v>
      </c>
      <c r="AG153" s="418">
        <v>10247.989999999994</v>
      </c>
      <c r="AH153" s="418">
        <v>10805.553333333328</v>
      </c>
      <c r="AI153" s="420" t="s">
        <v>540</v>
      </c>
      <c r="AJ153" s="420">
        <v>7.3449999999999998</v>
      </c>
      <c r="AK153" s="420">
        <v>9.1880000000000006</v>
      </c>
      <c r="AL153" s="420">
        <v>7.7560000000000002</v>
      </c>
      <c r="AM153" s="420">
        <v>8.0960000000000001</v>
      </c>
      <c r="AN153" s="418">
        <v>0.96775581821707035</v>
      </c>
      <c r="AO153" s="420" t="s">
        <v>459</v>
      </c>
      <c r="AP153" s="421">
        <v>2.1065995451276556</v>
      </c>
      <c r="AR153" s="412">
        <v>2.899</v>
      </c>
      <c r="AS153" s="412">
        <v>3.556</v>
      </c>
      <c r="AT153" s="412">
        <v>3.093</v>
      </c>
      <c r="AU153" s="412">
        <v>137.4</v>
      </c>
      <c r="AV153" s="412">
        <v>178.5</v>
      </c>
      <c r="AW153" s="412">
        <v>156.80000000000001</v>
      </c>
      <c r="AX153" s="420">
        <v>7.3449999999999998</v>
      </c>
      <c r="AY153" s="420">
        <v>9.1880000000000006</v>
      </c>
      <c r="AZ153" s="420">
        <v>7.7560000000000002</v>
      </c>
      <c r="BB153" s="353">
        <f>BB125+20</f>
        <v>108</v>
      </c>
      <c r="BC153" s="412">
        <f t="shared" si="30"/>
        <v>60.878999999999998</v>
      </c>
      <c r="BD153" s="412">
        <f t="shared" si="28"/>
        <v>74.676000000000002</v>
      </c>
      <c r="BE153" s="412">
        <f t="shared" si="28"/>
        <v>64.953000000000003</v>
      </c>
      <c r="BF153" s="412">
        <f t="shared" si="31"/>
        <v>1511.4</v>
      </c>
      <c r="BG153" s="412">
        <f t="shared" si="29"/>
        <v>1963.5</v>
      </c>
      <c r="BH153" s="412">
        <f t="shared" si="29"/>
        <v>1724.8000000000002</v>
      </c>
      <c r="BI153" s="412">
        <f t="shared" si="29"/>
        <v>80.795000000000002</v>
      </c>
      <c r="BJ153" s="412">
        <f t="shared" si="29"/>
        <v>101.06800000000001</v>
      </c>
      <c r="BK153" s="412">
        <f t="shared" si="29"/>
        <v>85.316000000000003</v>
      </c>
    </row>
    <row r="154" spans="1:63">
      <c r="A154" s="458"/>
      <c r="B154" s="353">
        <f>B126+20</f>
        <v>109</v>
      </c>
      <c r="C154" s="353"/>
      <c r="D154" s="353" t="s">
        <v>570</v>
      </c>
      <c r="E154" s="411">
        <v>29190.939999999966</v>
      </c>
      <c r="F154" s="411">
        <v>34740.92</v>
      </c>
      <c r="G154" s="411">
        <v>29325.919999999966</v>
      </c>
      <c r="H154" s="411">
        <v>31085.926666666641</v>
      </c>
      <c r="I154" s="412" t="s">
        <v>450</v>
      </c>
      <c r="J154" s="412">
        <v>2.4239999999999999</v>
      </c>
      <c r="K154" s="412">
        <v>2.7810000000000001</v>
      </c>
      <c r="L154" s="412">
        <v>2.4319999999999999</v>
      </c>
      <c r="M154" s="412">
        <v>2.5460000000000003</v>
      </c>
      <c r="N154" s="411">
        <v>0.20379701979559148</v>
      </c>
      <c r="O154" s="412" t="s">
        <v>506</v>
      </c>
      <c r="P154" s="413">
        <v>2.1741093514394909</v>
      </c>
      <c r="Q154" s="353" t="s">
        <v>714</v>
      </c>
      <c r="R154" s="411">
        <v>89324.359999999797</v>
      </c>
      <c r="S154" s="411">
        <v>96709.359999999768</v>
      </c>
      <c r="T154" s="411">
        <v>93029.359999999782</v>
      </c>
      <c r="U154" s="411">
        <v>93021.026666666454</v>
      </c>
      <c r="V154" s="412" t="s">
        <v>496</v>
      </c>
      <c r="W154" s="412">
        <v>86.24</v>
      </c>
      <c r="X154" s="412">
        <v>91.42</v>
      </c>
      <c r="Y154" s="412">
        <v>88.850000000000009</v>
      </c>
      <c r="Z154" s="412">
        <v>88.84</v>
      </c>
      <c r="AA154" s="411">
        <v>2.587076829114066</v>
      </c>
      <c r="AB154" s="412" t="s">
        <v>513</v>
      </c>
      <c r="AC154" s="413">
        <v>1.9997715984805238</v>
      </c>
      <c r="AD154" s="404" t="s">
        <v>714</v>
      </c>
      <c r="AE154" s="418">
        <v>7848.6699999999946</v>
      </c>
      <c r="AF154" s="418">
        <v>8610.6699999999946</v>
      </c>
      <c r="AG154" s="418">
        <v>7584.6699999999955</v>
      </c>
      <c r="AH154" s="418">
        <v>8014.6699999999946</v>
      </c>
      <c r="AI154" s="420" t="s">
        <v>550</v>
      </c>
      <c r="AJ154" s="420">
        <v>6.1879999999999997</v>
      </c>
      <c r="AK154" s="420">
        <v>6.6970000000000001</v>
      </c>
      <c r="AL154" s="420">
        <v>6.0090000000000003</v>
      </c>
      <c r="AM154" s="420">
        <v>6.298</v>
      </c>
      <c r="AN154" s="418">
        <v>0.35669829994992303</v>
      </c>
      <c r="AO154" s="420" t="s">
        <v>532</v>
      </c>
      <c r="AP154" s="421">
        <v>2.0185952074544367</v>
      </c>
      <c r="AR154" s="412">
        <v>2.4239999999999999</v>
      </c>
      <c r="AS154" s="412">
        <v>2.7810000000000001</v>
      </c>
      <c r="AT154" s="412">
        <v>2.4319999999999999</v>
      </c>
      <c r="AU154" s="412">
        <v>86.24</v>
      </c>
      <c r="AV154" s="412">
        <v>91.42</v>
      </c>
      <c r="AW154" s="412">
        <v>88.850000000000009</v>
      </c>
      <c r="AX154" s="420">
        <v>6.1879999999999997</v>
      </c>
      <c r="AY154" s="420">
        <v>6.6970000000000001</v>
      </c>
      <c r="AZ154" s="420">
        <v>6.0090000000000003</v>
      </c>
      <c r="BB154" s="353">
        <f>BB126+20</f>
        <v>109</v>
      </c>
      <c r="BC154" s="412">
        <f t="shared" si="30"/>
        <v>50.903999999999996</v>
      </c>
      <c r="BD154" s="412">
        <f t="shared" si="28"/>
        <v>58.401000000000003</v>
      </c>
      <c r="BE154" s="412">
        <f t="shared" si="28"/>
        <v>51.071999999999996</v>
      </c>
      <c r="BF154" s="412">
        <f t="shared" si="31"/>
        <v>948.64</v>
      </c>
      <c r="BG154" s="412">
        <f t="shared" si="29"/>
        <v>1005.62</v>
      </c>
      <c r="BH154" s="412">
        <f t="shared" si="29"/>
        <v>977.35000000000014</v>
      </c>
      <c r="BI154" s="412">
        <f t="shared" si="29"/>
        <v>68.067999999999998</v>
      </c>
      <c r="BJ154" s="412">
        <f t="shared" si="29"/>
        <v>73.667000000000002</v>
      </c>
      <c r="BK154" s="412">
        <f t="shared" si="29"/>
        <v>66.099000000000004</v>
      </c>
    </row>
    <row r="155" spans="1:63">
      <c r="A155" s="458"/>
      <c r="B155" s="355" t="s">
        <v>826</v>
      </c>
      <c r="C155" s="353"/>
      <c r="D155" s="353" t="s">
        <v>572</v>
      </c>
      <c r="E155" s="411">
        <v>10048.979999999976</v>
      </c>
      <c r="F155" s="411">
        <v>10203.979999999978</v>
      </c>
      <c r="G155" s="411">
        <v>10454.959999999975</v>
      </c>
      <c r="H155" s="411">
        <v>10235.973333333312</v>
      </c>
      <c r="I155" s="412" t="s">
        <v>461</v>
      </c>
      <c r="J155" s="412">
        <v>1.03</v>
      </c>
      <c r="K155" s="412">
        <v>1.0429999999999999</v>
      </c>
      <c r="L155" s="412">
        <v>1.0640000000000001</v>
      </c>
      <c r="M155" s="412">
        <v>1.0449999999999999</v>
      </c>
      <c r="N155" s="411">
        <v>1.7141172601865175E-2</v>
      </c>
      <c r="O155" s="412" t="s">
        <v>468</v>
      </c>
      <c r="P155" s="413">
        <v>1.8563912668467442</v>
      </c>
      <c r="Q155" s="353" t="s">
        <v>716</v>
      </c>
      <c r="R155" s="411">
        <v>12270.180000000009</v>
      </c>
      <c r="S155" s="411">
        <v>12837.27000000001</v>
      </c>
      <c r="T155" s="411">
        <v>13201.090000000009</v>
      </c>
      <c r="U155" s="411">
        <v>12769.513333333343</v>
      </c>
      <c r="V155" s="412" t="s">
        <v>535</v>
      </c>
      <c r="W155" s="412">
        <v>19.350000000000001</v>
      </c>
      <c r="X155" s="412">
        <v>20.05</v>
      </c>
      <c r="Y155" s="412">
        <v>20.5</v>
      </c>
      <c r="Z155" s="412">
        <v>19.97</v>
      </c>
      <c r="AA155" s="411">
        <v>0.57893738142507278</v>
      </c>
      <c r="AB155" s="412" t="s">
        <v>513</v>
      </c>
      <c r="AC155" s="413">
        <v>2.2688093108964642</v>
      </c>
      <c r="AD155" s="404" t="s">
        <v>716</v>
      </c>
      <c r="AE155" s="418">
        <v>451.11999999999966</v>
      </c>
      <c r="AF155" s="418">
        <v>560.76</v>
      </c>
      <c r="AG155" s="418">
        <v>463.77999999999969</v>
      </c>
      <c r="AH155" s="418">
        <v>491.88666666666649</v>
      </c>
      <c r="AI155" s="420" t="s">
        <v>498</v>
      </c>
      <c r="AJ155" s="422" t="s">
        <v>743</v>
      </c>
      <c r="AK155" s="422" t="s">
        <v>743</v>
      </c>
      <c r="AL155" s="422" t="s">
        <v>743</v>
      </c>
      <c r="AM155" s="422" t="s">
        <v>743</v>
      </c>
      <c r="AN155" s="418">
        <v>0</v>
      </c>
      <c r="AO155" s="420" t="s">
        <v>751</v>
      </c>
      <c r="AP155" s="421" t="s">
        <v>752</v>
      </c>
      <c r="AR155" s="412">
        <v>1.03</v>
      </c>
      <c r="AS155" s="412">
        <v>1.0429999999999999</v>
      </c>
      <c r="AT155" s="412">
        <v>1.0640000000000001</v>
      </c>
      <c r="AU155" s="412">
        <v>19.350000000000001</v>
      </c>
      <c r="AV155" s="412">
        <v>20.05</v>
      </c>
      <c r="AW155" s="412">
        <v>20.5</v>
      </c>
      <c r="AX155" s="422" t="s">
        <v>743</v>
      </c>
      <c r="AY155" s="422" t="s">
        <v>743</v>
      </c>
      <c r="AZ155" s="422" t="s">
        <v>743</v>
      </c>
      <c r="BB155" s="355" t="s">
        <v>826</v>
      </c>
      <c r="BC155" s="412">
        <f t="shared" si="30"/>
        <v>21.63</v>
      </c>
      <c r="BD155" s="412">
        <f t="shared" si="28"/>
        <v>21.902999999999999</v>
      </c>
      <c r="BE155" s="412">
        <f t="shared" si="28"/>
        <v>22.344000000000001</v>
      </c>
      <c r="BF155" s="412">
        <f t="shared" si="31"/>
        <v>212.85000000000002</v>
      </c>
      <c r="BG155" s="412">
        <f t="shared" si="29"/>
        <v>220.55</v>
      </c>
      <c r="BH155" s="412">
        <f t="shared" si="29"/>
        <v>225.5</v>
      </c>
      <c r="BI155" s="422" t="s">
        <v>743</v>
      </c>
      <c r="BJ155" s="422" t="s">
        <v>743</v>
      </c>
      <c r="BK155" s="422" t="s">
        <v>743</v>
      </c>
    </row>
    <row r="156" spans="1:63">
      <c r="A156" s="458"/>
      <c r="B156" s="353">
        <f t="shared" ref="B156:B167" si="32">B128+20</f>
        <v>110</v>
      </c>
      <c r="C156" s="353"/>
      <c r="D156" s="353" t="s">
        <v>577</v>
      </c>
      <c r="E156" s="411">
        <v>28541.919999999966</v>
      </c>
      <c r="F156" s="411">
        <v>42215.940000000061</v>
      </c>
      <c r="G156" s="411">
        <v>32331.919999999969</v>
      </c>
      <c r="H156" s="411">
        <v>34363.26</v>
      </c>
      <c r="I156" s="414" t="s">
        <v>581</v>
      </c>
      <c r="J156" s="412">
        <v>2.3810000000000002</v>
      </c>
      <c r="K156" s="412">
        <v>3.2429999999999999</v>
      </c>
      <c r="L156" s="412">
        <v>2.6270000000000002</v>
      </c>
      <c r="M156" s="412">
        <v>2.75</v>
      </c>
      <c r="N156" s="411">
        <v>0.4439389773616278</v>
      </c>
      <c r="O156" s="412" t="s">
        <v>575</v>
      </c>
      <c r="P156" s="413">
        <v>2.2056003861272067</v>
      </c>
      <c r="Q156" s="353" t="s">
        <v>663</v>
      </c>
      <c r="R156" s="411">
        <v>67958.359999999826</v>
      </c>
      <c r="S156" s="411">
        <v>81684.359999999826</v>
      </c>
      <c r="T156" s="411">
        <v>68836.359999999826</v>
      </c>
      <c r="U156" s="411">
        <v>72826.359999999826</v>
      </c>
      <c r="V156" s="412" t="s">
        <v>511</v>
      </c>
      <c r="W156" s="412">
        <v>70.540000000000006</v>
      </c>
      <c r="X156" s="412">
        <v>80.760000000000005</v>
      </c>
      <c r="Y156" s="412">
        <v>71.210000000000008</v>
      </c>
      <c r="Z156" s="412">
        <v>74.17</v>
      </c>
      <c r="AA156" s="411">
        <v>5.7173365029953844</v>
      </c>
      <c r="AB156" s="412" t="s">
        <v>486</v>
      </c>
      <c r="AC156" s="413">
        <v>2.056090904522224</v>
      </c>
      <c r="AD156" s="404" t="s">
        <v>663</v>
      </c>
      <c r="AE156" s="418">
        <v>7489.3399999999947</v>
      </c>
      <c r="AF156" s="418">
        <v>8204.3299999999945</v>
      </c>
      <c r="AG156" s="418">
        <v>7502.9999999999945</v>
      </c>
      <c r="AH156" s="418">
        <v>7732.2233333333279</v>
      </c>
      <c r="AI156" s="420" t="s">
        <v>474</v>
      </c>
      <c r="AJ156" s="420">
        <v>5.944</v>
      </c>
      <c r="AK156" s="420">
        <v>6.4270000000000005</v>
      </c>
      <c r="AL156" s="420">
        <v>5.9539999999999997</v>
      </c>
      <c r="AM156" s="420">
        <v>6.1080000000000005</v>
      </c>
      <c r="AN156" s="418">
        <v>0.27602840137645729</v>
      </c>
      <c r="AO156" s="420" t="s">
        <v>446</v>
      </c>
      <c r="AP156" s="421">
        <v>1.9844196886960936</v>
      </c>
      <c r="AR156" s="412">
        <v>2.3810000000000002</v>
      </c>
      <c r="AS156" s="412">
        <v>3.2429999999999999</v>
      </c>
      <c r="AT156" s="412">
        <v>2.6270000000000002</v>
      </c>
      <c r="AU156" s="412">
        <v>70.540000000000006</v>
      </c>
      <c r="AV156" s="412">
        <v>80.760000000000005</v>
      </c>
      <c r="AW156" s="412">
        <v>71.210000000000008</v>
      </c>
      <c r="AX156" s="420">
        <v>5.944</v>
      </c>
      <c r="AY156" s="420">
        <v>6.4270000000000005</v>
      </c>
      <c r="AZ156" s="420">
        <v>5.9539999999999997</v>
      </c>
      <c r="BB156" s="353">
        <f t="shared" ref="BB156:BB167" si="33">BB128+20</f>
        <v>110</v>
      </c>
      <c r="BC156" s="412">
        <f t="shared" si="30"/>
        <v>50.001000000000005</v>
      </c>
      <c r="BD156" s="412">
        <f t="shared" si="28"/>
        <v>68.102999999999994</v>
      </c>
      <c r="BE156" s="412">
        <f t="shared" si="28"/>
        <v>55.167000000000002</v>
      </c>
      <c r="BF156" s="412">
        <f t="shared" si="31"/>
        <v>775.94</v>
      </c>
      <c r="BG156" s="412">
        <f t="shared" si="29"/>
        <v>888.36</v>
      </c>
      <c r="BH156" s="412">
        <f t="shared" si="29"/>
        <v>783.31000000000006</v>
      </c>
      <c r="BI156" s="412">
        <f t="shared" si="29"/>
        <v>65.384</v>
      </c>
      <c r="BJ156" s="412">
        <f t="shared" si="29"/>
        <v>70.697000000000003</v>
      </c>
      <c r="BK156" s="412">
        <f t="shared" si="29"/>
        <v>65.494</v>
      </c>
    </row>
    <row r="157" spans="1:63">
      <c r="A157" s="458"/>
      <c r="B157" s="353">
        <f t="shared" si="32"/>
        <v>111</v>
      </c>
      <c r="C157" s="353"/>
      <c r="D157" s="353" t="s">
        <v>586</v>
      </c>
      <c r="E157" s="411">
        <v>245595.92000000039</v>
      </c>
      <c r="F157" s="411">
        <v>245199.92000000036</v>
      </c>
      <c r="G157" s="411">
        <v>226732.92000000042</v>
      </c>
      <c r="H157" s="411">
        <v>239176.25333333373</v>
      </c>
      <c r="I157" s="412" t="s">
        <v>446</v>
      </c>
      <c r="J157" s="412">
        <v>13.08</v>
      </c>
      <c r="K157" s="412">
        <v>13.06</v>
      </c>
      <c r="L157" s="412">
        <v>12.26</v>
      </c>
      <c r="M157" s="412">
        <v>12.8</v>
      </c>
      <c r="N157" s="411">
        <v>0.46585344290812158</v>
      </c>
      <c r="O157" s="412" t="s">
        <v>449</v>
      </c>
      <c r="P157" s="413">
        <v>1.9075547126140391</v>
      </c>
      <c r="Q157" s="353" t="s">
        <v>675</v>
      </c>
      <c r="R157" s="411">
        <v>6499852.7289396301</v>
      </c>
      <c r="S157" s="411">
        <v>5979949.2456468111</v>
      </c>
      <c r="T157" s="411">
        <v>6514611.7799242511</v>
      </c>
      <c r="U157" s="411">
        <v>6331471.2515035644</v>
      </c>
      <c r="V157" s="412" t="s">
        <v>504</v>
      </c>
      <c r="W157" s="411">
        <v>1951.0740309727389</v>
      </c>
      <c r="X157" s="411">
        <v>1836.4602592788442</v>
      </c>
      <c r="Y157" s="411">
        <v>1954.2903088658015</v>
      </c>
      <c r="Z157" s="411">
        <v>1913.9415330391282</v>
      </c>
      <c r="AA157" s="411">
        <v>67.120018984714292</v>
      </c>
      <c r="AB157" s="412" t="s">
        <v>483</v>
      </c>
      <c r="AC157" s="413">
        <v>1.377047279459811</v>
      </c>
      <c r="AD157" s="404" t="s">
        <v>675</v>
      </c>
      <c r="AE157" s="418">
        <v>7828.6699999999955</v>
      </c>
      <c r="AF157" s="418">
        <v>7900.6699999999946</v>
      </c>
      <c r="AG157" s="418">
        <v>8899.6599999999944</v>
      </c>
      <c r="AH157" s="418">
        <v>8209.6666666666624</v>
      </c>
      <c r="AI157" s="420" t="s">
        <v>593</v>
      </c>
      <c r="AJ157" s="420">
        <v>6.1749999999999998</v>
      </c>
      <c r="AK157" s="420">
        <v>6.2229999999999999</v>
      </c>
      <c r="AL157" s="420">
        <v>6.8870000000000005</v>
      </c>
      <c r="AM157" s="420">
        <v>6.4279999999999999</v>
      </c>
      <c r="AN157" s="418">
        <v>0.39789226451006676</v>
      </c>
      <c r="AO157" s="420" t="s">
        <v>557</v>
      </c>
      <c r="AP157" s="421">
        <v>2.0211338589367758</v>
      </c>
      <c r="AR157" s="412">
        <v>13.08</v>
      </c>
      <c r="AS157" s="412">
        <v>13.06</v>
      </c>
      <c r="AT157" s="412">
        <v>12.26</v>
      </c>
      <c r="AU157" s="411">
        <v>1951.0740309727389</v>
      </c>
      <c r="AV157" s="411">
        <v>1836.4602592788442</v>
      </c>
      <c r="AW157" s="411">
        <v>1954.2903088658015</v>
      </c>
      <c r="AX157" s="420">
        <v>6.1749999999999998</v>
      </c>
      <c r="AY157" s="420">
        <v>6.2229999999999999</v>
      </c>
      <c r="AZ157" s="420">
        <v>6.8870000000000005</v>
      </c>
      <c r="BB157" s="353">
        <f t="shared" si="33"/>
        <v>111</v>
      </c>
      <c r="BC157" s="412">
        <f t="shared" si="30"/>
        <v>274.68</v>
      </c>
      <c r="BD157" s="412">
        <f t="shared" si="28"/>
        <v>274.26</v>
      </c>
      <c r="BE157" s="412">
        <f t="shared" si="28"/>
        <v>257.45999999999998</v>
      </c>
      <c r="BF157" s="412">
        <f t="shared" si="31"/>
        <v>21461.814340700126</v>
      </c>
      <c r="BG157" s="412">
        <f t="shared" si="29"/>
        <v>20201.062852067287</v>
      </c>
      <c r="BH157" s="412">
        <f t="shared" si="29"/>
        <v>21497.193397523817</v>
      </c>
      <c r="BI157" s="412">
        <f t="shared" si="29"/>
        <v>67.924999999999997</v>
      </c>
      <c r="BJ157" s="412">
        <f t="shared" si="29"/>
        <v>68.453000000000003</v>
      </c>
      <c r="BK157" s="412">
        <f t="shared" si="29"/>
        <v>75.757000000000005</v>
      </c>
    </row>
    <row r="158" spans="1:63">
      <c r="A158" s="458"/>
      <c r="B158" s="353">
        <f t="shared" si="32"/>
        <v>112</v>
      </c>
      <c r="C158" s="353"/>
      <c r="D158" s="353" t="s">
        <v>590</v>
      </c>
      <c r="E158" s="411">
        <v>41586.920000000064</v>
      </c>
      <c r="F158" s="411">
        <v>37370.920000000035</v>
      </c>
      <c r="G158" s="411">
        <v>42951.920000000078</v>
      </c>
      <c r="H158" s="411">
        <v>40636.586666666728</v>
      </c>
      <c r="I158" s="412" t="s">
        <v>476</v>
      </c>
      <c r="J158" s="412">
        <v>3.2050000000000001</v>
      </c>
      <c r="K158" s="412">
        <v>2.9460000000000002</v>
      </c>
      <c r="L158" s="412">
        <v>3.2869999999999999</v>
      </c>
      <c r="M158" s="412">
        <v>3.1459999999999999</v>
      </c>
      <c r="N158" s="411">
        <v>0.17821175748380394</v>
      </c>
      <c r="O158" s="412" t="s">
        <v>532</v>
      </c>
      <c r="P158" s="413">
        <v>2.2384888145593771</v>
      </c>
      <c r="Q158" s="353" t="s">
        <v>682</v>
      </c>
      <c r="R158" s="411">
        <v>91469.359999999797</v>
      </c>
      <c r="S158" s="411">
        <v>87163.359999999782</v>
      </c>
      <c r="T158" s="411">
        <v>110229.3599999998</v>
      </c>
      <c r="U158" s="411">
        <v>96287.359999999797</v>
      </c>
      <c r="V158" s="412" t="s">
        <v>627</v>
      </c>
      <c r="W158" s="412">
        <v>87.76</v>
      </c>
      <c r="X158" s="412">
        <v>84.710000000000008</v>
      </c>
      <c r="Y158" s="412">
        <v>100.60000000000001</v>
      </c>
      <c r="Z158" s="412">
        <v>91.03</v>
      </c>
      <c r="AA158" s="411">
        <v>8.442965655779334</v>
      </c>
      <c r="AB158" s="412" t="s">
        <v>560</v>
      </c>
      <c r="AC158" s="413">
        <v>2.0001475303511209</v>
      </c>
      <c r="AD158" s="404" t="s">
        <v>682</v>
      </c>
      <c r="AE158" s="418">
        <v>8026.3299999999954</v>
      </c>
      <c r="AF158" s="418">
        <v>7895.0099999999948</v>
      </c>
      <c r="AG158" s="418">
        <v>8392.3299999999945</v>
      </c>
      <c r="AH158" s="418">
        <v>8104.5566666666609</v>
      </c>
      <c r="AI158" s="420" t="s">
        <v>571</v>
      </c>
      <c r="AJ158" s="420">
        <v>6.3079999999999998</v>
      </c>
      <c r="AK158" s="420">
        <v>6.22</v>
      </c>
      <c r="AL158" s="420">
        <v>6.5520000000000005</v>
      </c>
      <c r="AM158" s="420">
        <v>6.36</v>
      </c>
      <c r="AN158" s="418">
        <v>0.17237046233602032</v>
      </c>
      <c r="AO158" s="420" t="s">
        <v>545</v>
      </c>
      <c r="AP158" s="421">
        <v>1.989742558880917</v>
      </c>
      <c r="AR158" s="412">
        <v>3.2050000000000001</v>
      </c>
      <c r="AS158" s="412">
        <v>2.9460000000000002</v>
      </c>
      <c r="AT158" s="412">
        <v>3.2869999999999999</v>
      </c>
      <c r="AU158" s="412">
        <v>87.76</v>
      </c>
      <c r="AV158" s="412">
        <v>84.710000000000008</v>
      </c>
      <c r="AW158" s="412">
        <v>100.60000000000001</v>
      </c>
      <c r="AX158" s="420">
        <v>6.3079999999999998</v>
      </c>
      <c r="AY158" s="420">
        <v>6.22</v>
      </c>
      <c r="AZ158" s="420">
        <v>6.5520000000000005</v>
      </c>
      <c r="BB158" s="353">
        <f t="shared" si="33"/>
        <v>112</v>
      </c>
      <c r="BC158" s="412">
        <f t="shared" si="30"/>
        <v>67.305000000000007</v>
      </c>
      <c r="BD158" s="412">
        <f t="shared" si="28"/>
        <v>61.866000000000007</v>
      </c>
      <c r="BE158" s="412">
        <f t="shared" si="28"/>
        <v>69.027000000000001</v>
      </c>
      <c r="BF158" s="412">
        <f t="shared" si="31"/>
        <v>965.36</v>
      </c>
      <c r="BG158" s="412">
        <f t="shared" si="29"/>
        <v>931.81000000000006</v>
      </c>
      <c r="BH158" s="412">
        <f t="shared" si="29"/>
        <v>1106.6000000000001</v>
      </c>
      <c r="BI158" s="412">
        <f t="shared" si="29"/>
        <v>69.388000000000005</v>
      </c>
      <c r="BJ158" s="412">
        <f t="shared" si="29"/>
        <v>68.42</v>
      </c>
      <c r="BK158" s="412">
        <f t="shared" si="29"/>
        <v>72.072000000000003</v>
      </c>
    </row>
    <row r="159" spans="1:63">
      <c r="A159" s="458"/>
      <c r="B159" s="353">
        <f t="shared" si="32"/>
        <v>113</v>
      </c>
      <c r="C159" s="353"/>
      <c r="D159" s="353" t="s">
        <v>594</v>
      </c>
      <c r="E159" s="411">
        <v>73706.920000000042</v>
      </c>
      <c r="F159" s="411">
        <v>67432.920000000086</v>
      </c>
      <c r="G159" s="411">
        <v>78358.920000000013</v>
      </c>
      <c r="H159" s="411">
        <v>73166.253333333385</v>
      </c>
      <c r="I159" s="412" t="s">
        <v>458</v>
      </c>
      <c r="J159" s="412">
        <v>5.0289999999999999</v>
      </c>
      <c r="K159" s="412">
        <v>4.6879999999999997</v>
      </c>
      <c r="L159" s="412">
        <v>5.2770000000000001</v>
      </c>
      <c r="M159" s="412">
        <v>4.9980000000000002</v>
      </c>
      <c r="N159" s="411">
        <v>0.2953894617777254</v>
      </c>
      <c r="O159" s="412" t="s">
        <v>444</v>
      </c>
      <c r="P159" s="413">
        <v>2.1792044249875198</v>
      </c>
      <c r="Q159" s="353" t="s">
        <v>696</v>
      </c>
      <c r="R159" s="411">
        <v>452751.36000000109</v>
      </c>
      <c r="S159" s="411">
        <v>433792.3600000008</v>
      </c>
      <c r="T159" s="411">
        <v>448329.36000000098</v>
      </c>
      <c r="U159" s="411">
        <v>444957.69333333429</v>
      </c>
      <c r="V159" s="412" t="s">
        <v>534</v>
      </c>
      <c r="W159" s="412">
        <v>281.8</v>
      </c>
      <c r="X159" s="412">
        <v>273.2</v>
      </c>
      <c r="Y159" s="412">
        <v>279.8</v>
      </c>
      <c r="Z159" s="412">
        <v>278.3</v>
      </c>
      <c r="AA159" s="411">
        <v>4.5173903876137702</v>
      </c>
      <c r="AB159" s="412" t="s">
        <v>468</v>
      </c>
      <c r="AC159" s="413">
        <v>1.7388886516421138</v>
      </c>
      <c r="AD159" s="404" t="s">
        <v>696</v>
      </c>
      <c r="AE159" s="418">
        <v>7369.6699999999946</v>
      </c>
      <c r="AF159" s="418">
        <v>6824.9899999999952</v>
      </c>
      <c r="AG159" s="418">
        <v>7617.6599999999944</v>
      </c>
      <c r="AH159" s="418">
        <v>7270.7733333333281</v>
      </c>
      <c r="AI159" s="420" t="s">
        <v>487</v>
      </c>
      <c r="AJ159" s="420">
        <v>5.8630000000000004</v>
      </c>
      <c r="AK159" s="420">
        <v>5.4859999999999998</v>
      </c>
      <c r="AL159" s="420">
        <v>6.032</v>
      </c>
      <c r="AM159" s="420">
        <v>5.7940000000000005</v>
      </c>
      <c r="AN159" s="418">
        <v>0.27946157491509743</v>
      </c>
      <c r="AO159" s="420" t="s">
        <v>504</v>
      </c>
      <c r="AP159" s="421">
        <v>1.9772001001925066</v>
      </c>
      <c r="AR159" s="412">
        <v>5.0289999999999999</v>
      </c>
      <c r="AS159" s="412">
        <v>4.6879999999999997</v>
      </c>
      <c r="AT159" s="412">
        <v>5.2770000000000001</v>
      </c>
      <c r="AU159" s="412">
        <v>281.8</v>
      </c>
      <c r="AV159" s="412">
        <v>273.2</v>
      </c>
      <c r="AW159" s="412">
        <v>279.8</v>
      </c>
      <c r="AX159" s="420">
        <v>5.8630000000000004</v>
      </c>
      <c r="AY159" s="420">
        <v>5.4859999999999998</v>
      </c>
      <c r="AZ159" s="420">
        <v>6.032</v>
      </c>
      <c r="BB159" s="353">
        <f t="shared" si="33"/>
        <v>113</v>
      </c>
      <c r="BC159" s="412">
        <f t="shared" si="30"/>
        <v>105.60899999999999</v>
      </c>
      <c r="BD159" s="412">
        <f t="shared" si="28"/>
        <v>98.447999999999993</v>
      </c>
      <c r="BE159" s="412">
        <f t="shared" si="28"/>
        <v>110.81700000000001</v>
      </c>
      <c r="BF159" s="412">
        <f t="shared" si="31"/>
        <v>3099.8</v>
      </c>
      <c r="BG159" s="412">
        <f t="shared" si="29"/>
        <v>3005.2</v>
      </c>
      <c r="BH159" s="412">
        <f t="shared" si="29"/>
        <v>3077.8</v>
      </c>
      <c r="BI159" s="412">
        <f t="shared" si="29"/>
        <v>64.493000000000009</v>
      </c>
      <c r="BJ159" s="412">
        <f t="shared" si="29"/>
        <v>60.345999999999997</v>
      </c>
      <c r="BK159" s="412">
        <f t="shared" si="29"/>
        <v>66.352000000000004</v>
      </c>
    </row>
    <row r="160" spans="1:63">
      <c r="A160" s="458"/>
      <c r="B160" s="353">
        <f t="shared" si="32"/>
        <v>114</v>
      </c>
      <c r="C160" s="353"/>
      <c r="D160" s="353" t="s">
        <v>599</v>
      </c>
      <c r="E160" s="411">
        <v>38753.920000000035</v>
      </c>
      <c r="F160" s="411">
        <v>35698.920000000027</v>
      </c>
      <c r="G160" s="411">
        <v>34947.920000000006</v>
      </c>
      <c r="H160" s="411">
        <v>36466.92000000002</v>
      </c>
      <c r="I160" s="412" t="s">
        <v>470</v>
      </c>
      <c r="J160" s="412">
        <v>3.0310000000000001</v>
      </c>
      <c r="K160" s="412">
        <v>2.8410000000000002</v>
      </c>
      <c r="L160" s="412">
        <v>2.794</v>
      </c>
      <c r="M160" s="412">
        <v>2.8890000000000002</v>
      </c>
      <c r="N160" s="411">
        <v>0.12564245796105739</v>
      </c>
      <c r="O160" s="412" t="s">
        <v>448</v>
      </c>
      <c r="P160" s="413">
        <v>2.1766701987080004</v>
      </c>
      <c r="Q160" s="353" t="s">
        <v>711</v>
      </c>
      <c r="R160" s="411">
        <v>107462.3599999998</v>
      </c>
      <c r="S160" s="411">
        <v>87069.359999999797</v>
      </c>
      <c r="T160" s="411">
        <v>123184.35999999975</v>
      </c>
      <c r="U160" s="411">
        <v>105905.3599999998</v>
      </c>
      <c r="V160" s="412" t="s">
        <v>746</v>
      </c>
      <c r="W160" s="412">
        <v>98.76</v>
      </c>
      <c r="X160" s="412">
        <v>84.64</v>
      </c>
      <c r="Y160" s="412">
        <v>109.10000000000001</v>
      </c>
      <c r="Z160" s="412">
        <v>97.51</v>
      </c>
      <c r="AA160" s="411">
        <v>12.297200751342256</v>
      </c>
      <c r="AB160" s="412" t="s">
        <v>541</v>
      </c>
      <c r="AC160" s="413">
        <v>1.9710407043999674</v>
      </c>
      <c r="AD160" s="404" t="s">
        <v>711</v>
      </c>
      <c r="AE160" s="418">
        <v>10818.659999999994</v>
      </c>
      <c r="AF160" s="418">
        <v>11874.999999999995</v>
      </c>
      <c r="AG160" s="418">
        <v>11677.659999999994</v>
      </c>
      <c r="AH160" s="418">
        <v>11457.106666666661</v>
      </c>
      <c r="AI160" s="420" t="s">
        <v>478</v>
      </c>
      <c r="AJ160" s="420">
        <v>8.1150000000000002</v>
      </c>
      <c r="AK160" s="420">
        <v>8.7690000000000001</v>
      </c>
      <c r="AL160" s="420">
        <v>8.6479999999999997</v>
      </c>
      <c r="AM160" s="420">
        <v>8.51</v>
      </c>
      <c r="AN160" s="418">
        <v>0.34782460240286905</v>
      </c>
      <c r="AO160" s="420" t="s">
        <v>517</v>
      </c>
      <c r="AP160" s="421">
        <v>2.1121353987042473</v>
      </c>
      <c r="AR160" s="412">
        <v>3.0310000000000001</v>
      </c>
      <c r="AS160" s="412">
        <v>2.8410000000000002</v>
      </c>
      <c r="AT160" s="412">
        <v>2.794</v>
      </c>
      <c r="AU160" s="412">
        <v>98.76</v>
      </c>
      <c r="AV160" s="412">
        <v>84.64</v>
      </c>
      <c r="AW160" s="412">
        <v>109.10000000000001</v>
      </c>
      <c r="AX160" s="420">
        <v>8.1150000000000002</v>
      </c>
      <c r="AY160" s="420">
        <v>8.7690000000000001</v>
      </c>
      <c r="AZ160" s="420">
        <v>8.6479999999999997</v>
      </c>
      <c r="BB160" s="353">
        <f t="shared" si="33"/>
        <v>114</v>
      </c>
      <c r="BC160" s="412">
        <f t="shared" si="30"/>
        <v>63.651000000000003</v>
      </c>
      <c r="BD160" s="412">
        <f t="shared" si="28"/>
        <v>59.661000000000001</v>
      </c>
      <c r="BE160" s="412">
        <f t="shared" si="28"/>
        <v>58.673999999999999</v>
      </c>
      <c r="BF160" s="412">
        <f t="shared" si="31"/>
        <v>1086.3600000000001</v>
      </c>
      <c r="BG160" s="412">
        <f t="shared" si="29"/>
        <v>931.04</v>
      </c>
      <c r="BH160" s="412">
        <f t="shared" si="29"/>
        <v>1200.1000000000001</v>
      </c>
      <c r="BI160" s="412">
        <f t="shared" si="29"/>
        <v>89.265000000000001</v>
      </c>
      <c r="BJ160" s="412">
        <f t="shared" si="29"/>
        <v>96.459000000000003</v>
      </c>
      <c r="BK160" s="412">
        <f t="shared" si="29"/>
        <v>95.128</v>
      </c>
    </row>
    <row r="161" spans="1:63">
      <c r="A161" s="458"/>
      <c r="B161" s="353">
        <f t="shared" si="32"/>
        <v>115</v>
      </c>
      <c r="C161" s="353"/>
      <c r="D161" s="353" t="s">
        <v>602</v>
      </c>
      <c r="E161" s="411">
        <v>25781.919999999969</v>
      </c>
      <c r="F161" s="411">
        <v>26074.919999999969</v>
      </c>
      <c r="G161" s="411">
        <v>27006.939999999966</v>
      </c>
      <c r="H161" s="411">
        <v>26287.926666666637</v>
      </c>
      <c r="I161" s="412" t="s">
        <v>514</v>
      </c>
      <c r="J161" s="412">
        <v>2.1970000000000001</v>
      </c>
      <c r="K161" s="412">
        <v>2.2160000000000002</v>
      </c>
      <c r="L161" s="412">
        <v>2.2789999999999999</v>
      </c>
      <c r="M161" s="412">
        <v>2.2309999999999999</v>
      </c>
      <c r="N161" s="411">
        <v>4.2967893365738717E-2</v>
      </c>
      <c r="O161" s="412" t="s">
        <v>472</v>
      </c>
      <c r="P161" s="413">
        <v>2.140536851061785</v>
      </c>
      <c r="Q161" s="353" t="s">
        <v>720</v>
      </c>
      <c r="R161" s="411">
        <v>65330.359999999826</v>
      </c>
      <c r="S161" s="411">
        <v>53111.359999999833</v>
      </c>
      <c r="T161" s="411">
        <v>79015.359999999811</v>
      </c>
      <c r="U161" s="411">
        <v>65819.026666666483</v>
      </c>
      <c r="V161" s="412" t="s">
        <v>618</v>
      </c>
      <c r="W161" s="412">
        <v>68.52</v>
      </c>
      <c r="X161" s="412">
        <v>58.81</v>
      </c>
      <c r="Y161" s="412">
        <v>78.820000000000007</v>
      </c>
      <c r="Z161" s="412">
        <v>68.72</v>
      </c>
      <c r="AA161" s="411">
        <v>10.004466764048585</v>
      </c>
      <c r="AB161" s="412" t="s">
        <v>695</v>
      </c>
      <c r="AC161" s="413">
        <v>2.0536172828598613</v>
      </c>
      <c r="AD161" s="404" t="s">
        <v>720</v>
      </c>
      <c r="AE161" s="418">
        <v>9204.6599999999944</v>
      </c>
      <c r="AF161" s="418">
        <v>7763.6599999999944</v>
      </c>
      <c r="AG161" s="418">
        <v>9990.9899999999943</v>
      </c>
      <c r="AH161" s="418">
        <v>8986.436666666661</v>
      </c>
      <c r="AI161" s="420" t="s">
        <v>541</v>
      </c>
      <c r="AJ161" s="420">
        <v>7.0860000000000003</v>
      </c>
      <c r="AK161" s="420">
        <v>6.1310000000000002</v>
      </c>
      <c r="AL161" s="420">
        <v>7.5920000000000005</v>
      </c>
      <c r="AM161" s="420">
        <v>6.9359999999999999</v>
      </c>
      <c r="AN161" s="418">
        <v>0.74201952977503394</v>
      </c>
      <c r="AO161" s="420" t="s">
        <v>527</v>
      </c>
      <c r="AP161" s="421">
        <v>2.0599199037955631</v>
      </c>
      <c r="AR161" s="412">
        <v>2.1970000000000001</v>
      </c>
      <c r="AS161" s="412">
        <v>2.2160000000000002</v>
      </c>
      <c r="AT161" s="412">
        <v>2.2789999999999999</v>
      </c>
      <c r="AU161" s="412">
        <v>68.52</v>
      </c>
      <c r="AV161" s="412">
        <v>58.81</v>
      </c>
      <c r="AW161" s="412">
        <v>78.820000000000007</v>
      </c>
      <c r="AX161" s="420">
        <v>7.0860000000000003</v>
      </c>
      <c r="AY161" s="420">
        <v>6.1310000000000002</v>
      </c>
      <c r="AZ161" s="420">
        <v>7.5920000000000005</v>
      </c>
      <c r="BB161" s="353">
        <f t="shared" si="33"/>
        <v>115</v>
      </c>
      <c r="BC161" s="412">
        <f t="shared" si="30"/>
        <v>46.137</v>
      </c>
      <c r="BD161" s="412">
        <f t="shared" si="28"/>
        <v>46.536000000000001</v>
      </c>
      <c r="BE161" s="412">
        <f t="shared" si="28"/>
        <v>47.858999999999995</v>
      </c>
      <c r="BF161" s="412">
        <f t="shared" si="31"/>
        <v>753.71999999999991</v>
      </c>
      <c r="BG161" s="412">
        <f t="shared" si="29"/>
        <v>646.91000000000008</v>
      </c>
      <c r="BH161" s="412">
        <f t="shared" si="29"/>
        <v>867.0200000000001</v>
      </c>
      <c r="BI161" s="412">
        <f t="shared" si="29"/>
        <v>77.945999999999998</v>
      </c>
      <c r="BJ161" s="412">
        <f t="shared" si="29"/>
        <v>67.441000000000003</v>
      </c>
      <c r="BK161" s="412">
        <f t="shared" si="29"/>
        <v>83.512</v>
      </c>
    </row>
    <row r="162" spans="1:63">
      <c r="A162" s="458"/>
      <c r="B162" s="353">
        <f t="shared" si="32"/>
        <v>116</v>
      </c>
      <c r="C162" s="353"/>
      <c r="D162" s="353" t="s">
        <v>603</v>
      </c>
      <c r="E162" s="411">
        <v>22354.919999999966</v>
      </c>
      <c r="F162" s="411">
        <v>32930.919999999976</v>
      </c>
      <c r="G162" s="411">
        <v>23613.919999999969</v>
      </c>
      <c r="H162" s="411">
        <v>26299.919999999969</v>
      </c>
      <c r="I162" s="414" t="s">
        <v>608</v>
      </c>
      <c r="J162" s="412">
        <v>1.9610000000000001</v>
      </c>
      <c r="K162" s="412">
        <v>2.6659999999999999</v>
      </c>
      <c r="L162" s="412">
        <v>2.0489999999999999</v>
      </c>
      <c r="M162" s="412">
        <v>2.2250000000000001</v>
      </c>
      <c r="N162" s="411">
        <v>0.38402351833865689</v>
      </c>
      <c r="O162" s="412" t="s">
        <v>584</v>
      </c>
      <c r="P162" s="413">
        <v>2.1094031336596206</v>
      </c>
      <c r="Q162" s="353" t="s">
        <v>734</v>
      </c>
      <c r="R162" s="411">
        <v>40182.359999999913</v>
      </c>
      <c r="S162" s="411">
        <v>59737.359999999826</v>
      </c>
      <c r="T162" s="411">
        <v>47685.359999999855</v>
      </c>
      <c r="U162" s="411">
        <v>49201.693333333205</v>
      </c>
      <c r="V162" s="414" t="s">
        <v>548</v>
      </c>
      <c r="W162" s="412">
        <v>47.82</v>
      </c>
      <c r="X162" s="412">
        <v>64.150000000000006</v>
      </c>
      <c r="Y162" s="412">
        <v>54.300000000000004</v>
      </c>
      <c r="Z162" s="412">
        <v>55.42</v>
      </c>
      <c r="AA162" s="411">
        <v>8.2223290397843343</v>
      </c>
      <c r="AB162" s="412" t="s">
        <v>479</v>
      </c>
      <c r="AC162" s="413">
        <v>2.1068545630993274</v>
      </c>
      <c r="AD162" s="404" t="s">
        <v>734</v>
      </c>
      <c r="AE162" s="418">
        <v>7218.6699999999955</v>
      </c>
      <c r="AF162" s="418">
        <v>9261.3299999999945</v>
      </c>
      <c r="AG162" s="418">
        <v>7525.6599999999944</v>
      </c>
      <c r="AH162" s="418">
        <v>8001.8866666666609</v>
      </c>
      <c r="AI162" s="420" t="s">
        <v>561</v>
      </c>
      <c r="AJ162" s="420">
        <v>5.7590000000000003</v>
      </c>
      <c r="AK162" s="420">
        <v>7.1230000000000002</v>
      </c>
      <c r="AL162" s="420">
        <v>5.9690000000000003</v>
      </c>
      <c r="AM162" s="420">
        <v>6.2839999999999998</v>
      </c>
      <c r="AN162" s="418">
        <v>0.73432920579500149</v>
      </c>
      <c r="AO162" s="420" t="s">
        <v>454</v>
      </c>
      <c r="AP162" s="421">
        <v>2.0174322083974436</v>
      </c>
      <c r="AR162" s="412">
        <v>1.9610000000000001</v>
      </c>
      <c r="AS162" s="412">
        <v>2.6659999999999999</v>
      </c>
      <c r="AT162" s="412">
        <v>2.0489999999999999</v>
      </c>
      <c r="AU162" s="412">
        <v>47.82</v>
      </c>
      <c r="AV162" s="412">
        <v>64.150000000000006</v>
      </c>
      <c r="AW162" s="412">
        <v>54.300000000000004</v>
      </c>
      <c r="AX162" s="420">
        <v>5.7590000000000003</v>
      </c>
      <c r="AY162" s="420">
        <v>7.1230000000000002</v>
      </c>
      <c r="AZ162" s="420">
        <v>5.9690000000000003</v>
      </c>
      <c r="BB162" s="353">
        <f t="shared" si="33"/>
        <v>116</v>
      </c>
      <c r="BC162" s="412">
        <f t="shared" si="30"/>
        <v>41.181000000000004</v>
      </c>
      <c r="BD162" s="412">
        <f t="shared" si="28"/>
        <v>55.985999999999997</v>
      </c>
      <c r="BE162" s="412">
        <f t="shared" si="28"/>
        <v>43.028999999999996</v>
      </c>
      <c r="BF162" s="412">
        <f t="shared" si="31"/>
        <v>526.02</v>
      </c>
      <c r="BG162" s="412">
        <f t="shared" si="29"/>
        <v>705.65000000000009</v>
      </c>
      <c r="BH162" s="412">
        <f t="shared" si="29"/>
        <v>597.30000000000007</v>
      </c>
      <c r="BI162" s="412">
        <f t="shared" si="29"/>
        <v>63.349000000000004</v>
      </c>
      <c r="BJ162" s="412">
        <f t="shared" si="29"/>
        <v>78.353000000000009</v>
      </c>
      <c r="BK162" s="412">
        <f t="shared" si="29"/>
        <v>65.659000000000006</v>
      </c>
    </row>
    <row r="163" spans="1:63">
      <c r="A163" s="458"/>
      <c r="B163" s="353">
        <f t="shared" si="32"/>
        <v>117</v>
      </c>
      <c r="C163" s="353"/>
      <c r="D163" s="353" t="s">
        <v>616</v>
      </c>
      <c r="E163" s="411">
        <v>43397.920000000064</v>
      </c>
      <c r="F163" s="411">
        <v>41943.920000000078</v>
      </c>
      <c r="G163" s="411">
        <v>47129.9200000001</v>
      </c>
      <c r="H163" s="411">
        <v>44157.253333333414</v>
      </c>
      <c r="I163" s="412" t="s">
        <v>477</v>
      </c>
      <c r="J163" s="412">
        <v>3.3140000000000001</v>
      </c>
      <c r="K163" s="412">
        <v>3.226</v>
      </c>
      <c r="L163" s="412">
        <v>3.5369999999999999</v>
      </c>
      <c r="M163" s="412">
        <v>3.359</v>
      </c>
      <c r="N163" s="411">
        <v>0.15992715465267787</v>
      </c>
      <c r="O163" s="412" t="s">
        <v>504</v>
      </c>
      <c r="P163" s="413">
        <v>2.2695478471608581</v>
      </c>
      <c r="Q163" s="353" t="s">
        <v>740</v>
      </c>
      <c r="R163" s="411">
        <v>183625.35999999975</v>
      </c>
      <c r="S163" s="411">
        <v>157598.35999999972</v>
      </c>
      <c r="T163" s="411">
        <v>187810.35999999972</v>
      </c>
      <c r="U163" s="411">
        <v>176344.6933333331</v>
      </c>
      <c r="V163" s="412" t="s">
        <v>560</v>
      </c>
      <c r="W163" s="412">
        <v>146.1</v>
      </c>
      <c r="X163" s="412">
        <v>130.70000000000002</v>
      </c>
      <c r="Y163" s="412">
        <v>148.5</v>
      </c>
      <c r="Z163" s="412">
        <v>141.80000000000001</v>
      </c>
      <c r="AA163" s="411">
        <v>9.677917347804069</v>
      </c>
      <c r="AB163" s="412" t="s">
        <v>494</v>
      </c>
      <c r="AC163" s="413">
        <v>1.9159213116109768</v>
      </c>
      <c r="AD163" s="404" t="s">
        <v>740</v>
      </c>
      <c r="AE163" s="418">
        <v>9350.6599999999944</v>
      </c>
      <c r="AF163" s="418">
        <v>10059.329999999994</v>
      </c>
      <c r="AG163" s="418">
        <v>10037.329999999994</v>
      </c>
      <c r="AH163" s="418">
        <v>9815.773333333329</v>
      </c>
      <c r="AI163" s="420" t="s">
        <v>517</v>
      </c>
      <c r="AJ163" s="420">
        <v>7.181</v>
      </c>
      <c r="AK163" s="420">
        <v>7.6360000000000001</v>
      </c>
      <c r="AL163" s="420">
        <v>7.6219999999999999</v>
      </c>
      <c r="AM163" s="420">
        <v>7.4790000000000001</v>
      </c>
      <c r="AN163" s="418">
        <v>0.25869062136024529</v>
      </c>
      <c r="AO163" s="420" t="s">
        <v>483</v>
      </c>
      <c r="AP163" s="421">
        <v>2.0994101136815697</v>
      </c>
      <c r="AR163" s="412">
        <v>3.3140000000000001</v>
      </c>
      <c r="AS163" s="412">
        <v>3.226</v>
      </c>
      <c r="AT163" s="412">
        <v>3.5369999999999999</v>
      </c>
      <c r="AU163" s="412">
        <v>146.1</v>
      </c>
      <c r="AV163" s="412">
        <v>130.70000000000002</v>
      </c>
      <c r="AW163" s="412">
        <v>148.5</v>
      </c>
      <c r="AX163" s="420">
        <v>7.181</v>
      </c>
      <c r="AY163" s="420">
        <v>7.6360000000000001</v>
      </c>
      <c r="AZ163" s="420">
        <v>7.6219999999999999</v>
      </c>
      <c r="BB163" s="353">
        <f t="shared" si="33"/>
        <v>117</v>
      </c>
      <c r="BC163" s="412">
        <f t="shared" si="30"/>
        <v>69.593999999999994</v>
      </c>
      <c r="BD163" s="412">
        <f t="shared" si="28"/>
        <v>67.745999999999995</v>
      </c>
      <c r="BE163" s="412">
        <f t="shared" si="28"/>
        <v>74.277000000000001</v>
      </c>
      <c r="BF163" s="412">
        <f t="shared" si="31"/>
        <v>1607.1</v>
      </c>
      <c r="BG163" s="412">
        <f t="shared" si="29"/>
        <v>1437.7000000000003</v>
      </c>
      <c r="BH163" s="412">
        <f t="shared" si="29"/>
        <v>1633.5</v>
      </c>
      <c r="BI163" s="412">
        <f t="shared" si="29"/>
        <v>78.991</v>
      </c>
      <c r="BJ163" s="412">
        <f t="shared" si="29"/>
        <v>83.995999999999995</v>
      </c>
      <c r="BK163" s="412">
        <f t="shared" si="29"/>
        <v>83.841999999999999</v>
      </c>
    </row>
    <row r="164" spans="1:63">
      <c r="A164" s="458"/>
      <c r="B164" s="353">
        <f t="shared" si="32"/>
        <v>118</v>
      </c>
      <c r="C164" s="353"/>
      <c r="D164" s="353" t="s">
        <v>621</v>
      </c>
      <c r="E164" s="411">
        <v>36072.920000000035</v>
      </c>
      <c r="F164" s="411">
        <v>36672.940000000024</v>
      </c>
      <c r="G164" s="411">
        <v>38989.920000000035</v>
      </c>
      <c r="H164" s="411">
        <v>37245.260000000031</v>
      </c>
      <c r="I164" s="412" t="s">
        <v>517</v>
      </c>
      <c r="J164" s="412">
        <v>2.8650000000000002</v>
      </c>
      <c r="K164" s="412">
        <v>2.9020000000000001</v>
      </c>
      <c r="L164" s="412">
        <v>3.0460000000000003</v>
      </c>
      <c r="M164" s="412">
        <v>2.9380000000000002</v>
      </c>
      <c r="N164" s="411">
        <v>9.5631093156995972E-2</v>
      </c>
      <c r="O164" s="412" t="s">
        <v>493</v>
      </c>
      <c r="P164" s="413">
        <v>2.1769559436614427</v>
      </c>
      <c r="Q164" s="353" t="s">
        <v>757</v>
      </c>
      <c r="R164" s="411">
        <v>93551.359999999797</v>
      </c>
      <c r="S164" s="411">
        <v>93254.359999999782</v>
      </c>
      <c r="T164" s="411">
        <v>113019.35999999975</v>
      </c>
      <c r="U164" s="411">
        <v>99941.693333333111</v>
      </c>
      <c r="V164" s="412" t="s">
        <v>556</v>
      </c>
      <c r="W164" s="412">
        <v>89.22</v>
      </c>
      <c r="X164" s="412">
        <v>89.01</v>
      </c>
      <c r="Y164" s="412">
        <v>102.5</v>
      </c>
      <c r="Z164" s="412">
        <v>93.570000000000007</v>
      </c>
      <c r="AA164" s="411">
        <v>7.7134366729976236</v>
      </c>
      <c r="AB164" s="412" t="s">
        <v>512</v>
      </c>
      <c r="AC164" s="413">
        <v>2.0007142484477596</v>
      </c>
      <c r="AD164" s="404" t="s">
        <v>757</v>
      </c>
      <c r="AE164" s="418">
        <v>19437.320000000029</v>
      </c>
      <c r="AF164" s="418">
        <v>18105.990000000031</v>
      </c>
      <c r="AG164" s="418">
        <v>21995.990000000045</v>
      </c>
      <c r="AH164" s="418">
        <v>19846.433333333367</v>
      </c>
      <c r="AI164" s="420" t="s">
        <v>553</v>
      </c>
      <c r="AJ164" s="420">
        <v>13.13</v>
      </c>
      <c r="AK164" s="420">
        <v>12.39</v>
      </c>
      <c r="AL164" s="420">
        <v>14.51</v>
      </c>
      <c r="AM164" s="420">
        <v>13.34</v>
      </c>
      <c r="AN164" s="418">
        <v>1.0733896097732023</v>
      </c>
      <c r="AO164" s="420" t="s">
        <v>506</v>
      </c>
      <c r="AP164" s="421">
        <v>2.2048074539937463</v>
      </c>
      <c r="AR164" s="412">
        <v>2.8650000000000002</v>
      </c>
      <c r="AS164" s="412">
        <v>2.9020000000000001</v>
      </c>
      <c r="AT164" s="412">
        <v>3.0460000000000003</v>
      </c>
      <c r="AU164" s="412">
        <v>89.22</v>
      </c>
      <c r="AV164" s="412">
        <v>89.01</v>
      </c>
      <c r="AW164" s="412">
        <v>102.5</v>
      </c>
      <c r="AX164" s="420">
        <v>13.13</v>
      </c>
      <c r="AY164" s="420">
        <v>12.39</v>
      </c>
      <c r="AZ164" s="420">
        <v>14.51</v>
      </c>
      <c r="BB164" s="353">
        <f t="shared" si="33"/>
        <v>118</v>
      </c>
      <c r="BC164" s="412">
        <f t="shared" si="30"/>
        <v>60.165000000000006</v>
      </c>
      <c r="BD164" s="412">
        <f t="shared" si="28"/>
        <v>60.942</v>
      </c>
      <c r="BE164" s="412">
        <f t="shared" si="28"/>
        <v>63.966000000000008</v>
      </c>
      <c r="BF164" s="412">
        <f t="shared" si="31"/>
        <v>981.42</v>
      </c>
      <c r="BG164" s="412">
        <f t="shared" si="29"/>
        <v>979.11</v>
      </c>
      <c r="BH164" s="412">
        <f t="shared" si="29"/>
        <v>1127.5</v>
      </c>
      <c r="BI164" s="412">
        <f t="shared" si="29"/>
        <v>144.43</v>
      </c>
      <c r="BJ164" s="412">
        <f t="shared" si="29"/>
        <v>136.29000000000002</v>
      </c>
      <c r="BK164" s="412">
        <f t="shared" si="29"/>
        <v>159.60999999999999</v>
      </c>
    </row>
    <row r="165" spans="1:63">
      <c r="A165" s="458"/>
      <c r="B165" s="353">
        <f t="shared" si="32"/>
        <v>119</v>
      </c>
      <c r="C165" s="353"/>
      <c r="D165" s="353" t="s">
        <v>622</v>
      </c>
      <c r="E165" s="411">
        <v>46083.920000000086</v>
      </c>
      <c r="F165" s="411">
        <v>35300.920000000013</v>
      </c>
      <c r="G165" s="411">
        <v>47501.9200000001</v>
      </c>
      <c r="H165" s="411">
        <v>42962.253333333399</v>
      </c>
      <c r="I165" s="412" t="s">
        <v>624</v>
      </c>
      <c r="J165" s="412">
        <v>3.4750000000000001</v>
      </c>
      <c r="K165" s="412">
        <v>2.8159999999999998</v>
      </c>
      <c r="L165" s="412">
        <v>3.5590000000000002</v>
      </c>
      <c r="M165" s="412">
        <v>3.2829999999999999</v>
      </c>
      <c r="N165" s="411">
        <v>0.40654023360369385</v>
      </c>
      <c r="O165" s="412" t="s">
        <v>625</v>
      </c>
      <c r="P165" s="413">
        <v>2.2387491666236419</v>
      </c>
      <c r="Q165" s="353" t="s">
        <v>767</v>
      </c>
      <c r="R165" s="411">
        <v>240815.35999999972</v>
      </c>
      <c r="S165" s="411">
        <v>185458.35999999972</v>
      </c>
      <c r="T165" s="411">
        <v>243200.85999999975</v>
      </c>
      <c r="U165" s="411">
        <v>223158.19333333304</v>
      </c>
      <c r="V165" s="412" t="s">
        <v>695</v>
      </c>
      <c r="W165" s="412">
        <v>178</v>
      </c>
      <c r="X165" s="412">
        <v>147.20000000000002</v>
      </c>
      <c r="Y165" s="412">
        <v>179.3</v>
      </c>
      <c r="Z165" s="412">
        <v>168.20000000000002</v>
      </c>
      <c r="AA165" s="411">
        <v>18.200999626255058</v>
      </c>
      <c r="AB165" s="412" t="s">
        <v>544</v>
      </c>
      <c r="AC165" s="413">
        <v>1.8569196202896743</v>
      </c>
      <c r="AD165" s="404" t="s">
        <v>767</v>
      </c>
      <c r="AE165" s="418">
        <v>11355.989999999994</v>
      </c>
      <c r="AF165" s="418">
        <v>10188.989999999994</v>
      </c>
      <c r="AG165" s="418">
        <v>11665.319999999994</v>
      </c>
      <c r="AH165" s="418">
        <v>11070.099999999993</v>
      </c>
      <c r="AI165" s="420" t="s">
        <v>425</v>
      </c>
      <c r="AJ165" s="420">
        <v>8.4489999999999998</v>
      </c>
      <c r="AK165" s="420">
        <v>7.718</v>
      </c>
      <c r="AL165" s="420">
        <v>8.64</v>
      </c>
      <c r="AM165" s="420">
        <v>8.2690000000000001</v>
      </c>
      <c r="AN165" s="418">
        <v>0.48662021701350211</v>
      </c>
      <c r="AO165" s="420" t="s">
        <v>444</v>
      </c>
      <c r="AP165" s="421">
        <v>2.1093252602678536</v>
      </c>
      <c r="AR165" s="412">
        <v>3.4750000000000001</v>
      </c>
      <c r="AS165" s="412">
        <v>2.8159999999999998</v>
      </c>
      <c r="AT165" s="412">
        <v>3.5590000000000002</v>
      </c>
      <c r="AU165" s="412">
        <v>178</v>
      </c>
      <c r="AV165" s="412">
        <v>147.20000000000002</v>
      </c>
      <c r="AW165" s="412">
        <v>179.3</v>
      </c>
      <c r="AX165" s="420">
        <v>8.4489999999999998</v>
      </c>
      <c r="AY165" s="420">
        <v>7.718</v>
      </c>
      <c r="AZ165" s="420">
        <v>8.64</v>
      </c>
      <c r="BB165" s="353">
        <f t="shared" si="33"/>
        <v>119</v>
      </c>
      <c r="BC165" s="412">
        <f t="shared" si="30"/>
        <v>72.975000000000009</v>
      </c>
      <c r="BD165" s="412">
        <f t="shared" si="28"/>
        <v>59.135999999999996</v>
      </c>
      <c r="BE165" s="412">
        <f t="shared" si="28"/>
        <v>74.739000000000004</v>
      </c>
      <c r="BF165" s="412">
        <f t="shared" si="31"/>
        <v>1958</v>
      </c>
      <c r="BG165" s="412">
        <f t="shared" si="29"/>
        <v>1619.2000000000003</v>
      </c>
      <c r="BH165" s="412">
        <f t="shared" si="29"/>
        <v>1972.3000000000002</v>
      </c>
      <c r="BI165" s="412">
        <f t="shared" si="29"/>
        <v>92.938999999999993</v>
      </c>
      <c r="BJ165" s="412">
        <f t="shared" si="29"/>
        <v>84.897999999999996</v>
      </c>
      <c r="BK165" s="412">
        <f t="shared" si="29"/>
        <v>95.04</v>
      </c>
    </row>
    <row r="166" spans="1:63">
      <c r="A166" s="458"/>
      <c r="B166" s="353">
        <f t="shared" si="32"/>
        <v>120</v>
      </c>
      <c r="C166" s="353"/>
      <c r="D166" s="353" t="s">
        <v>628</v>
      </c>
      <c r="E166" s="411">
        <v>240023.92000000039</v>
      </c>
      <c r="F166" s="411">
        <v>233210.92000000048</v>
      </c>
      <c r="G166" s="411">
        <v>254533.92000000051</v>
      </c>
      <c r="H166" s="411">
        <v>242589.58666666714</v>
      </c>
      <c r="I166" s="412" t="s">
        <v>446</v>
      </c>
      <c r="J166" s="412">
        <v>12.84</v>
      </c>
      <c r="K166" s="412">
        <v>12.540000000000001</v>
      </c>
      <c r="L166" s="412">
        <v>13.46</v>
      </c>
      <c r="M166" s="412">
        <v>12.950000000000001</v>
      </c>
      <c r="N166" s="411">
        <v>0.46822580422660559</v>
      </c>
      <c r="O166" s="412" t="s">
        <v>449</v>
      </c>
      <c r="P166" s="413">
        <v>1.8765325880331645</v>
      </c>
      <c r="Q166" s="353" t="s">
        <v>773</v>
      </c>
      <c r="R166" s="411">
        <v>6819550.0358005539</v>
      </c>
      <c r="S166" s="411">
        <v>6505797.2088559642</v>
      </c>
      <c r="T166" s="411">
        <v>6750372.0399282947</v>
      </c>
      <c r="U166" s="411">
        <v>6691906.4281949373</v>
      </c>
      <c r="V166" s="412" t="s">
        <v>491</v>
      </c>
      <c r="W166" s="411">
        <v>2020.3053231247834</v>
      </c>
      <c r="X166" s="411">
        <v>1952.3696857802684</v>
      </c>
      <c r="Y166" s="411">
        <v>2005.401134903288</v>
      </c>
      <c r="Z166" s="411">
        <v>1992.6920479361133</v>
      </c>
      <c r="AA166" s="411">
        <v>35.706489242234049</v>
      </c>
      <c r="AB166" s="412" t="s">
        <v>568</v>
      </c>
      <c r="AC166" s="413">
        <v>1.3769902846090829</v>
      </c>
      <c r="AD166" s="404" t="s">
        <v>773</v>
      </c>
      <c r="AE166" s="418">
        <v>11791.329999999994</v>
      </c>
      <c r="AF166" s="418">
        <v>11638.999999999995</v>
      </c>
      <c r="AG166" s="418">
        <v>11149.659999999994</v>
      </c>
      <c r="AH166" s="418">
        <v>11526.663333333328</v>
      </c>
      <c r="AI166" s="420" t="s">
        <v>513</v>
      </c>
      <c r="AJ166" s="420">
        <v>8.7170000000000005</v>
      </c>
      <c r="AK166" s="420">
        <v>8.6240000000000006</v>
      </c>
      <c r="AL166" s="420">
        <v>8.3209999999999997</v>
      </c>
      <c r="AM166" s="420">
        <v>8.5540000000000003</v>
      </c>
      <c r="AN166" s="418">
        <v>0.20704204884404157</v>
      </c>
      <c r="AO166" s="420" t="s">
        <v>514</v>
      </c>
      <c r="AP166" s="421">
        <v>2.1126775566623865</v>
      </c>
      <c r="AR166" s="412">
        <v>12.84</v>
      </c>
      <c r="AS166" s="412">
        <v>12.540000000000001</v>
      </c>
      <c r="AT166" s="412">
        <v>13.46</v>
      </c>
      <c r="AU166" s="411">
        <v>2020.3053231247834</v>
      </c>
      <c r="AV166" s="411">
        <v>1952.3696857802684</v>
      </c>
      <c r="AW166" s="411">
        <v>2005.401134903288</v>
      </c>
      <c r="AX166" s="420">
        <v>8.7170000000000005</v>
      </c>
      <c r="AY166" s="420">
        <v>8.6240000000000006</v>
      </c>
      <c r="AZ166" s="420">
        <v>8.3209999999999997</v>
      </c>
      <c r="BB166" s="353">
        <f t="shared" si="33"/>
        <v>120</v>
      </c>
      <c r="BC166" s="412">
        <f t="shared" si="30"/>
        <v>269.64</v>
      </c>
      <c r="BD166" s="412">
        <f t="shared" si="28"/>
        <v>263.34000000000003</v>
      </c>
      <c r="BE166" s="412">
        <f t="shared" si="28"/>
        <v>282.66000000000003</v>
      </c>
      <c r="BF166" s="412">
        <f t="shared" si="31"/>
        <v>22223.358554372619</v>
      </c>
      <c r="BG166" s="412">
        <f t="shared" si="29"/>
        <v>21476.066543582951</v>
      </c>
      <c r="BH166" s="412">
        <f t="shared" si="29"/>
        <v>22059.412483936168</v>
      </c>
      <c r="BI166" s="412">
        <f t="shared" si="29"/>
        <v>95.887</v>
      </c>
      <c r="BJ166" s="412">
        <f t="shared" si="29"/>
        <v>94.864000000000004</v>
      </c>
      <c r="BK166" s="412">
        <f t="shared" si="29"/>
        <v>91.530999999999992</v>
      </c>
    </row>
    <row r="167" spans="1:63">
      <c r="A167" s="458"/>
      <c r="B167" s="353">
        <f t="shared" si="32"/>
        <v>121</v>
      </c>
      <c r="C167" s="353"/>
      <c r="D167" s="353" t="s">
        <v>630</v>
      </c>
      <c r="E167" s="411">
        <v>80799.919999999969</v>
      </c>
      <c r="F167" s="411">
        <v>76934.920000000027</v>
      </c>
      <c r="G167" s="411">
        <v>81618.169999999969</v>
      </c>
      <c r="H167" s="411">
        <v>79784.336666666655</v>
      </c>
      <c r="I167" s="412" t="s">
        <v>537</v>
      </c>
      <c r="J167" s="412">
        <v>5.4059999999999997</v>
      </c>
      <c r="K167" s="412">
        <v>5.2010000000000005</v>
      </c>
      <c r="L167" s="412">
        <v>5.4489999999999998</v>
      </c>
      <c r="M167" s="412">
        <v>5.3520000000000003</v>
      </c>
      <c r="N167" s="411">
        <v>0.13239480177738452</v>
      </c>
      <c r="O167" s="412" t="s">
        <v>491</v>
      </c>
      <c r="P167" s="413">
        <v>2.1786689812304258</v>
      </c>
      <c r="Q167" s="353" t="s">
        <v>778</v>
      </c>
      <c r="R167" s="411">
        <v>474142.36000000115</v>
      </c>
      <c r="S167" s="411">
        <v>367985.36000000086</v>
      </c>
      <c r="T167" s="411">
        <v>414131.61000000086</v>
      </c>
      <c r="U167" s="411">
        <v>418753.11000000098</v>
      </c>
      <c r="V167" s="412" t="s">
        <v>627</v>
      </c>
      <c r="W167" s="412">
        <v>291.5</v>
      </c>
      <c r="X167" s="412">
        <v>242.4</v>
      </c>
      <c r="Y167" s="412">
        <v>264.10000000000002</v>
      </c>
      <c r="Z167" s="412">
        <v>266</v>
      </c>
      <c r="AA167" s="411">
        <v>24.584082021371337</v>
      </c>
      <c r="AB167" s="412" t="s">
        <v>587</v>
      </c>
      <c r="AC167" s="413">
        <v>1.7386619773162106</v>
      </c>
      <c r="AD167" s="404" t="s">
        <v>778</v>
      </c>
      <c r="AE167" s="418">
        <v>12601.659999999994</v>
      </c>
      <c r="AF167" s="418">
        <v>11761.329999999994</v>
      </c>
      <c r="AG167" s="418">
        <v>14262.989999999994</v>
      </c>
      <c r="AH167" s="418">
        <v>12875.32666666666</v>
      </c>
      <c r="AI167" s="420" t="s">
        <v>626</v>
      </c>
      <c r="AJ167" s="420">
        <v>9.2110000000000003</v>
      </c>
      <c r="AK167" s="420">
        <v>8.6989999999999998</v>
      </c>
      <c r="AL167" s="420">
        <v>10.200000000000001</v>
      </c>
      <c r="AM167" s="420">
        <v>9.370000000000001</v>
      </c>
      <c r="AN167" s="418">
        <v>0.76283264267349871</v>
      </c>
      <c r="AO167" s="420" t="s">
        <v>451</v>
      </c>
      <c r="AP167" s="421">
        <v>2.1505285953572391</v>
      </c>
      <c r="AR167" s="412">
        <v>5.4059999999999997</v>
      </c>
      <c r="AS167" s="412">
        <v>5.2010000000000005</v>
      </c>
      <c r="AT167" s="412">
        <v>5.4489999999999998</v>
      </c>
      <c r="AU167" s="412">
        <v>291.5</v>
      </c>
      <c r="AV167" s="412">
        <v>242.4</v>
      </c>
      <c r="AW167" s="412">
        <v>264.10000000000002</v>
      </c>
      <c r="AX167" s="420">
        <v>9.2110000000000003</v>
      </c>
      <c r="AY167" s="420">
        <v>8.6989999999999998</v>
      </c>
      <c r="AZ167" s="420">
        <v>10.200000000000001</v>
      </c>
      <c r="BB167" s="353">
        <f t="shared" si="33"/>
        <v>121</v>
      </c>
      <c r="BC167" s="412">
        <f t="shared" si="30"/>
        <v>113.526</v>
      </c>
      <c r="BD167" s="412">
        <f t="shared" si="28"/>
        <v>109.221</v>
      </c>
      <c r="BE167" s="412">
        <f t="shared" si="28"/>
        <v>114.429</v>
      </c>
      <c r="BF167" s="412">
        <f t="shared" si="31"/>
        <v>3206.5</v>
      </c>
      <c r="BG167" s="412">
        <f t="shared" si="29"/>
        <v>2666.4</v>
      </c>
      <c r="BH167" s="412">
        <f t="shared" si="29"/>
        <v>2905.1000000000004</v>
      </c>
      <c r="BI167" s="412">
        <f t="shared" si="29"/>
        <v>101.321</v>
      </c>
      <c r="BJ167" s="412">
        <f t="shared" si="29"/>
        <v>95.688999999999993</v>
      </c>
      <c r="BK167" s="412">
        <f t="shared" si="29"/>
        <v>112.20000000000002</v>
      </c>
    </row>
    <row r="168" spans="1:63">
      <c r="C168" s="353"/>
      <c r="D168" s="455" t="s">
        <v>637</v>
      </c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 t="s">
        <v>637</v>
      </c>
      <c r="R168" s="455"/>
      <c r="S168" s="455"/>
      <c r="T168" s="455"/>
      <c r="U168" s="455"/>
      <c r="V168" s="455"/>
      <c r="W168" s="455"/>
      <c r="X168" s="455"/>
      <c r="Y168" s="455"/>
      <c r="Z168" s="455"/>
      <c r="AA168" s="455"/>
      <c r="AB168" s="455"/>
      <c r="AC168" s="455"/>
      <c r="AD168" s="455" t="s">
        <v>637</v>
      </c>
      <c r="AE168" s="455"/>
      <c r="AF168" s="455"/>
      <c r="AG168" s="455"/>
      <c r="AH168" s="455"/>
      <c r="AI168" s="455"/>
      <c r="AJ168" s="455"/>
      <c r="AK168" s="455"/>
      <c r="AL168" s="455"/>
      <c r="AM168" s="455"/>
      <c r="AN168" s="455"/>
      <c r="AO168" s="455"/>
      <c r="AP168" s="455"/>
      <c r="AU168" s="404"/>
      <c r="AV168" s="404"/>
      <c r="AW168" s="404"/>
      <c r="AX168" s="404"/>
      <c r="AY168" s="404"/>
      <c r="AZ168" s="404"/>
      <c r="BF168" s="404"/>
      <c r="BG168" s="404"/>
      <c r="BH168" s="404"/>
      <c r="BI168" s="404"/>
      <c r="BJ168" s="404"/>
      <c r="BK168" s="404"/>
    </row>
    <row r="169" spans="1:63">
      <c r="C169" s="353"/>
      <c r="D169" s="410" t="s">
        <v>413</v>
      </c>
      <c r="E169" s="353"/>
      <c r="F169" s="353"/>
      <c r="G169" s="353"/>
      <c r="H169" s="353"/>
      <c r="I169" s="353"/>
      <c r="J169" s="353"/>
      <c r="K169" s="353"/>
      <c r="L169" s="353"/>
      <c r="M169" s="353"/>
      <c r="N169" s="353"/>
      <c r="O169" s="353"/>
      <c r="P169" s="353"/>
      <c r="Q169" s="410" t="s">
        <v>649</v>
      </c>
      <c r="AD169" s="417" t="s">
        <v>784</v>
      </c>
      <c r="AE169" s="404"/>
      <c r="AF169" s="404"/>
      <c r="AG169" s="404"/>
      <c r="AH169" s="404"/>
      <c r="AI169" s="404"/>
      <c r="AJ169" s="404"/>
      <c r="AK169" s="404"/>
      <c r="AL169" s="404"/>
      <c r="AM169" s="404"/>
      <c r="AN169" s="404"/>
      <c r="AO169" s="404"/>
      <c r="AP169" s="404"/>
      <c r="AR169" s="353"/>
      <c r="AS169" s="353"/>
      <c r="AT169" s="353"/>
      <c r="AX169" s="404"/>
      <c r="AY169" s="404"/>
      <c r="AZ169" s="404"/>
      <c r="BC169" s="353"/>
      <c r="BD169" s="353"/>
      <c r="BE169" s="353"/>
      <c r="BI169" s="404"/>
      <c r="BJ169" s="404"/>
      <c r="BK169" s="404"/>
    </row>
    <row r="170" spans="1:63">
      <c r="C170" s="353"/>
      <c r="D170" s="353"/>
      <c r="E170" s="456" t="s">
        <v>414</v>
      </c>
      <c r="F170" s="455"/>
      <c r="G170" s="455"/>
      <c r="H170" s="455"/>
      <c r="I170" s="455"/>
      <c r="J170" s="456" t="s">
        <v>415</v>
      </c>
      <c r="K170" s="455"/>
      <c r="L170" s="455"/>
      <c r="M170" s="455"/>
      <c r="N170" s="455"/>
      <c r="O170" s="455"/>
      <c r="P170" s="455"/>
      <c r="R170" s="456" t="s">
        <v>414</v>
      </c>
      <c r="S170" s="455"/>
      <c r="T170" s="455"/>
      <c r="U170" s="455"/>
      <c r="V170" s="455"/>
      <c r="W170" s="456" t="s">
        <v>415</v>
      </c>
      <c r="X170" s="455"/>
      <c r="Y170" s="455"/>
      <c r="Z170" s="455"/>
      <c r="AA170" s="455"/>
      <c r="AB170" s="455"/>
      <c r="AC170" s="455"/>
      <c r="AD170" s="404"/>
      <c r="AE170" s="456" t="s">
        <v>414</v>
      </c>
      <c r="AF170" s="457"/>
      <c r="AG170" s="457"/>
      <c r="AH170" s="457"/>
      <c r="AI170" s="457"/>
      <c r="AJ170" s="456" t="s">
        <v>415</v>
      </c>
      <c r="AK170" s="457"/>
      <c r="AL170" s="457"/>
      <c r="AM170" s="457"/>
      <c r="AN170" s="457"/>
      <c r="AO170" s="457"/>
      <c r="AP170" s="457"/>
      <c r="AU170" s="404"/>
      <c r="AV170" s="404"/>
      <c r="AW170" s="404"/>
      <c r="AX170" s="404"/>
      <c r="AY170" s="404"/>
      <c r="AZ170" s="404"/>
      <c r="BF170" s="404"/>
      <c r="BG170" s="404"/>
      <c r="BH170" s="404"/>
      <c r="BI170" s="404"/>
      <c r="BJ170" s="404"/>
      <c r="BK170" s="404"/>
    </row>
    <row r="171" spans="1:63">
      <c r="C171" s="353"/>
      <c r="D171" s="410" t="s">
        <v>416</v>
      </c>
      <c r="E171" s="410" t="s">
        <v>417</v>
      </c>
      <c r="F171" s="410" t="s">
        <v>418</v>
      </c>
      <c r="G171" s="410" t="s">
        <v>419</v>
      </c>
      <c r="H171" s="353" t="s">
        <v>420</v>
      </c>
      <c r="I171" s="353" t="s">
        <v>421</v>
      </c>
      <c r="J171" s="410" t="s">
        <v>417</v>
      </c>
      <c r="K171" s="410" t="s">
        <v>418</v>
      </c>
      <c r="L171" s="410" t="s">
        <v>419</v>
      </c>
      <c r="M171" s="353" t="s">
        <v>420</v>
      </c>
      <c r="N171" s="353" t="s">
        <v>422</v>
      </c>
      <c r="O171" s="353" t="s">
        <v>421</v>
      </c>
      <c r="P171" s="353" t="s">
        <v>423</v>
      </c>
      <c r="Q171" s="410" t="s">
        <v>416</v>
      </c>
      <c r="R171" s="410" t="s">
        <v>417</v>
      </c>
      <c r="S171" s="410" t="s">
        <v>418</v>
      </c>
      <c r="T171" s="410" t="s">
        <v>419</v>
      </c>
      <c r="U171" s="353" t="s">
        <v>420</v>
      </c>
      <c r="V171" s="353" t="s">
        <v>421</v>
      </c>
      <c r="W171" s="410" t="s">
        <v>417</v>
      </c>
      <c r="X171" s="410" t="s">
        <v>418</v>
      </c>
      <c r="Y171" s="410" t="s">
        <v>419</v>
      </c>
      <c r="Z171" s="353" t="s">
        <v>420</v>
      </c>
      <c r="AA171" s="353" t="s">
        <v>422</v>
      </c>
      <c r="AB171" s="353" t="s">
        <v>421</v>
      </c>
      <c r="AC171" s="353" t="s">
        <v>423</v>
      </c>
      <c r="AD171" s="417" t="s">
        <v>416</v>
      </c>
      <c r="AE171" s="417" t="s">
        <v>417</v>
      </c>
      <c r="AF171" s="417" t="s">
        <v>418</v>
      </c>
      <c r="AG171" s="417" t="s">
        <v>419</v>
      </c>
      <c r="AH171" s="404" t="s">
        <v>420</v>
      </c>
      <c r="AI171" s="404" t="s">
        <v>421</v>
      </c>
      <c r="AJ171" s="417" t="s">
        <v>417</v>
      </c>
      <c r="AK171" s="417" t="s">
        <v>418</v>
      </c>
      <c r="AL171" s="417" t="s">
        <v>419</v>
      </c>
      <c r="AM171" s="404" t="s">
        <v>420</v>
      </c>
      <c r="AN171" s="404" t="s">
        <v>422</v>
      </c>
      <c r="AO171" s="404" t="s">
        <v>421</v>
      </c>
      <c r="AP171" s="404" t="s">
        <v>423</v>
      </c>
      <c r="AR171" s="410" t="s">
        <v>417</v>
      </c>
      <c r="AS171" s="410" t="s">
        <v>418</v>
      </c>
      <c r="AT171" s="410" t="s">
        <v>419</v>
      </c>
      <c r="AU171" s="410" t="s">
        <v>417</v>
      </c>
      <c r="AV171" s="410" t="s">
        <v>418</v>
      </c>
      <c r="AW171" s="410" t="s">
        <v>419</v>
      </c>
      <c r="AX171" s="417" t="s">
        <v>417</v>
      </c>
      <c r="AY171" s="417" t="s">
        <v>418</v>
      </c>
      <c r="AZ171" s="417" t="s">
        <v>419</v>
      </c>
      <c r="BC171" s="410" t="s">
        <v>417</v>
      </c>
      <c r="BD171" s="410" t="s">
        <v>418</v>
      </c>
      <c r="BE171" s="410" t="s">
        <v>419</v>
      </c>
      <c r="BF171" s="410" t="s">
        <v>417</v>
      </c>
      <c r="BG171" s="410" t="s">
        <v>418</v>
      </c>
      <c r="BH171" s="410" t="s">
        <v>419</v>
      </c>
      <c r="BI171" s="410" t="s">
        <v>417</v>
      </c>
      <c r="BJ171" s="410" t="s">
        <v>418</v>
      </c>
      <c r="BK171" s="410" t="s">
        <v>419</v>
      </c>
    </row>
    <row r="172" spans="1:63">
      <c r="A172" s="458" t="s">
        <v>638</v>
      </c>
      <c r="B172" s="353">
        <f>B144+20</f>
        <v>122</v>
      </c>
      <c r="C172" s="353"/>
      <c r="D172" s="353" t="s">
        <v>424</v>
      </c>
      <c r="E172" s="411">
        <v>40940.78</v>
      </c>
      <c r="F172" s="411">
        <v>30856.039999999943</v>
      </c>
      <c r="G172" s="411">
        <v>41913.040000000015</v>
      </c>
      <c r="H172" s="411">
        <v>37903.286666666652</v>
      </c>
      <c r="I172" s="412" t="s">
        <v>436</v>
      </c>
      <c r="J172" s="412">
        <v>4.0339999999999998</v>
      </c>
      <c r="K172" s="412">
        <v>3.181</v>
      </c>
      <c r="L172" s="412">
        <v>4.1139999999999999</v>
      </c>
      <c r="M172" s="412">
        <v>3.7760000000000002</v>
      </c>
      <c r="N172" s="411">
        <v>0.51734568022339011</v>
      </c>
      <c r="O172" s="412" t="s">
        <v>437</v>
      </c>
      <c r="P172" s="413">
        <v>2.1906705219636264</v>
      </c>
      <c r="Q172" s="353" t="s">
        <v>650</v>
      </c>
      <c r="R172" s="411">
        <v>110942.0800000001</v>
      </c>
      <c r="S172" s="411">
        <v>89058.08000000006</v>
      </c>
      <c r="T172" s="411">
        <v>131293.08000000013</v>
      </c>
      <c r="U172" s="411">
        <v>110431.08000000009</v>
      </c>
      <c r="V172" s="412" t="s">
        <v>653</v>
      </c>
      <c r="W172" s="412">
        <v>138.6</v>
      </c>
      <c r="X172" s="412">
        <v>118.10000000000001</v>
      </c>
      <c r="Y172" s="412">
        <v>156.70000000000002</v>
      </c>
      <c r="Z172" s="412">
        <v>137.80000000000001</v>
      </c>
      <c r="AA172" s="411">
        <v>19.287326309583825</v>
      </c>
      <c r="AB172" s="412" t="s">
        <v>438</v>
      </c>
      <c r="AC172" s="413">
        <v>1.888925230799974</v>
      </c>
      <c r="AD172" s="404" t="s">
        <v>650</v>
      </c>
      <c r="AE172" s="418">
        <v>16557.919999999958</v>
      </c>
      <c r="AF172" s="418">
        <v>13798.459999999968</v>
      </c>
      <c r="AG172" s="418">
        <v>17627.379999999957</v>
      </c>
      <c r="AH172" s="418">
        <v>15994.586666666626</v>
      </c>
      <c r="AI172" s="420" t="s">
        <v>625</v>
      </c>
      <c r="AJ172" s="420">
        <v>11.42</v>
      </c>
      <c r="AK172" s="420">
        <v>9.81</v>
      </c>
      <c r="AL172" s="420">
        <v>12.030000000000001</v>
      </c>
      <c r="AM172" s="420">
        <v>11.08</v>
      </c>
      <c r="AN172" s="418">
        <v>1.1447438415935507</v>
      </c>
      <c r="AO172" s="420" t="s">
        <v>542</v>
      </c>
      <c r="AP172" s="421">
        <v>2.2036515455833574</v>
      </c>
      <c r="AR172" s="412">
        <v>4.0339999999999998</v>
      </c>
      <c r="AS172" s="412">
        <v>3.181</v>
      </c>
      <c r="AT172" s="412">
        <v>4.1139999999999999</v>
      </c>
      <c r="AU172" s="412">
        <v>138.6</v>
      </c>
      <c r="AV172" s="412">
        <v>118.10000000000001</v>
      </c>
      <c r="AW172" s="412">
        <v>156.70000000000002</v>
      </c>
      <c r="AX172" s="420">
        <v>11.42</v>
      </c>
      <c r="AY172" s="420">
        <v>9.81</v>
      </c>
      <c r="AZ172" s="420">
        <v>12.030000000000001</v>
      </c>
      <c r="BB172" s="353">
        <f>BB144+20</f>
        <v>122</v>
      </c>
      <c r="BC172" s="412">
        <f>AR172*21</f>
        <v>84.713999999999999</v>
      </c>
      <c r="BD172" s="412">
        <f t="shared" ref="BD172:BE195" si="34">AS172*21</f>
        <v>66.801000000000002</v>
      </c>
      <c r="BE172" s="412">
        <f t="shared" si="34"/>
        <v>86.393999999999991</v>
      </c>
      <c r="BF172" s="412">
        <f>AU172*11</f>
        <v>1524.6</v>
      </c>
      <c r="BG172" s="412">
        <f t="shared" ref="BG172:BK194" si="35">AV172*11</f>
        <v>1299.1000000000001</v>
      </c>
      <c r="BH172" s="412">
        <f t="shared" si="35"/>
        <v>1723.7000000000003</v>
      </c>
      <c r="BI172" s="412">
        <f t="shared" si="35"/>
        <v>125.62</v>
      </c>
      <c r="BJ172" s="412">
        <f t="shared" si="35"/>
        <v>107.91000000000001</v>
      </c>
      <c r="BK172" s="412">
        <f t="shared" si="35"/>
        <v>132.33000000000001</v>
      </c>
    </row>
    <row r="173" spans="1:63">
      <c r="A173" s="458"/>
      <c r="B173" s="353">
        <f>B145+20</f>
        <v>123</v>
      </c>
      <c r="C173" s="353"/>
      <c r="D173" s="353" t="s">
        <v>456</v>
      </c>
      <c r="E173" s="411">
        <v>25743.779999999959</v>
      </c>
      <c r="F173" s="411">
        <v>25538.519999999946</v>
      </c>
      <c r="G173" s="411">
        <v>25453.039999999943</v>
      </c>
      <c r="H173" s="411">
        <v>25578.446666666616</v>
      </c>
      <c r="I173" s="412" t="s">
        <v>464</v>
      </c>
      <c r="J173" s="412">
        <v>2.73</v>
      </c>
      <c r="K173" s="412">
        <v>2.7120000000000002</v>
      </c>
      <c r="L173" s="412">
        <v>2.7040000000000002</v>
      </c>
      <c r="M173" s="412">
        <v>2.7149999999999999</v>
      </c>
      <c r="N173" s="411">
        <v>1.3396738438263304E-2</v>
      </c>
      <c r="O173" s="412" t="s">
        <v>465</v>
      </c>
      <c r="P173" s="413">
        <v>2.0928858389973533</v>
      </c>
      <c r="Q173" s="353" t="s">
        <v>657</v>
      </c>
      <c r="R173" s="411">
        <v>87478.080000000016</v>
      </c>
      <c r="S173" s="411">
        <v>80786.080000000031</v>
      </c>
      <c r="T173" s="411">
        <v>90316.080000000031</v>
      </c>
      <c r="U173" s="411">
        <v>86193.413333333345</v>
      </c>
      <c r="V173" s="412" t="s">
        <v>532</v>
      </c>
      <c r="W173" s="412">
        <v>116.60000000000001</v>
      </c>
      <c r="X173" s="412">
        <v>110</v>
      </c>
      <c r="Y173" s="412">
        <v>119.30000000000001</v>
      </c>
      <c r="Z173" s="412">
        <v>115.30000000000001</v>
      </c>
      <c r="AA173" s="411">
        <v>4.7680037754595279</v>
      </c>
      <c r="AB173" s="412" t="s">
        <v>517</v>
      </c>
      <c r="AC173" s="413">
        <v>1.9228070768019752</v>
      </c>
      <c r="AD173" s="404" t="s">
        <v>657</v>
      </c>
      <c r="AE173" s="418">
        <v>8061.0000000000027</v>
      </c>
      <c r="AF173" s="418">
        <v>7885.5400000000027</v>
      </c>
      <c r="AG173" s="418">
        <v>7276.5400000000027</v>
      </c>
      <c r="AH173" s="418">
        <v>7741.0266666666694</v>
      </c>
      <c r="AI173" s="420" t="s">
        <v>474</v>
      </c>
      <c r="AJ173" s="420">
        <v>6.2130000000000001</v>
      </c>
      <c r="AK173" s="420">
        <v>6.0960000000000001</v>
      </c>
      <c r="AL173" s="420">
        <v>5.6840000000000002</v>
      </c>
      <c r="AM173" s="420">
        <v>5.9980000000000002</v>
      </c>
      <c r="AN173" s="418">
        <v>0.27824600395944249</v>
      </c>
      <c r="AO173" s="420" t="s">
        <v>488</v>
      </c>
      <c r="AP173" s="421">
        <v>1.9679054023668325</v>
      </c>
      <c r="AR173" s="412">
        <v>2.73</v>
      </c>
      <c r="AS173" s="412">
        <v>2.7120000000000002</v>
      </c>
      <c r="AT173" s="412">
        <v>2.7040000000000002</v>
      </c>
      <c r="AU173" s="412">
        <v>116.60000000000001</v>
      </c>
      <c r="AV173" s="412">
        <v>110</v>
      </c>
      <c r="AW173" s="412">
        <v>119.30000000000001</v>
      </c>
      <c r="AX173" s="420">
        <v>6.2130000000000001</v>
      </c>
      <c r="AY173" s="420">
        <v>6.0960000000000001</v>
      </c>
      <c r="AZ173" s="420">
        <v>5.6840000000000002</v>
      </c>
      <c r="BB173" s="353">
        <f>BB145+20</f>
        <v>123</v>
      </c>
      <c r="BC173" s="412">
        <f t="shared" ref="BC173:BC195" si="36">AR173*21</f>
        <v>57.33</v>
      </c>
      <c r="BD173" s="412">
        <f t="shared" si="34"/>
        <v>56.952000000000005</v>
      </c>
      <c r="BE173" s="412">
        <f t="shared" si="34"/>
        <v>56.784000000000006</v>
      </c>
      <c r="BF173" s="412">
        <f t="shared" ref="BF173:BF194" si="37">AU173*11</f>
        <v>1282.6000000000001</v>
      </c>
      <c r="BG173" s="412">
        <f t="shared" si="35"/>
        <v>1210</v>
      </c>
      <c r="BH173" s="412">
        <f t="shared" si="35"/>
        <v>1312.3000000000002</v>
      </c>
      <c r="BI173" s="412">
        <f t="shared" si="35"/>
        <v>68.343000000000004</v>
      </c>
      <c r="BJ173" s="412">
        <f t="shared" si="35"/>
        <v>67.055999999999997</v>
      </c>
      <c r="BK173" s="412">
        <f t="shared" si="35"/>
        <v>62.524000000000001</v>
      </c>
    </row>
    <row r="174" spans="1:63">
      <c r="A174" s="458"/>
      <c r="B174" s="355" t="s">
        <v>825</v>
      </c>
      <c r="C174" s="353"/>
      <c r="D174" s="353" t="s">
        <v>482</v>
      </c>
      <c r="E174" s="411">
        <v>7982.2200000000139</v>
      </c>
      <c r="F174" s="411">
        <v>8678.9600000000137</v>
      </c>
      <c r="G174" s="411">
        <v>7924.2600000000139</v>
      </c>
      <c r="H174" s="411">
        <v>8195.1466666666802</v>
      </c>
      <c r="I174" s="412" t="s">
        <v>489</v>
      </c>
      <c r="J174" s="412">
        <v>0.99819999999999998</v>
      </c>
      <c r="K174" s="412">
        <v>1.0740000000000001</v>
      </c>
      <c r="L174" s="412">
        <v>0.99180000000000001</v>
      </c>
      <c r="M174" s="412">
        <v>1.0210000000000001</v>
      </c>
      <c r="N174" s="411">
        <v>4.5955197760882832E-2</v>
      </c>
      <c r="O174" s="412" t="s">
        <v>446</v>
      </c>
      <c r="P174" s="413">
        <v>1.7726111643150302</v>
      </c>
      <c r="Q174" s="353" t="s">
        <v>665</v>
      </c>
      <c r="R174" s="411">
        <v>8028.3800000000165</v>
      </c>
      <c r="S174" s="411">
        <v>8107.2700000000195</v>
      </c>
      <c r="T174" s="411">
        <v>9072.4600000000228</v>
      </c>
      <c r="U174" s="411">
        <v>8402.7033333333529</v>
      </c>
      <c r="V174" s="412" t="s">
        <v>430</v>
      </c>
      <c r="W174" s="412">
        <v>20.059999999999999</v>
      </c>
      <c r="X174" s="412">
        <v>20.21</v>
      </c>
      <c r="Y174" s="412">
        <v>22.04</v>
      </c>
      <c r="Z174" s="412">
        <v>20.77</v>
      </c>
      <c r="AA174" s="411">
        <v>1.1002937623655757</v>
      </c>
      <c r="AB174" s="412" t="s">
        <v>474</v>
      </c>
      <c r="AC174" s="413">
        <v>2.298689185504136</v>
      </c>
      <c r="AD174" s="404" t="s">
        <v>665</v>
      </c>
      <c r="AE174" s="418">
        <v>3640.780000000002</v>
      </c>
      <c r="AF174" s="418">
        <v>5282.6200000000017</v>
      </c>
      <c r="AG174" s="418">
        <v>4243.3200000000024</v>
      </c>
      <c r="AH174" s="418">
        <v>4388.9066666666686</v>
      </c>
      <c r="AI174" s="420" t="s">
        <v>598</v>
      </c>
      <c r="AJ174" s="420">
        <v>3.016</v>
      </c>
      <c r="AK174" s="420">
        <v>4.274</v>
      </c>
      <c r="AL174" s="420">
        <v>3.4910000000000001</v>
      </c>
      <c r="AM174" s="420">
        <v>3.593</v>
      </c>
      <c r="AN174" s="418">
        <v>0.63505835428197766</v>
      </c>
      <c r="AO174" s="420" t="s">
        <v>613</v>
      </c>
      <c r="AP174" s="421">
        <v>1.7621856468790436</v>
      </c>
      <c r="AR174" s="412">
        <v>0.99819999999999998</v>
      </c>
      <c r="AS174" s="412">
        <v>1.0740000000000001</v>
      </c>
      <c r="AT174" s="412">
        <v>0.99180000000000001</v>
      </c>
      <c r="AU174" s="412">
        <v>20.059999999999999</v>
      </c>
      <c r="AV174" s="412">
        <v>20.21</v>
      </c>
      <c r="AW174" s="412">
        <v>22.04</v>
      </c>
      <c r="AX174" s="420">
        <v>3.016</v>
      </c>
      <c r="AY174" s="420">
        <v>4.274</v>
      </c>
      <c r="AZ174" s="420">
        <v>3.4910000000000001</v>
      </c>
      <c r="BB174" s="355" t="s">
        <v>825</v>
      </c>
      <c r="BC174" s="412">
        <f t="shared" si="36"/>
        <v>20.962199999999999</v>
      </c>
      <c r="BD174" s="412">
        <f t="shared" si="34"/>
        <v>22.554000000000002</v>
      </c>
      <c r="BE174" s="412">
        <f t="shared" si="34"/>
        <v>20.8278</v>
      </c>
      <c r="BF174" s="412">
        <f t="shared" si="37"/>
        <v>220.66</v>
      </c>
      <c r="BG174" s="412">
        <f t="shared" si="35"/>
        <v>222.31</v>
      </c>
      <c r="BH174" s="412">
        <f t="shared" si="35"/>
        <v>242.44</v>
      </c>
      <c r="BI174" s="412">
        <f t="shared" si="35"/>
        <v>33.176000000000002</v>
      </c>
      <c r="BJ174" s="412">
        <f t="shared" si="35"/>
        <v>47.014000000000003</v>
      </c>
      <c r="BK174" s="412">
        <f t="shared" si="35"/>
        <v>38.401000000000003</v>
      </c>
    </row>
    <row r="175" spans="1:63">
      <c r="A175" s="458"/>
      <c r="B175" s="353">
        <f>B147+20</f>
        <v>124</v>
      </c>
      <c r="C175" s="353"/>
      <c r="D175" s="353" t="s">
        <v>502</v>
      </c>
      <c r="E175" s="411">
        <v>29974.039999999928</v>
      </c>
      <c r="F175" s="411">
        <v>41097.040000000015</v>
      </c>
      <c r="G175" s="411">
        <v>30694.779999999933</v>
      </c>
      <c r="H175" s="411">
        <v>33921.953333333287</v>
      </c>
      <c r="I175" s="412" t="s">
        <v>509</v>
      </c>
      <c r="J175" s="412">
        <v>3.1040000000000001</v>
      </c>
      <c r="K175" s="412">
        <v>4.0469999999999997</v>
      </c>
      <c r="L175" s="412">
        <v>3.1670000000000003</v>
      </c>
      <c r="M175" s="412">
        <v>3.4390000000000001</v>
      </c>
      <c r="N175" s="411">
        <v>0.52722385681426487</v>
      </c>
      <c r="O175" s="412" t="s">
        <v>510</v>
      </c>
      <c r="P175" s="413">
        <v>2.1585752985185627</v>
      </c>
      <c r="Q175" s="353" t="s">
        <v>671</v>
      </c>
      <c r="R175" s="411">
        <v>54908.079999999878</v>
      </c>
      <c r="S175" s="411">
        <v>76816.080000000016</v>
      </c>
      <c r="T175" s="411">
        <v>66489.079999999885</v>
      </c>
      <c r="U175" s="411">
        <v>66071.079999999914</v>
      </c>
      <c r="V175" s="412" t="s">
        <v>578</v>
      </c>
      <c r="W175" s="412">
        <v>83.16</v>
      </c>
      <c r="X175" s="412">
        <v>106.10000000000001</v>
      </c>
      <c r="Y175" s="412">
        <v>95.54</v>
      </c>
      <c r="Z175" s="412">
        <v>94.93</v>
      </c>
      <c r="AA175" s="411">
        <v>11.476965058343401</v>
      </c>
      <c r="AB175" s="412" t="s">
        <v>507</v>
      </c>
      <c r="AC175" s="413">
        <v>1.9846914887262102</v>
      </c>
      <c r="AD175" s="404" t="s">
        <v>671</v>
      </c>
      <c r="AE175" s="418">
        <v>8527.53999999999</v>
      </c>
      <c r="AF175" s="418">
        <v>10419.919999999978</v>
      </c>
      <c r="AG175" s="418">
        <v>9241.5399999999863</v>
      </c>
      <c r="AH175" s="418">
        <v>9396.3333333333194</v>
      </c>
      <c r="AI175" s="420" t="s">
        <v>450</v>
      </c>
      <c r="AJ175" s="420">
        <v>6.5230000000000006</v>
      </c>
      <c r="AK175" s="420">
        <v>7.7430000000000003</v>
      </c>
      <c r="AL175" s="420">
        <v>6.99</v>
      </c>
      <c r="AM175" s="420">
        <v>7.085</v>
      </c>
      <c r="AN175" s="418">
        <v>0.61580128618849039</v>
      </c>
      <c r="AO175" s="420" t="s">
        <v>531</v>
      </c>
      <c r="AP175" s="421">
        <v>2.0466566144432572</v>
      </c>
      <c r="AR175" s="412">
        <v>3.1040000000000001</v>
      </c>
      <c r="AS175" s="412">
        <v>4.0469999999999997</v>
      </c>
      <c r="AT175" s="412">
        <v>3.1670000000000003</v>
      </c>
      <c r="AU175" s="412">
        <v>83.16</v>
      </c>
      <c r="AV175" s="412">
        <v>106.10000000000001</v>
      </c>
      <c r="AW175" s="412">
        <v>95.54</v>
      </c>
      <c r="AX175" s="420">
        <v>6.5230000000000006</v>
      </c>
      <c r="AY175" s="420">
        <v>7.7430000000000003</v>
      </c>
      <c r="AZ175" s="420">
        <v>6.99</v>
      </c>
      <c r="BB175" s="353">
        <f>BB147+20</f>
        <v>124</v>
      </c>
      <c r="BC175" s="412">
        <f t="shared" si="36"/>
        <v>65.183999999999997</v>
      </c>
      <c r="BD175" s="412">
        <f t="shared" si="34"/>
        <v>84.986999999999995</v>
      </c>
      <c r="BE175" s="412">
        <f t="shared" si="34"/>
        <v>66.507000000000005</v>
      </c>
      <c r="BF175" s="412">
        <f t="shared" si="37"/>
        <v>914.76</v>
      </c>
      <c r="BG175" s="412">
        <f t="shared" si="35"/>
        <v>1167.1000000000001</v>
      </c>
      <c r="BH175" s="412">
        <f t="shared" si="35"/>
        <v>1050.94</v>
      </c>
      <c r="BI175" s="412">
        <f t="shared" si="35"/>
        <v>71.753</v>
      </c>
      <c r="BJ175" s="412">
        <f t="shared" si="35"/>
        <v>85.173000000000002</v>
      </c>
      <c r="BK175" s="412">
        <f t="shared" si="35"/>
        <v>76.89</v>
      </c>
    </row>
    <row r="176" spans="1:63">
      <c r="A176" s="458"/>
      <c r="B176" s="353">
        <f>B148+20</f>
        <v>125</v>
      </c>
      <c r="C176" s="353"/>
      <c r="D176" s="353" t="s">
        <v>524</v>
      </c>
      <c r="E176" s="411">
        <v>19547.779999999981</v>
      </c>
      <c r="F176" s="411">
        <v>22633.039999999964</v>
      </c>
      <c r="G176" s="411">
        <v>20444.519999999979</v>
      </c>
      <c r="H176" s="411">
        <v>20875.113333333309</v>
      </c>
      <c r="I176" s="412" t="s">
        <v>530</v>
      </c>
      <c r="J176" s="412">
        <v>2.1619999999999999</v>
      </c>
      <c r="K176" s="412">
        <v>2.448</v>
      </c>
      <c r="L176" s="412">
        <v>2.246</v>
      </c>
      <c r="M176" s="412">
        <v>2.286</v>
      </c>
      <c r="N176" s="411">
        <v>0.14710823696870387</v>
      </c>
      <c r="O176" s="412" t="s">
        <v>463</v>
      </c>
      <c r="P176" s="413">
        <v>2.057471547088189</v>
      </c>
      <c r="Q176" s="353" t="s">
        <v>677</v>
      </c>
      <c r="R176" s="411">
        <v>48122.079999999885</v>
      </c>
      <c r="S176" s="411">
        <v>43802.0799999999</v>
      </c>
      <c r="T176" s="411">
        <v>54157.079999999864</v>
      </c>
      <c r="U176" s="411">
        <v>48693.74666666655</v>
      </c>
      <c r="V176" s="412" t="s">
        <v>527</v>
      </c>
      <c r="W176" s="412">
        <v>75.570000000000007</v>
      </c>
      <c r="X176" s="412">
        <v>70.58</v>
      </c>
      <c r="Y176" s="412">
        <v>82.33</v>
      </c>
      <c r="Z176" s="412">
        <v>76.16</v>
      </c>
      <c r="AA176" s="411">
        <v>5.8978152829831325</v>
      </c>
      <c r="AB176" s="412" t="s">
        <v>486</v>
      </c>
      <c r="AC176" s="413">
        <v>2.0446025964049865</v>
      </c>
      <c r="AD176" s="404" t="s">
        <v>677</v>
      </c>
      <c r="AE176" s="418">
        <v>8193.0800000000017</v>
      </c>
      <c r="AF176" s="418">
        <v>8912.3799999999901</v>
      </c>
      <c r="AG176" s="418">
        <v>9286.3799999999792</v>
      </c>
      <c r="AH176" s="418">
        <v>8797.2799999999897</v>
      </c>
      <c r="AI176" s="420" t="s">
        <v>473</v>
      </c>
      <c r="AJ176" s="420">
        <v>6.3010000000000002</v>
      </c>
      <c r="AK176" s="420">
        <v>6.7759999999999998</v>
      </c>
      <c r="AL176" s="420">
        <v>7.0190000000000001</v>
      </c>
      <c r="AM176" s="420">
        <v>6.6989999999999998</v>
      </c>
      <c r="AN176" s="418">
        <v>0.36486196118666986</v>
      </c>
      <c r="AO176" s="420" t="s">
        <v>481</v>
      </c>
      <c r="AP176" s="421">
        <v>2.0410930983535107</v>
      </c>
      <c r="AR176" s="412">
        <v>2.1619999999999999</v>
      </c>
      <c r="AS176" s="412">
        <v>2.448</v>
      </c>
      <c r="AT176" s="412">
        <v>2.246</v>
      </c>
      <c r="AU176" s="412">
        <v>75.570000000000007</v>
      </c>
      <c r="AV176" s="412">
        <v>70.58</v>
      </c>
      <c r="AW176" s="412">
        <v>82.33</v>
      </c>
      <c r="AX176" s="420">
        <v>6.3010000000000002</v>
      </c>
      <c r="AY176" s="420">
        <v>6.7759999999999998</v>
      </c>
      <c r="AZ176" s="420">
        <v>7.0190000000000001</v>
      </c>
      <c r="BB176" s="353">
        <f>BB148+20</f>
        <v>125</v>
      </c>
      <c r="BC176" s="412">
        <f t="shared" si="36"/>
        <v>45.402000000000001</v>
      </c>
      <c r="BD176" s="412">
        <f t="shared" si="34"/>
        <v>51.408000000000001</v>
      </c>
      <c r="BE176" s="412">
        <f t="shared" si="34"/>
        <v>47.165999999999997</v>
      </c>
      <c r="BF176" s="412">
        <f t="shared" si="37"/>
        <v>831.2700000000001</v>
      </c>
      <c r="BG176" s="412">
        <f t="shared" si="35"/>
        <v>776.38</v>
      </c>
      <c r="BH176" s="412">
        <f t="shared" si="35"/>
        <v>905.63</v>
      </c>
      <c r="BI176" s="412">
        <f t="shared" si="35"/>
        <v>69.311000000000007</v>
      </c>
      <c r="BJ176" s="412">
        <f t="shared" si="35"/>
        <v>74.536000000000001</v>
      </c>
      <c r="BK176" s="412">
        <f t="shared" si="35"/>
        <v>77.209000000000003</v>
      </c>
    </row>
    <row r="177" spans="1:63">
      <c r="A177" s="458"/>
      <c r="B177" s="355" t="s">
        <v>826</v>
      </c>
      <c r="C177" s="353"/>
      <c r="D177" s="353" t="s">
        <v>533</v>
      </c>
      <c r="E177" s="411">
        <v>8770.7800000000134</v>
      </c>
      <c r="F177" s="411">
        <v>9629.7800000000152</v>
      </c>
      <c r="G177" s="411">
        <v>9136.2600000000148</v>
      </c>
      <c r="H177" s="411">
        <v>9178.9400000000151</v>
      </c>
      <c r="I177" s="412" t="s">
        <v>495</v>
      </c>
      <c r="J177" s="412">
        <v>1.0840000000000001</v>
      </c>
      <c r="K177" s="412">
        <v>1.177</v>
      </c>
      <c r="L177" s="412">
        <v>1.1240000000000001</v>
      </c>
      <c r="M177" s="412">
        <v>1.1280000000000001</v>
      </c>
      <c r="N177" s="411">
        <v>4.6303407652272935E-2</v>
      </c>
      <c r="O177" s="412" t="s">
        <v>517</v>
      </c>
      <c r="P177" s="413">
        <v>1.8407431508611627</v>
      </c>
      <c r="Q177" s="353" t="s">
        <v>679</v>
      </c>
      <c r="R177" s="411">
        <v>8184.7300000000223</v>
      </c>
      <c r="S177" s="411">
        <v>8306.0000000000218</v>
      </c>
      <c r="T177" s="411">
        <v>8049.0000000000209</v>
      </c>
      <c r="U177" s="411">
        <v>8179.9100000000217</v>
      </c>
      <c r="V177" s="412" t="s">
        <v>468</v>
      </c>
      <c r="W177" s="412">
        <v>20.36</v>
      </c>
      <c r="X177" s="412">
        <v>20.59</v>
      </c>
      <c r="Y177" s="412">
        <v>20.100000000000001</v>
      </c>
      <c r="Z177" s="412">
        <v>20.350000000000001</v>
      </c>
      <c r="AA177" s="411">
        <v>0.24682804848402304</v>
      </c>
      <c r="AB177" s="412" t="s">
        <v>467</v>
      </c>
      <c r="AC177" s="413">
        <v>2.2961432030366686</v>
      </c>
      <c r="AD177" s="404" t="s">
        <v>679</v>
      </c>
      <c r="AE177" s="418">
        <v>3840.0000000000027</v>
      </c>
      <c r="AF177" s="418">
        <v>4639.1600000000026</v>
      </c>
      <c r="AG177" s="418">
        <v>4596.6200000000026</v>
      </c>
      <c r="AH177" s="418">
        <v>4358.593333333336</v>
      </c>
      <c r="AI177" s="420" t="s">
        <v>542</v>
      </c>
      <c r="AJ177" s="420">
        <v>3.1750000000000003</v>
      </c>
      <c r="AK177" s="420">
        <v>3.794</v>
      </c>
      <c r="AL177" s="420">
        <v>3.7610000000000001</v>
      </c>
      <c r="AM177" s="420">
        <v>3.577</v>
      </c>
      <c r="AN177" s="418">
        <v>0.34830842664641243</v>
      </c>
      <c r="AO177" s="420" t="s">
        <v>592</v>
      </c>
      <c r="AP177" s="421">
        <v>1.7638433795491621</v>
      </c>
      <c r="AR177" s="412">
        <v>1.0840000000000001</v>
      </c>
      <c r="AS177" s="412">
        <v>1.177</v>
      </c>
      <c r="AT177" s="412">
        <v>1.1240000000000001</v>
      </c>
      <c r="AU177" s="412">
        <v>20.36</v>
      </c>
      <c r="AV177" s="412">
        <v>20.59</v>
      </c>
      <c r="AW177" s="412">
        <v>20.100000000000001</v>
      </c>
      <c r="AX177" s="420">
        <v>3.1750000000000003</v>
      </c>
      <c r="AY177" s="420">
        <v>3.794</v>
      </c>
      <c r="AZ177" s="420">
        <v>3.7610000000000001</v>
      </c>
      <c r="BB177" s="355" t="s">
        <v>826</v>
      </c>
      <c r="BC177" s="412">
        <f t="shared" si="36"/>
        <v>22.764000000000003</v>
      </c>
      <c r="BD177" s="412">
        <f t="shared" si="34"/>
        <v>24.717000000000002</v>
      </c>
      <c r="BE177" s="412">
        <f t="shared" si="34"/>
        <v>23.604000000000003</v>
      </c>
      <c r="BF177" s="412">
        <f t="shared" si="37"/>
        <v>223.95999999999998</v>
      </c>
      <c r="BG177" s="412">
        <f t="shared" si="35"/>
        <v>226.49</v>
      </c>
      <c r="BH177" s="412">
        <f t="shared" si="35"/>
        <v>221.10000000000002</v>
      </c>
      <c r="BI177" s="412">
        <f t="shared" si="35"/>
        <v>34.925000000000004</v>
      </c>
      <c r="BJ177" s="412">
        <f t="shared" si="35"/>
        <v>41.734000000000002</v>
      </c>
      <c r="BK177" s="412">
        <f t="shared" si="35"/>
        <v>41.371000000000002</v>
      </c>
    </row>
    <row r="178" spans="1:63">
      <c r="A178" s="458"/>
      <c r="B178" s="353">
        <f>B150+20</f>
        <v>126</v>
      </c>
      <c r="C178" s="353"/>
      <c r="D178" s="353" t="s">
        <v>538</v>
      </c>
      <c r="E178" s="411">
        <v>15401.040000000015</v>
      </c>
      <c r="F178" s="411">
        <v>12304.260000000015</v>
      </c>
      <c r="G178" s="411">
        <v>14612.780000000015</v>
      </c>
      <c r="H178" s="411">
        <v>14106.026666666681</v>
      </c>
      <c r="I178" s="412" t="s">
        <v>539</v>
      </c>
      <c r="J178" s="412">
        <v>1.7650000000000001</v>
      </c>
      <c r="K178" s="412">
        <v>1.4550000000000001</v>
      </c>
      <c r="L178" s="412">
        <v>1.6870000000000001</v>
      </c>
      <c r="M178" s="412">
        <v>1.6360000000000001</v>
      </c>
      <c r="N178" s="411">
        <v>0.16095510087787512</v>
      </c>
      <c r="O178" s="412" t="s">
        <v>455</v>
      </c>
      <c r="P178" s="413">
        <v>1.9531635452108806</v>
      </c>
      <c r="Q178" s="353" t="s">
        <v>684</v>
      </c>
      <c r="R178" s="411">
        <v>19705.27000000003</v>
      </c>
      <c r="S178" s="411">
        <v>12342.810000000025</v>
      </c>
      <c r="T178" s="411">
        <v>19332.810000000027</v>
      </c>
      <c r="U178" s="411">
        <v>17126.963333333359</v>
      </c>
      <c r="V178" s="414" t="s">
        <v>690</v>
      </c>
      <c r="W178" s="412">
        <v>39.39</v>
      </c>
      <c r="X178" s="412">
        <v>27.82</v>
      </c>
      <c r="Y178" s="412">
        <v>38.840000000000003</v>
      </c>
      <c r="Z178" s="412">
        <v>35.35</v>
      </c>
      <c r="AA178" s="411">
        <v>6.5235089496491536</v>
      </c>
      <c r="AB178" s="412" t="s">
        <v>673</v>
      </c>
      <c r="AC178" s="413">
        <v>2.1973934705880889</v>
      </c>
      <c r="AD178" s="404" t="s">
        <v>684</v>
      </c>
      <c r="AE178" s="418">
        <v>5680.5400000000027</v>
      </c>
      <c r="AF178" s="418">
        <v>3996.7800000000025</v>
      </c>
      <c r="AG178" s="418">
        <v>5365.0800000000027</v>
      </c>
      <c r="AH178" s="418">
        <v>5014.1333333333359</v>
      </c>
      <c r="AI178" s="420" t="s">
        <v>709</v>
      </c>
      <c r="AJ178" s="420">
        <v>4.5629999999999997</v>
      </c>
      <c r="AK178" s="420">
        <v>3.2989999999999999</v>
      </c>
      <c r="AL178" s="420">
        <v>4.3340000000000005</v>
      </c>
      <c r="AM178" s="420">
        <v>4.0650000000000004</v>
      </c>
      <c r="AN178" s="418">
        <v>0.67389787185549832</v>
      </c>
      <c r="AO178" s="420" t="s">
        <v>578</v>
      </c>
      <c r="AP178" s="421">
        <v>1.7858008360927347</v>
      </c>
      <c r="AR178" s="412">
        <v>1.7650000000000001</v>
      </c>
      <c r="AS178" s="412">
        <v>1.4550000000000001</v>
      </c>
      <c r="AT178" s="412">
        <v>1.6870000000000001</v>
      </c>
      <c r="AU178" s="412">
        <v>39.39</v>
      </c>
      <c r="AV178" s="412">
        <v>27.82</v>
      </c>
      <c r="AW178" s="412">
        <v>38.840000000000003</v>
      </c>
      <c r="AX178" s="420">
        <v>4.5629999999999997</v>
      </c>
      <c r="AY178" s="420">
        <v>3.2989999999999999</v>
      </c>
      <c r="AZ178" s="420">
        <v>4.3340000000000005</v>
      </c>
      <c r="BB178" s="353">
        <f>BB150+20</f>
        <v>126</v>
      </c>
      <c r="BC178" s="412">
        <f t="shared" si="36"/>
        <v>37.065000000000005</v>
      </c>
      <c r="BD178" s="412">
        <f t="shared" si="34"/>
        <v>30.555</v>
      </c>
      <c r="BE178" s="412">
        <f t="shared" si="34"/>
        <v>35.427</v>
      </c>
      <c r="BF178" s="412">
        <f t="shared" si="37"/>
        <v>433.29</v>
      </c>
      <c r="BG178" s="412">
        <f t="shared" si="35"/>
        <v>306.02</v>
      </c>
      <c r="BH178" s="412">
        <f t="shared" si="35"/>
        <v>427.24</v>
      </c>
      <c r="BI178" s="412">
        <f t="shared" si="35"/>
        <v>50.192999999999998</v>
      </c>
      <c r="BJ178" s="412">
        <f t="shared" si="35"/>
        <v>36.289000000000001</v>
      </c>
      <c r="BK178" s="412">
        <f t="shared" si="35"/>
        <v>47.674000000000007</v>
      </c>
    </row>
    <row r="179" spans="1:63">
      <c r="A179" s="458"/>
      <c r="B179" s="353">
        <f>B151+20</f>
        <v>127</v>
      </c>
      <c r="C179" s="353"/>
      <c r="D179" s="353" t="s">
        <v>549</v>
      </c>
      <c r="E179" s="411">
        <v>25876.779999999944</v>
      </c>
      <c r="F179" s="411">
        <v>24630.039999999946</v>
      </c>
      <c r="G179" s="411">
        <v>25072.779999999944</v>
      </c>
      <c r="H179" s="411">
        <v>25193.199999999943</v>
      </c>
      <c r="I179" s="412" t="s">
        <v>491</v>
      </c>
      <c r="J179" s="412">
        <v>2.742</v>
      </c>
      <c r="K179" s="412">
        <v>2.63</v>
      </c>
      <c r="L179" s="412">
        <v>2.67</v>
      </c>
      <c r="M179" s="412">
        <v>2.681</v>
      </c>
      <c r="N179" s="411">
        <v>5.6792460267776741E-2</v>
      </c>
      <c r="O179" s="412" t="s">
        <v>492</v>
      </c>
      <c r="P179" s="413">
        <v>2.0925376206700319</v>
      </c>
      <c r="Q179" s="353" t="s">
        <v>692</v>
      </c>
      <c r="R179" s="411">
        <v>36303.079999999965</v>
      </c>
      <c r="S179" s="411">
        <v>44834.079999999893</v>
      </c>
      <c r="T179" s="411">
        <v>41156.079999999922</v>
      </c>
      <c r="U179" s="411">
        <v>40764.413333333265</v>
      </c>
      <c r="V179" s="412" t="s">
        <v>585</v>
      </c>
      <c r="W179" s="412">
        <v>61.58</v>
      </c>
      <c r="X179" s="412">
        <v>71.790000000000006</v>
      </c>
      <c r="Y179" s="412">
        <v>67.460000000000008</v>
      </c>
      <c r="Z179" s="412">
        <v>66.94</v>
      </c>
      <c r="AA179" s="411">
        <v>5.1234669577579117</v>
      </c>
      <c r="AB179" s="412" t="s">
        <v>486</v>
      </c>
      <c r="AC179" s="413">
        <v>2.1034322505146874</v>
      </c>
      <c r="AD179" s="404" t="s">
        <v>692</v>
      </c>
      <c r="AE179" s="418">
        <v>8780.4599999999937</v>
      </c>
      <c r="AF179" s="418">
        <v>9711.9199999999782</v>
      </c>
      <c r="AG179" s="418">
        <v>8541.9999999999927</v>
      </c>
      <c r="AH179" s="418">
        <v>9011.4599999999882</v>
      </c>
      <c r="AI179" s="420" t="s">
        <v>430</v>
      </c>
      <c r="AJ179" s="420">
        <v>6.6890000000000001</v>
      </c>
      <c r="AK179" s="420">
        <v>7.2930000000000001</v>
      </c>
      <c r="AL179" s="420">
        <v>6.5330000000000004</v>
      </c>
      <c r="AM179" s="420">
        <v>6.8380000000000001</v>
      </c>
      <c r="AN179" s="418">
        <v>0.40152214941955361</v>
      </c>
      <c r="AO179" s="420" t="s">
        <v>444</v>
      </c>
      <c r="AP179" s="421">
        <v>2.0432693874192647</v>
      </c>
      <c r="AR179" s="412">
        <v>2.742</v>
      </c>
      <c r="AS179" s="412">
        <v>2.63</v>
      </c>
      <c r="AT179" s="412">
        <v>2.67</v>
      </c>
      <c r="AU179" s="412">
        <v>61.58</v>
      </c>
      <c r="AV179" s="412">
        <v>71.790000000000006</v>
      </c>
      <c r="AW179" s="412">
        <v>67.460000000000008</v>
      </c>
      <c r="AX179" s="420">
        <v>6.6890000000000001</v>
      </c>
      <c r="AY179" s="420">
        <v>7.2930000000000001</v>
      </c>
      <c r="AZ179" s="420">
        <v>6.5330000000000004</v>
      </c>
      <c r="BB179" s="353">
        <f>BB151+20</f>
        <v>127</v>
      </c>
      <c r="BC179" s="412">
        <f t="shared" si="36"/>
        <v>57.582000000000001</v>
      </c>
      <c r="BD179" s="412">
        <f t="shared" si="34"/>
        <v>55.23</v>
      </c>
      <c r="BE179" s="412">
        <f t="shared" si="34"/>
        <v>56.07</v>
      </c>
      <c r="BF179" s="412">
        <f t="shared" si="37"/>
        <v>677.38</v>
      </c>
      <c r="BG179" s="412">
        <f t="shared" si="35"/>
        <v>789.69</v>
      </c>
      <c r="BH179" s="412">
        <f t="shared" si="35"/>
        <v>742.06000000000006</v>
      </c>
      <c r="BI179" s="412">
        <f t="shared" si="35"/>
        <v>73.579000000000008</v>
      </c>
      <c r="BJ179" s="412">
        <f t="shared" si="35"/>
        <v>80.222999999999999</v>
      </c>
      <c r="BK179" s="412">
        <f t="shared" si="35"/>
        <v>71.863</v>
      </c>
    </row>
    <row r="180" spans="1:63">
      <c r="A180" s="458"/>
      <c r="B180" s="355" t="s">
        <v>825</v>
      </c>
      <c r="C180" s="353"/>
      <c r="D180" s="353" t="s">
        <v>555</v>
      </c>
      <c r="E180" s="411">
        <v>8685.0000000000127</v>
      </c>
      <c r="F180" s="411">
        <v>9156.2600000000148</v>
      </c>
      <c r="G180" s="411">
        <v>8087.0000000000136</v>
      </c>
      <c r="H180" s="411">
        <v>8642.7533333333467</v>
      </c>
      <c r="I180" s="412" t="s">
        <v>557</v>
      </c>
      <c r="J180" s="412">
        <v>1.075</v>
      </c>
      <c r="K180" s="412">
        <v>1.1260000000000001</v>
      </c>
      <c r="L180" s="412">
        <v>1.01</v>
      </c>
      <c r="M180" s="412">
        <v>1.07</v>
      </c>
      <c r="N180" s="411">
        <v>5.8267133760880947E-2</v>
      </c>
      <c r="O180" s="412" t="s">
        <v>481</v>
      </c>
      <c r="P180" s="413">
        <v>1.8064848572609364</v>
      </c>
      <c r="Q180" s="353" t="s">
        <v>698</v>
      </c>
      <c r="R180" s="411">
        <v>9009.2700000000204</v>
      </c>
      <c r="S180" s="411">
        <v>11073.730000000025</v>
      </c>
      <c r="T180" s="411">
        <v>10797.810000000027</v>
      </c>
      <c r="U180" s="411">
        <v>10293.603333333356</v>
      </c>
      <c r="V180" s="412" t="s">
        <v>433</v>
      </c>
      <c r="W180" s="412">
        <v>21.92</v>
      </c>
      <c r="X180" s="412">
        <v>25.64</v>
      </c>
      <c r="Y180" s="412">
        <v>25.16</v>
      </c>
      <c r="Z180" s="412">
        <v>24.240000000000002</v>
      </c>
      <c r="AA180" s="411">
        <v>2.0238332395067689</v>
      </c>
      <c r="AB180" s="412" t="s">
        <v>528</v>
      </c>
      <c r="AC180" s="413">
        <v>2.3174584467821391</v>
      </c>
      <c r="AD180" s="404" t="s">
        <v>698</v>
      </c>
      <c r="AE180" s="418">
        <v>4292.6200000000026</v>
      </c>
      <c r="AF180" s="418">
        <v>4931.1600000000026</v>
      </c>
      <c r="AG180" s="418">
        <v>4936.1600000000026</v>
      </c>
      <c r="AH180" s="418">
        <v>4719.9800000000032</v>
      </c>
      <c r="AI180" s="420" t="s">
        <v>442</v>
      </c>
      <c r="AJ180" s="420">
        <v>3.5289999999999999</v>
      </c>
      <c r="AK180" s="420">
        <v>4.0129999999999999</v>
      </c>
      <c r="AL180" s="420">
        <v>4.0170000000000003</v>
      </c>
      <c r="AM180" s="420">
        <v>3.8530000000000002</v>
      </c>
      <c r="AN180" s="418">
        <v>0.28079422436388046</v>
      </c>
      <c r="AO180" s="420" t="s">
        <v>593</v>
      </c>
      <c r="AP180" s="421">
        <v>1.8091265849017404</v>
      </c>
      <c r="AR180" s="412">
        <v>1.075</v>
      </c>
      <c r="AS180" s="412">
        <v>1.1260000000000001</v>
      </c>
      <c r="AT180" s="412">
        <v>1.01</v>
      </c>
      <c r="AU180" s="412">
        <v>21.92</v>
      </c>
      <c r="AV180" s="412">
        <v>25.64</v>
      </c>
      <c r="AW180" s="412">
        <v>25.16</v>
      </c>
      <c r="AX180" s="420">
        <v>3.5289999999999999</v>
      </c>
      <c r="AY180" s="420">
        <v>4.0129999999999999</v>
      </c>
      <c r="AZ180" s="420">
        <v>4.0170000000000003</v>
      </c>
      <c r="BB180" s="355" t="s">
        <v>825</v>
      </c>
      <c r="BC180" s="412">
        <f t="shared" si="36"/>
        <v>22.574999999999999</v>
      </c>
      <c r="BD180" s="412">
        <f t="shared" si="34"/>
        <v>23.646000000000001</v>
      </c>
      <c r="BE180" s="412">
        <f t="shared" si="34"/>
        <v>21.21</v>
      </c>
      <c r="BF180" s="412">
        <f t="shared" si="37"/>
        <v>241.12</v>
      </c>
      <c r="BG180" s="412">
        <f t="shared" si="35"/>
        <v>282.04000000000002</v>
      </c>
      <c r="BH180" s="412">
        <f t="shared" si="35"/>
        <v>276.76</v>
      </c>
      <c r="BI180" s="412">
        <f t="shared" si="35"/>
        <v>38.819000000000003</v>
      </c>
      <c r="BJ180" s="412">
        <f t="shared" si="35"/>
        <v>44.143000000000001</v>
      </c>
      <c r="BK180" s="412">
        <f t="shared" si="35"/>
        <v>44.187000000000005</v>
      </c>
    </row>
    <row r="181" spans="1:63">
      <c r="A181" s="458"/>
      <c r="B181" s="353">
        <f>B153+20</f>
        <v>128</v>
      </c>
      <c r="C181" s="353"/>
      <c r="D181" s="353" t="s">
        <v>558</v>
      </c>
      <c r="E181" s="411">
        <v>57609.040000000059</v>
      </c>
      <c r="F181" s="411">
        <v>81406.039999999892</v>
      </c>
      <c r="G181" s="411">
        <v>59641.040000000066</v>
      </c>
      <c r="H181" s="411">
        <v>66218.70666666668</v>
      </c>
      <c r="I181" s="412" t="s">
        <v>564</v>
      </c>
      <c r="J181" s="412">
        <v>5.37</v>
      </c>
      <c r="K181" s="412">
        <v>7.1669999999999998</v>
      </c>
      <c r="L181" s="412">
        <v>5.5280000000000005</v>
      </c>
      <c r="M181" s="412">
        <v>6.0209999999999999</v>
      </c>
      <c r="N181" s="411">
        <v>0.99546223507854781</v>
      </c>
      <c r="O181" s="412" t="s">
        <v>565</v>
      </c>
      <c r="P181" s="413">
        <v>2.0757260302810328</v>
      </c>
      <c r="Q181" s="353" t="s">
        <v>703</v>
      </c>
      <c r="R181" s="411">
        <v>46377.079999999885</v>
      </c>
      <c r="S181" s="411">
        <v>69588.079999999929</v>
      </c>
      <c r="T181" s="411">
        <v>50561.079999999893</v>
      </c>
      <c r="U181" s="411">
        <v>55508.746666666564</v>
      </c>
      <c r="V181" s="414" t="s">
        <v>710</v>
      </c>
      <c r="W181" s="412">
        <v>73.570000000000007</v>
      </c>
      <c r="X181" s="412">
        <v>98.75</v>
      </c>
      <c r="Y181" s="412">
        <v>78.33</v>
      </c>
      <c r="Z181" s="412">
        <v>83.55</v>
      </c>
      <c r="AA181" s="411">
        <v>13.376872827653875</v>
      </c>
      <c r="AB181" s="412" t="s">
        <v>588</v>
      </c>
      <c r="AC181" s="413">
        <v>2.0449251710163687</v>
      </c>
      <c r="AD181" s="404" t="s">
        <v>703</v>
      </c>
      <c r="AE181" s="418">
        <v>6996.0800000000027</v>
      </c>
      <c r="AF181" s="418">
        <v>8477.9199999999964</v>
      </c>
      <c r="AG181" s="418">
        <v>7472.0000000000027</v>
      </c>
      <c r="AH181" s="418">
        <v>7648.6666666666679</v>
      </c>
      <c r="AI181" s="420" t="s">
        <v>626</v>
      </c>
      <c r="AJ181" s="420">
        <v>5.4910000000000005</v>
      </c>
      <c r="AK181" s="420">
        <v>6.49</v>
      </c>
      <c r="AL181" s="420">
        <v>5.8170000000000002</v>
      </c>
      <c r="AM181" s="420">
        <v>5.9329999999999998</v>
      </c>
      <c r="AN181" s="418">
        <v>0.5095795649875462</v>
      </c>
      <c r="AO181" s="420" t="s">
        <v>441</v>
      </c>
      <c r="AP181" s="421">
        <v>1.9661608526989272</v>
      </c>
      <c r="AR181" s="412">
        <v>5.37</v>
      </c>
      <c r="AS181" s="412">
        <v>7.1669999999999998</v>
      </c>
      <c r="AT181" s="412">
        <v>5.5280000000000005</v>
      </c>
      <c r="AU181" s="412">
        <v>73.570000000000007</v>
      </c>
      <c r="AV181" s="412">
        <v>98.75</v>
      </c>
      <c r="AW181" s="412">
        <v>78.33</v>
      </c>
      <c r="AX181" s="420">
        <v>5.4910000000000005</v>
      </c>
      <c r="AY181" s="420">
        <v>6.49</v>
      </c>
      <c r="AZ181" s="420">
        <v>5.8170000000000002</v>
      </c>
      <c r="BB181" s="353">
        <f>BB153+20</f>
        <v>128</v>
      </c>
      <c r="BC181" s="412">
        <f t="shared" si="36"/>
        <v>112.77</v>
      </c>
      <c r="BD181" s="412">
        <f t="shared" si="34"/>
        <v>150.50700000000001</v>
      </c>
      <c r="BE181" s="412">
        <f t="shared" si="34"/>
        <v>116.08800000000001</v>
      </c>
      <c r="BF181" s="412">
        <f t="shared" si="37"/>
        <v>809.2700000000001</v>
      </c>
      <c r="BG181" s="412">
        <f t="shared" si="35"/>
        <v>1086.25</v>
      </c>
      <c r="BH181" s="412">
        <f t="shared" si="35"/>
        <v>861.63</v>
      </c>
      <c r="BI181" s="412">
        <f t="shared" si="35"/>
        <v>60.401000000000003</v>
      </c>
      <c r="BJ181" s="412">
        <f t="shared" si="35"/>
        <v>71.39</v>
      </c>
      <c r="BK181" s="412">
        <f t="shared" si="35"/>
        <v>63.987000000000002</v>
      </c>
    </row>
    <row r="182" spans="1:63">
      <c r="A182" s="458"/>
      <c r="B182" s="353">
        <f>B154+20</f>
        <v>129</v>
      </c>
      <c r="C182" s="353"/>
      <c r="D182" s="353" t="s">
        <v>570</v>
      </c>
      <c r="E182" s="411">
        <v>11680.260000000015</v>
      </c>
      <c r="F182" s="411">
        <v>13663.260000000015</v>
      </c>
      <c r="G182" s="411">
        <v>11546.520000000015</v>
      </c>
      <c r="H182" s="411">
        <v>12296.680000000015</v>
      </c>
      <c r="I182" s="412" t="s">
        <v>551</v>
      </c>
      <c r="J182" s="412">
        <v>1.391</v>
      </c>
      <c r="K182" s="412">
        <v>1.5920000000000001</v>
      </c>
      <c r="L182" s="412">
        <v>1.377</v>
      </c>
      <c r="M182" s="412">
        <v>1.454</v>
      </c>
      <c r="N182" s="411">
        <v>0.12034208483221122</v>
      </c>
      <c r="O182" s="412" t="s">
        <v>528</v>
      </c>
      <c r="P182" s="413">
        <v>1.9169903822468886</v>
      </c>
      <c r="Q182" s="353" t="s">
        <v>714</v>
      </c>
      <c r="R182" s="411">
        <v>15972.270000000026</v>
      </c>
      <c r="S182" s="411">
        <v>20691.810000000027</v>
      </c>
      <c r="T182" s="411">
        <v>17529.81000000003</v>
      </c>
      <c r="U182" s="411">
        <v>18064.63000000003</v>
      </c>
      <c r="V182" s="412" t="s">
        <v>589</v>
      </c>
      <c r="W182" s="412">
        <v>33.72</v>
      </c>
      <c r="X182" s="412">
        <v>40.83</v>
      </c>
      <c r="Y182" s="412">
        <v>36.130000000000003</v>
      </c>
      <c r="Z182" s="412">
        <v>36.9</v>
      </c>
      <c r="AA182" s="411">
        <v>3.6140058190803632</v>
      </c>
      <c r="AB182" s="412" t="s">
        <v>455</v>
      </c>
      <c r="AC182" s="413">
        <v>2.232119183181891</v>
      </c>
      <c r="AD182" s="404" t="s">
        <v>714</v>
      </c>
      <c r="AE182" s="418">
        <v>5561.0800000000027</v>
      </c>
      <c r="AF182" s="418">
        <v>6338.1600000000026</v>
      </c>
      <c r="AG182" s="418">
        <v>6314.0800000000027</v>
      </c>
      <c r="AH182" s="418">
        <v>6071.1066666666693</v>
      </c>
      <c r="AI182" s="420" t="s">
        <v>593</v>
      </c>
      <c r="AJ182" s="420">
        <v>4.4770000000000003</v>
      </c>
      <c r="AK182" s="420">
        <v>5.0330000000000004</v>
      </c>
      <c r="AL182" s="420">
        <v>5.016</v>
      </c>
      <c r="AM182" s="420">
        <v>4.8420000000000005</v>
      </c>
      <c r="AN182" s="418">
        <v>0.31605556475722424</v>
      </c>
      <c r="AO182" s="420" t="s">
        <v>443</v>
      </c>
      <c r="AP182" s="421">
        <v>1.9083758604194054</v>
      </c>
      <c r="AR182" s="412">
        <v>1.391</v>
      </c>
      <c r="AS182" s="412">
        <v>1.5920000000000001</v>
      </c>
      <c r="AT182" s="412">
        <v>1.377</v>
      </c>
      <c r="AU182" s="412">
        <v>33.72</v>
      </c>
      <c r="AV182" s="412">
        <v>40.83</v>
      </c>
      <c r="AW182" s="412">
        <v>36.130000000000003</v>
      </c>
      <c r="AX182" s="420">
        <v>4.4770000000000003</v>
      </c>
      <c r="AY182" s="420">
        <v>5.0330000000000004</v>
      </c>
      <c r="AZ182" s="420">
        <v>5.016</v>
      </c>
      <c r="BB182" s="353">
        <f>BB154+20</f>
        <v>129</v>
      </c>
      <c r="BC182" s="412">
        <f t="shared" si="36"/>
        <v>29.210999999999999</v>
      </c>
      <c r="BD182" s="412">
        <f t="shared" si="34"/>
        <v>33.432000000000002</v>
      </c>
      <c r="BE182" s="412">
        <f t="shared" si="34"/>
        <v>28.917000000000002</v>
      </c>
      <c r="BF182" s="412">
        <f t="shared" si="37"/>
        <v>370.91999999999996</v>
      </c>
      <c r="BG182" s="412">
        <f t="shared" si="35"/>
        <v>449.13</v>
      </c>
      <c r="BH182" s="412">
        <f t="shared" si="35"/>
        <v>397.43</v>
      </c>
      <c r="BI182" s="412">
        <f t="shared" si="35"/>
        <v>49.247</v>
      </c>
      <c r="BJ182" s="412">
        <f t="shared" si="35"/>
        <v>55.363000000000007</v>
      </c>
      <c r="BK182" s="412">
        <f t="shared" si="35"/>
        <v>55.176000000000002</v>
      </c>
    </row>
    <row r="183" spans="1:63">
      <c r="A183" s="458"/>
      <c r="B183" s="355" t="s">
        <v>826</v>
      </c>
      <c r="C183" s="353"/>
      <c r="D183" s="353" t="s">
        <v>572</v>
      </c>
      <c r="E183" s="411">
        <v>10332.480000000014</v>
      </c>
      <c r="F183" s="411">
        <v>10989.260000000015</v>
      </c>
      <c r="G183" s="411">
        <v>10381.260000000015</v>
      </c>
      <c r="H183" s="411">
        <v>10567.666666666681</v>
      </c>
      <c r="I183" s="412" t="s">
        <v>483</v>
      </c>
      <c r="J183" s="412">
        <v>1.2510000000000001</v>
      </c>
      <c r="K183" s="412">
        <v>1.32</v>
      </c>
      <c r="L183" s="412">
        <v>1.256</v>
      </c>
      <c r="M183" s="412">
        <v>1.276</v>
      </c>
      <c r="N183" s="411">
        <v>3.8276664927402615E-2</v>
      </c>
      <c r="O183" s="412" t="s">
        <v>574</v>
      </c>
      <c r="P183" s="413">
        <v>1.879299875756826</v>
      </c>
      <c r="Q183" s="353" t="s">
        <v>716</v>
      </c>
      <c r="R183" s="411">
        <v>8278.6500000000196</v>
      </c>
      <c r="S183" s="411">
        <v>8942.00000000002</v>
      </c>
      <c r="T183" s="411">
        <v>8882.5400000000245</v>
      </c>
      <c r="U183" s="411">
        <v>8701.0633333333535</v>
      </c>
      <c r="V183" s="412" t="s">
        <v>427</v>
      </c>
      <c r="W183" s="412">
        <v>20.54</v>
      </c>
      <c r="X183" s="412">
        <v>21.79</v>
      </c>
      <c r="Y183" s="412">
        <v>21.68</v>
      </c>
      <c r="Z183" s="412">
        <v>21.34</v>
      </c>
      <c r="AA183" s="411">
        <v>0.6937462658294975</v>
      </c>
      <c r="AB183" s="412" t="s">
        <v>493</v>
      </c>
      <c r="AC183" s="413">
        <v>2.3024852536663301</v>
      </c>
      <c r="AD183" s="404" t="s">
        <v>716</v>
      </c>
      <c r="AE183" s="418">
        <v>4083.6200000000026</v>
      </c>
      <c r="AF183" s="418">
        <v>4948.6200000000026</v>
      </c>
      <c r="AG183" s="418">
        <v>4370.0800000000027</v>
      </c>
      <c r="AH183" s="418">
        <v>4467.4400000000023</v>
      </c>
      <c r="AI183" s="420" t="s">
        <v>626</v>
      </c>
      <c r="AJ183" s="420">
        <v>3.367</v>
      </c>
      <c r="AK183" s="420">
        <v>4.0259999999999998</v>
      </c>
      <c r="AL183" s="420">
        <v>3.5880000000000001</v>
      </c>
      <c r="AM183" s="420">
        <v>3.66</v>
      </c>
      <c r="AN183" s="418">
        <v>0.33570513998872353</v>
      </c>
      <c r="AO183" s="420" t="s">
        <v>587</v>
      </c>
      <c r="AP183" s="421">
        <v>1.7989612623664346</v>
      </c>
      <c r="AR183" s="412">
        <v>1.2510000000000001</v>
      </c>
      <c r="AS183" s="412">
        <v>1.32</v>
      </c>
      <c r="AT183" s="412">
        <v>1.256</v>
      </c>
      <c r="AU183" s="412">
        <v>20.54</v>
      </c>
      <c r="AV183" s="412">
        <v>21.79</v>
      </c>
      <c r="AW183" s="412">
        <v>21.68</v>
      </c>
      <c r="AX183" s="420">
        <v>3.367</v>
      </c>
      <c r="AY183" s="420">
        <v>4.0259999999999998</v>
      </c>
      <c r="AZ183" s="420">
        <v>3.5880000000000001</v>
      </c>
      <c r="BB183" s="355" t="s">
        <v>826</v>
      </c>
      <c r="BC183" s="412">
        <f t="shared" si="36"/>
        <v>26.271000000000001</v>
      </c>
      <c r="BD183" s="412">
        <f t="shared" si="34"/>
        <v>27.720000000000002</v>
      </c>
      <c r="BE183" s="412">
        <f t="shared" si="34"/>
        <v>26.376000000000001</v>
      </c>
      <c r="BF183" s="412">
        <f t="shared" si="37"/>
        <v>225.94</v>
      </c>
      <c r="BG183" s="412">
        <f t="shared" si="35"/>
        <v>239.69</v>
      </c>
      <c r="BH183" s="412">
        <f t="shared" si="35"/>
        <v>238.48</v>
      </c>
      <c r="BI183" s="412">
        <f t="shared" si="35"/>
        <v>37.036999999999999</v>
      </c>
      <c r="BJ183" s="412">
        <f t="shared" si="35"/>
        <v>44.286000000000001</v>
      </c>
      <c r="BK183" s="412">
        <f t="shared" si="35"/>
        <v>39.468000000000004</v>
      </c>
    </row>
    <row r="184" spans="1:63">
      <c r="A184" s="458"/>
      <c r="B184" s="353">
        <f t="shared" ref="B184:B195" si="38">B156+20</f>
        <v>130</v>
      </c>
      <c r="C184" s="353"/>
      <c r="D184" s="353" t="s">
        <v>577</v>
      </c>
      <c r="E184" s="411">
        <v>20446.779999999966</v>
      </c>
      <c r="F184" s="411">
        <v>25043.779999999962</v>
      </c>
      <c r="G184" s="411">
        <v>19107.779999999984</v>
      </c>
      <c r="H184" s="411">
        <v>21532.77999999997</v>
      </c>
      <c r="I184" s="412" t="s">
        <v>582</v>
      </c>
      <c r="J184" s="412">
        <v>2.246</v>
      </c>
      <c r="K184" s="412">
        <v>2.6670000000000003</v>
      </c>
      <c r="L184" s="412">
        <v>2.121</v>
      </c>
      <c r="M184" s="412">
        <v>2.3450000000000002</v>
      </c>
      <c r="N184" s="411">
        <v>0.28622717046599744</v>
      </c>
      <c r="O184" s="412" t="s">
        <v>498</v>
      </c>
      <c r="P184" s="413">
        <v>2.0580542449254957</v>
      </c>
      <c r="Q184" s="353" t="s">
        <v>663</v>
      </c>
      <c r="R184" s="411">
        <v>18547.270000000026</v>
      </c>
      <c r="S184" s="411">
        <v>34005.079999999994</v>
      </c>
      <c r="T184" s="411">
        <v>17747.080000000031</v>
      </c>
      <c r="U184" s="411">
        <v>23433.143333333352</v>
      </c>
      <c r="V184" s="414" t="s">
        <v>724</v>
      </c>
      <c r="W184" s="412">
        <v>37.67</v>
      </c>
      <c r="X184" s="412">
        <v>58.72</v>
      </c>
      <c r="Y184" s="412">
        <v>36.46</v>
      </c>
      <c r="Z184" s="412">
        <v>44.28</v>
      </c>
      <c r="AA184" s="411">
        <v>12.515562436924418</v>
      </c>
      <c r="AB184" s="414" t="s">
        <v>725</v>
      </c>
      <c r="AC184" s="413">
        <v>2.1787431068893199</v>
      </c>
      <c r="AD184" s="404" t="s">
        <v>663</v>
      </c>
      <c r="AE184" s="418">
        <v>6687.7000000000025</v>
      </c>
      <c r="AF184" s="418">
        <v>8358.9999999999945</v>
      </c>
      <c r="AG184" s="418">
        <v>6613.7000000000025</v>
      </c>
      <c r="AH184" s="418">
        <v>7220.1333333333341</v>
      </c>
      <c r="AI184" s="420" t="s">
        <v>437</v>
      </c>
      <c r="AJ184" s="420">
        <v>5.2780000000000005</v>
      </c>
      <c r="AK184" s="420">
        <v>6.4119999999999999</v>
      </c>
      <c r="AL184" s="420">
        <v>5.226</v>
      </c>
      <c r="AM184" s="420">
        <v>5.6379999999999999</v>
      </c>
      <c r="AN184" s="418">
        <v>0.67017583394100344</v>
      </c>
      <c r="AO184" s="420" t="s">
        <v>554</v>
      </c>
      <c r="AP184" s="421">
        <v>1.9592020737844305</v>
      </c>
      <c r="AR184" s="412">
        <v>2.246</v>
      </c>
      <c r="AS184" s="412">
        <v>2.6670000000000003</v>
      </c>
      <c r="AT184" s="412">
        <v>2.121</v>
      </c>
      <c r="AU184" s="412">
        <v>37.67</v>
      </c>
      <c r="AV184" s="412">
        <v>58.72</v>
      </c>
      <c r="AW184" s="412">
        <v>36.46</v>
      </c>
      <c r="AX184" s="420">
        <v>5.2780000000000005</v>
      </c>
      <c r="AY184" s="420">
        <v>6.4119999999999999</v>
      </c>
      <c r="AZ184" s="420">
        <v>5.226</v>
      </c>
      <c r="BB184" s="353">
        <f t="shared" ref="BB184:BB195" si="39">BB156+20</f>
        <v>130</v>
      </c>
      <c r="BC184" s="412">
        <f t="shared" si="36"/>
        <v>47.165999999999997</v>
      </c>
      <c r="BD184" s="412">
        <f t="shared" si="34"/>
        <v>56.007000000000005</v>
      </c>
      <c r="BE184" s="412">
        <f t="shared" si="34"/>
        <v>44.540999999999997</v>
      </c>
      <c r="BF184" s="412">
        <f t="shared" si="37"/>
        <v>414.37</v>
      </c>
      <c r="BG184" s="412">
        <f t="shared" si="35"/>
        <v>645.91999999999996</v>
      </c>
      <c r="BH184" s="412">
        <f t="shared" si="35"/>
        <v>401.06</v>
      </c>
      <c r="BI184" s="412">
        <f t="shared" si="35"/>
        <v>58.058000000000007</v>
      </c>
      <c r="BJ184" s="412">
        <f t="shared" si="35"/>
        <v>70.531999999999996</v>
      </c>
      <c r="BK184" s="412">
        <f t="shared" si="35"/>
        <v>57.485999999999997</v>
      </c>
    </row>
    <row r="185" spans="1:63">
      <c r="A185" s="458"/>
      <c r="B185" s="353">
        <f t="shared" si="38"/>
        <v>131</v>
      </c>
      <c r="C185" s="353"/>
      <c r="D185" s="353" t="s">
        <v>586</v>
      </c>
      <c r="E185" s="411">
        <v>28454.039999999939</v>
      </c>
      <c r="F185" s="411">
        <v>28109.039999999946</v>
      </c>
      <c r="G185" s="411">
        <v>29704.519999999946</v>
      </c>
      <c r="H185" s="411">
        <v>28755.86666666661</v>
      </c>
      <c r="I185" s="412" t="s">
        <v>513</v>
      </c>
      <c r="J185" s="412">
        <v>2.9710000000000001</v>
      </c>
      <c r="K185" s="412">
        <v>2.94</v>
      </c>
      <c r="L185" s="412">
        <v>3.08</v>
      </c>
      <c r="M185" s="412">
        <v>2.9969999999999999</v>
      </c>
      <c r="N185" s="411">
        <v>7.3674994117001319E-2</v>
      </c>
      <c r="O185" s="412" t="s">
        <v>491</v>
      </c>
      <c r="P185" s="413">
        <v>2.095322299941945</v>
      </c>
      <c r="Q185" s="353" t="s">
        <v>675</v>
      </c>
      <c r="R185" s="411">
        <v>32129.080000000034</v>
      </c>
      <c r="S185" s="411">
        <v>27838.080000000034</v>
      </c>
      <c r="T185" s="411">
        <v>37635.079999999951</v>
      </c>
      <c r="U185" s="411">
        <v>32534.080000000005</v>
      </c>
      <c r="V185" s="412" t="s">
        <v>452</v>
      </c>
      <c r="W185" s="412">
        <v>56.34</v>
      </c>
      <c r="X185" s="412">
        <v>50.75</v>
      </c>
      <c r="Y185" s="412">
        <v>63.21</v>
      </c>
      <c r="Z185" s="412">
        <v>56.77</v>
      </c>
      <c r="AA185" s="411">
        <v>6.2453723192802784</v>
      </c>
      <c r="AB185" s="412" t="s">
        <v>439</v>
      </c>
      <c r="AC185" s="413">
        <v>2.1298129861001951</v>
      </c>
      <c r="AD185" s="404" t="s">
        <v>675</v>
      </c>
      <c r="AE185" s="418">
        <v>7552.5400000000027</v>
      </c>
      <c r="AF185" s="418">
        <v>7862.0000000000027</v>
      </c>
      <c r="AG185" s="418">
        <v>8119.5400000000027</v>
      </c>
      <c r="AH185" s="418">
        <v>7844.6933333333363</v>
      </c>
      <c r="AI185" s="420" t="s">
        <v>449</v>
      </c>
      <c r="AJ185" s="420">
        <v>5.8710000000000004</v>
      </c>
      <c r="AK185" s="420">
        <v>6.08</v>
      </c>
      <c r="AL185" s="420">
        <v>6.2519999999999998</v>
      </c>
      <c r="AM185" s="420">
        <v>6.0680000000000005</v>
      </c>
      <c r="AN185" s="418">
        <v>0.19083451809740135</v>
      </c>
      <c r="AO185" s="420" t="s">
        <v>537</v>
      </c>
      <c r="AP185" s="421">
        <v>1.9694082635794683</v>
      </c>
      <c r="AR185" s="412">
        <v>2.9710000000000001</v>
      </c>
      <c r="AS185" s="412">
        <v>2.94</v>
      </c>
      <c r="AT185" s="412">
        <v>3.08</v>
      </c>
      <c r="AU185" s="412">
        <v>56.34</v>
      </c>
      <c r="AV185" s="412">
        <v>50.75</v>
      </c>
      <c r="AW185" s="412">
        <v>63.21</v>
      </c>
      <c r="AX185" s="420">
        <v>5.8710000000000004</v>
      </c>
      <c r="AY185" s="420">
        <v>6.08</v>
      </c>
      <c r="AZ185" s="420">
        <v>6.2519999999999998</v>
      </c>
      <c r="BB185" s="353">
        <f t="shared" si="39"/>
        <v>131</v>
      </c>
      <c r="BC185" s="412">
        <f t="shared" si="36"/>
        <v>62.391000000000005</v>
      </c>
      <c r="BD185" s="412">
        <f t="shared" si="34"/>
        <v>61.74</v>
      </c>
      <c r="BE185" s="412">
        <f t="shared" si="34"/>
        <v>64.680000000000007</v>
      </c>
      <c r="BF185" s="412">
        <f t="shared" si="37"/>
        <v>619.74</v>
      </c>
      <c r="BG185" s="412">
        <f t="shared" si="35"/>
        <v>558.25</v>
      </c>
      <c r="BH185" s="412">
        <f t="shared" si="35"/>
        <v>695.31000000000006</v>
      </c>
      <c r="BI185" s="412">
        <f t="shared" si="35"/>
        <v>64.581000000000003</v>
      </c>
      <c r="BJ185" s="412">
        <f t="shared" si="35"/>
        <v>66.88</v>
      </c>
      <c r="BK185" s="412">
        <f t="shared" si="35"/>
        <v>68.771999999999991</v>
      </c>
    </row>
    <row r="186" spans="1:63">
      <c r="A186" s="458"/>
      <c r="B186" s="353">
        <f t="shared" si="38"/>
        <v>132</v>
      </c>
      <c r="C186" s="353"/>
      <c r="D186" s="353" t="s">
        <v>590</v>
      </c>
      <c r="E186" s="411">
        <v>28732.039999999943</v>
      </c>
      <c r="F186" s="411">
        <v>28106.039999999939</v>
      </c>
      <c r="G186" s="411">
        <v>30120.039999999932</v>
      </c>
      <c r="H186" s="411">
        <v>28986.039999999939</v>
      </c>
      <c r="I186" s="412" t="s">
        <v>449</v>
      </c>
      <c r="J186" s="412">
        <v>2.9950000000000001</v>
      </c>
      <c r="K186" s="412">
        <v>2.94</v>
      </c>
      <c r="L186" s="412">
        <v>3.117</v>
      </c>
      <c r="M186" s="412">
        <v>3.0169999999999999</v>
      </c>
      <c r="N186" s="411">
        <v>9.0348743972956502E-2</v>
      </c>
      <c r="O186" s="412" t="s">
        <v>574</v>
      </c>
      <c r="P186" s="413">
        <v>2.095473137815854</v>
      </c>
      <c r="Q186" s="353" t="s">
        <v>682</v>
      </c>
      <c r="R186" s="411">
        <v>48672.0799999999</v>
      </c>
      <c r="S186" s="411">
        <v>48308.079999999893</v>
      </c>
      <c r="T186" s="411">
        <v>51916.079999999878</v>
      </c>
      <c r="U186" s="411">
        <v>49632.079999999893</v>
      </c>
      <c r="V186" s="412" t="s">
        <v>496</v>
      </c>
      <c r="W186" s="412">
        <v>76.2</v>
      </c>
      <c r="X186" s="412">
        <v>75.78</v>
      </c>
      <c r="Y186" s="412">
        <v>79.850000000000009</v>
      </c>
      <c r="Z186" s="412">
        <v>77.28</v>
      </c>
      <c r="AA186" s="411">
        <v>2.237506594154445</v>
      </c>
      <c r="AB186" s="412" t="s">
        <v>513</v>
      </c>
      <c r="AC186" s="413">
        <v>2.0145514189627112</v>
      </c>
      <c r="AD186" s="404" t="s">
        <v>682</v>
      </c>
      <c r="AE186" s="418">
        <v>7001.0800000000027</v>
      </c>
      <c r="AF186" s="418">
        <v>8495.9199999999946</v>
      </c>
      <c r="AG186" s="418">
        <v>8370.0799999999963</v>
      </c>
      <c r="AH186" s="418">
        <v>7955.6933333333318</v>
      </c>
      <c r="AI186" s="420" t="s">
        <v>440</v>
      </c>
      <c r="AJ186" s="420">
        <v>5.4950000000000001</v>
      </c>
      <c r="AK186" s="420">
        <v>6.5019999999999998</v>
      </c>
      <c r="AL186" s="420">
        <v>6.4190000000000005</v>
      </c>
      <c r="AM186" s="420">
        <v>6.1390000000000002</v>
      </c>
      <c r="AN186" s="418">
        <v>0.55926883097551738</v>
      </c>
      <c r="AO186" s="420" t="s">
        <v>457</v>
      </c>
      <c r="AP186" s="421">
        <v>1.9701540116501544</v>
      </c>
      <c r="AR186" s="412">
        <v>2.9950000000000001</v>
      </c>
      <c r="AS186" s="412">
        <v>2.94</v>
      </c>
      <c r="AT186" s="412">
        <v>3.117</v>
      </c>
      <c r="AU186" s="412">
        <v>76.2</v>
      </c>
      <c r="AV186" s="412">
        <v>75.78</v>
      </c>
      <c r="AW186" s="412">
        <v>79.850000000000009</v>
      </c>
      <c r="AX186" s="420">
        <v>5.4950000000000001</v>
      </c>
      <c r="AY186" s="420">
        <v>6.5019999999999998</v>
      </c>
      <c r="AZ186" s="420">
        <v>6.4190000000000005</v>
      </c>
      <c r="BB186" s="353">
        <f t="shared" si="39"/>
        <v>132</v>
      </c>
      <c r="BC186" s="412">
        <f t="shared" si="36"/>
        <v>62.895000000000003</v>
      </c>
      <c r="BD186" s="412">
        <f t="shared" si="34"/>
        <v>61.74</v>
      </c>
      <c r="BE186" s="412">
        <f t="shared" si="34"/>
        <v>65.456999999999994</v>
      </c>
      <c r="BF186" s="412">
        <f t="shared" si="37"/>
        <v>838.2</v>
      </c>
      <c r="BG186" s="412">
        <f t="shared" si="35"/>
        <v>833.58</v>
      </c>
      <c r="BH186" s="412">
        <f t="shared" si="35"/>
        <v>878.35000000000014</v>
      </c>
      <c r="BI186" s="412">
        <f t="shared" si="35"/>
        <v>60.445</v>
      </c>
      <c r="BJ186" s="412">
        <f t="shared" si="35"/>
        <v>71.521999999999991</v>
      </c>
      <c r="BK186" s="412">
        <f t="shared" si="35"/>
        <v>70.609000000000009</v>
      </c>
    </row>
    <row r="187" spans="1:63">
      <c r="A187" s="458"/>
      <c r="B187" s="353">
        <f t="shared" si="38"/>
        <v>133</v>
      </c>
      <c r="C187" s="353"/>
      <c r="D187" s="353" t="s">
        <v>594</v>
      </c>
      <c r="E187" s="411">
        <v>104982.03999999982</v>
      </c>
      <c r="F187" s="411">
        <v>107615.03999999979</v>
      </c>
      <c r="G187" s="411">
        <v>105461.03999999983</v>
      </c>
      <c r="H187" s="411">
        <v>106019.37333333313</v>
      </c>
      <c r="I187" s="412" t="s">
        <v>536</v>
      </c>
      <c r="J187" s="412">
        <v>8.8610000000000007</v>
      </c>
      <c r="K187" s="412">
        <v>9.0449999999999999</v>
      </c>
      <c r="L187" s="412">
        <v>8.8940000000000001</v>
      </c>
      <c r="M187" s="412">
        <v>8.9329999999999998</v>
      </c>
      <c r="N187" s="411">
        <v>9.8425994555227186E-2</v>
      </c>
      <c r="O187" s="412" t="s">
        <v>499</v>
      </c>
      <c r="P187" s="413">
        <v>1.9272643660993074</v>
      </c>
      <c r="Q187" s="353" t="s">
        <v>696</v>
      </c>
      <c r="R187" s="411">
        <v>1011305.713227588</v>
      </c>
      <c r="S187" s="411">
        <v>957447.66103168111</v>
      </c>
      <c r="T187" s="411">
        <v>1026500.2790973961</v>
      </c>
      <c r="U187" s="411">
        <v>998417.8844522218</v>
      </c>
      <c r="V187" s="412" t="s">
        <v>449</v>
      </c>
      <c r="W187" s="411">
        <v>756.93317597993189</v>
      </c>
      <c r="X187" s="411">
        <v>721.83489653735455</v>
      </c>
      <c r="Y187" s="411">
        <v>766.87844092647799</v>
      </c>
      <c r="Z187" s="411">
        <v>748.54883781458818</v>
      </c>
      <c r="AA187" s="411">
        <v>23.663327484461334</v>
      </c>
      <c r="AB187" s="412" t="s">
        <v>571</v>
      </c>
      <c r="AC187" s="413">
        <v>1.2393676817055774</v>
      </c>
      <c r="AD187" s="404" t="s">
        <v>696</v>
      </c>
      <c r="AE187" s="418">
        <v>9661.9199999999819</v>
      </c>
      <c r="AF187" s="418">
        <v>8236.5400000000009</v>
      </c>
      <c r="AG187" s="418">
        <v>9993.9199999999801</v>
      </c>
      <c r="AH187" s="418">
        <v>9297.4599999999882</v>
      </c>
      <c r="AI187" s="420" t="s">
        <v>553</v>
      </c>
      <c r="AJ187" s="420">
        <v>7.2610000000000001</v>
      </c>
      <c r="AK187" s="420">
        <v>6.33</v>
      </c>
      <c r="AL187" s="420">
        <v>7.4729999999999999</v>
      </c>
      <c r="AM187" s="420">
        <v>7.0220000000000002</v>
      </c>
      <c r="AN187" s="418">
        <v>0.60791459701446871</v>
      </c>
      <c r="AO187" s="420" t="s">
        <v>531</v>
      </c>
      <c r="AP187" s="421">
        <v>2.0456996154524152</v>
      </c>
      <c r="AR187" s="412">
        <v>8.8610000000000007</v>
      </c>
      <c r="AS187" s="412">
        <v>9.0449999999999999</v>
      </c>
      <c r="AT187" s="412">
        <v>8.8940000000000001</v>
      </c>
      <c r="AU187" s="411">
        <v>756.93317597993189</v>
      </c>
      <c r="AV187" s="411">
        <v>721.83489653735455</v>
      </c>
      <c r="AW187" s="411">
        <v>766.87844092647799</v>
      </c>
      <c r="AX187" s="420">
        <v>7.2610000000000001</v>
      </c>
      <c r="AY187" s="420">
        <v>6.33</v>
      </c>
      <c r="AZ187" s="420">
        <v>7.4729999999999999</v>
      </c>
      <c r="BB187" s="353">
        <f t="shared" si="39"/>
        <v>133</v>
      </c>
      <c r="BC187" s="412">
        <f t="shared" si="36"/>
        <v>186.08100000000002</v>
      </c>
      <c r="BD187" s="412">
        <f t="shared" si="34"/>
        <v>189.94499999999999</v>
      </c>
      <c r="BE187" s="412">
        <f t="shared" si="34"/>
        <v>186.774</v>
      </c>
      <c r="BF187" s="412">
        <f t="shared" si="37"/>
        <v>8326.2649357792507</v>
      </c>
      <c r="BG187" s="412">
        <f t="shared" si="35"/>
        <v>7940.1838619109003</v>
      </c>
      <c r="BH187" s="412">
        <f t="shared" si="35"/>
        <v>8435.6628501912583</v>
      </c>
      <c r="BI187" s="412">
        <f t="shared" si="35"/>
        <v>79.870999999999995</v>
      </c>
      <c r="BJ187" s="412">
        <f t="shared" si="35"/>
        <v>69.63</v>
      </c>
      <c r="BK187" s="412">
        <f t="shared" si="35"/>
        <v>82.203000000000003</v>
      </c>
    </row>
    <row r="188" spans="1:63">
      <c r="A188" s="458"/>
      <c r="B188" s="353">
        <f t="shared" si="38"/>
        <v>134</v>
      </c>
      <c r="C188" s="353"/>
      <c r="D188" s="353" t="s">
        <v>599</v>
      </c>
      <c r="E188" s="411">
        <v>33296.039999999957</v>
      </c>
      <c r="F188" s="411">
        <v>32835.039999999935</v>
      </c>
      <c r="G188" s="411">
        <v>31856.039999999932</v>
      </c>
      <c r="H188" s="411">
        <v>32662.373333333278</v>
      </c>
      <c r="I188" s="412" t="s">
        <v>471</v>
      </c>
      <c r="J188" s="412">
        <v>3.391</v>
      </c>
      <c r="K188" s="412">
        <v>3.351</v>
      </c>
      <c r="L188" s="412">
        <v>3.2669999999999999</v>
      </c>
      <c r="M188" s="412">
        <v>3.3370000000000002</v>
      </c>
      <c r="N188" s="411">
        <v>6.324390750225066E-2</v>
      </c>
      <c r="O188" s="412" t="s">
        <v>472</v>
      </c>
      <c r="P188" s="413">
        <v>2.1885839444832493</v>
      </c>
      <c r="Q188" s="353" t="s">
        <v>711</v>
      </c>
      <c r="R188" s="411">
        <v>1850426.2720926583</v>
      </c>
      <c r="S188" s="411">
        <v>1649856.0326243225</v>
      </c>
      <c r="T188" s="411">
        <v>1703803.9304931941</v>
      </c>
      <c r="U188" s="411">
        <v>1734695.4117367249</v>
      </c>
      <c r="V188" s="412" t="s">
        <v>503</v>
      </c>
      <c r="W188" s="411">
        <v>1371.9084112052001</v>
      </c>
      <c r="X188" s="411">
        <v>1207.1717851178566</v>
      </c>
      <c r="Y188" s="411">
        <v>1249.9142435377273</v>
      </c>
      <c r="Z188" s="411">
        <v>1276.3314799535947</v>
      </c>
      <c r="AA188" s="411">
        <v>85.486500563241975</v>
      </c>
      <c r="AB188" s="412" t="s">
        <v>469</v>
      </c>
      <c r="AC188" s="413">
        <v>0.90227760832407566</v>
      </c>
      <c r="AD188" s="404" t="s">
        <v>711</v>
      </c>
      <c r="AE188" s="418">
        <v>7778.5400000000027</v>
      </c>
      <c r="AF188" s="418">
        <v>9395.9199999999855</v>
      </c>
      <c r="AG188" s="418">
        <v>8160.0800000000027</v>
      </c>
      <c r="AH188" s="418">
        <v>8444.8466666666627</v>
      </c>
      <c r="AI188" s="420" t="s">
        <v>553</v>
      </c>
      <c r="AJ188" s="420">
        <v>6.024</v>
      </c>
      <c r="AK188" s="420">
        <v>7.09</v>
      </c>
      <c r="AL188" s="420">
        <v>6.2789999999999999</v>
      </c>
      <c r="AM188" s="420">
        <v>6.4640000000000004</v>
      </c>
      <c r="AN188" s="418">
        <v>0.55639846936191939</v>
      </c>
      <c r="AO188" s="420" t="s">
        <v>441</v>
      </c>
      <c r="AP188" s="421">
        <v>2.0065575990218418</v>
      </c>
      <c r="AR188" s="412">
        <v>3.391</v>
      </c>
      <c r="AS188" s="412">
        <v>3.351</v>
      </c>
      <c r="AT188" s="412">
        <v>3.2669999999999999</v>
      </c>
      <c r="AU188" s="411">
        <v>1371.9084112052001</v>
      </c>
      <c r="AV188" s="411">
        <v>1207.1717851178566</v>
      </c>
      <c r="AW188" s="411">
        <v>1249.9142435377273</v>
      </c>
      <c r="AX188" s="420">
        <v>6.024</v>
      </c>
      <c r="AY188" s="420">
        <v>7.09</v>
      </c>
      <c r="AZ188" s="420">
        <v>6.2789999999999999</v>
      </c>
      <c r="BB188" s="353">
        <f t="shared" si="39"/>
        <v>134</v>
      </c>
      <c r="BC188" s="412">
        <f t="shared" si="36"/>
        <v>71.210999999999999</v>
      </c>
      <c r="BD188" s="412">
        <f t="shared" si="34"/>
        <v>70.370999999999995</v>
      </c>
      <c r="BE188" s="412">
        <f t="shared" si="34"/>
        <v>68.606999999999999</v>
      </c>
      <c r="BF188" s="412">
        <f t="shared" si="37"/>
        <v>15090.9925232572</v>
      </c>
      <c r="BG188" s="412">
        <f t="shared" si="35"/>
        <v>13278.889636296422</v>
      </c>
      <c r="BH188" s="412">
        <f t="shared" si="35"/>
        <v>13749.056678915</v>
      </c>
      <c r="BI188" s="412">
        <f t="shared" si="35"/>
        <v>66.263999999999996</v>
      </c>
      <c r="BJ188" s="412">
        <f t="shared" si="35"/>
        <v>77.989999999999995</v>
      </c>
      <c r="BK188" s="412">
        <f t="shared" si="35"/>
        <v>69.069000000000003</v>
      </c>
    </row>
    <row r="189" spans="1:63">
      <c r="A189" s="458"/>
      <c r="B189" s="353">
        <f t="shared" si="38"/>
        <v>135</v>
      </c>
      <c r="C189" s="353"/>
      <c r="D189" s="353" t="s">
        <v>602</v>
      </c>
      <c r="E189" s="411">
        <v>27088.039999999943</v>
      </c>
      <c r="F189" s="411">
        <v>25641.03999999995</v>
      </c>
      <c r="G189" s="411">
        <v>26369.03999999995</v>
      </c>
      <c r="H189" s="411">
        <v>26366.03999999995</v>
      </c>
      <c r="I189" s="412" t="s">
        <v>545</v>
      </c>
      <c r="J189" s="412">
        <v>2.85</v>
      </c>
      <c r="K189" s="412">
        <v>2.7210000000000001</v>
      </c>
      <c r="L189" s="412">
        <v>2.786</v>
      </c>
      <c r="M189" s="412">
        <v>2.786</v>
      </c>
      <c r="N189" s="411">
        <v>6.4539263135466929E-2</v>
      </c>
      <c r="O189" s="412" t="s">
        <v>471</v>
      </c>
      <c r="P189" s="413">
        <v>2.0935377066149079</v>
      </c>
      <c r="Q189" s="353" t="s">
        <v>720</v>
      </c>
      <c r="R189" s="411">
        <v>42949.079999999893</v>
      </c>
      <c r="S189" s="411">
        <v>40623.079999999922</v>
      </c>
      <c r="T189" s="411">
        <v>47634.0799999999</v>
      </c>
      <c r="U189" s="411">
        <v>43735.413333333236</v>
      </c>
      <c r="V189" s="412" t="s">
        <v>512</v>
      </c>
      <c r="W189" s="412">
        <v>69.58</v>
      </c>
      <c r="X189" s="412">
        <v>66.820000000000007</v>
      </c>
      <c r="Y189" s="412">
        <v>75.010000000000005</v>
      </c>
      <c r="Z189" s="412">
        <v>70.47</v>
      </c>
      <c r="AA189" s="411">
        <v>4.1669672818977315</v>
      </c>
      <c r="AB189" s="412" t="s">
        <v>444</v>
      </c>
      <c r="AC189" s="413">
        <v>2.0740140111223453</v>
      </c>
      <c r="AD189" s="404" t="s">
        <v>720</v>
      </c>
      <c r="AE189" s="418">
        <v>8293.9999999999964</v>
      </c>
      <c r="AF189" s="418">
        <v>9514.9199999999855</v>
      </c>
      <c r="AG189" s="418">
        <v>8776.4599999999937</v>
      </c>
      <c r="AH189" s="418">
        <v>8861.7933333333258</v>
      </c>
      <c r="AI189" s="420" t="s">
        <v>430</v>
      </c>
      <c r="AJ189" s="420">
        <v>6.3689999999999998</v>
      </c>
      <c r="AK189" s="420">
        <v>7.1660000000000004</v>
      </c>
      <c r="AL189" s="420">
        <v>6.6870000000000003</v>
      </c>
      <c r="AM189" s="420">
        <v>6.7410000000000005</v>
      </c>
      <c r="AN189" s="418">
        <v>0.40168256294754767</v>
      </c>
      <c r="AO189" s="420" t="s">
        <v>503</v>
      </c>
      <c r="AP189" s="421">
        <v>2.0417265730650658</v>
      </c>
      <c r="AR189" s="412">
        <v>2.85</v>
      </c>
      <c r="AS189" s="412">
        <v>2.7210000000000001</v>
      </c>
      <c r="AT189" s="412">
        <v>2.786</v>
      </c>
      <c r="AU189" s="412">
        <v>69.58</v>
      </c>
      <c r="AV189" s="412">
        <v>66.820000000000007</v>
      </c>
      <c r="AW189" s="412">
        <v>75.010000000000005</v>
      </c>
      <c r="AX189" s="420">
        <v>6.3689999999999998</v>
      </c>
      <c r="AY189" s="420">
        <v>7.1660000000000004</v>
      </c>
      <c r="AZ189" s="420">
        <v>6.6870000000000003</v>
      </c>
      <c r="BB189" s="353">
        <f t="shared" si="39"/>
        <v>135</v>
      </c>
      <c r="BC189" s="412">
        <f t="shared" si="36"/>
        <v>59.85</v>
      </c>
      <c r="BD189" s="412">
        <f t="shared" si="34"/>
        <v>57.141000000000005</v>
      </c>
      <c r="BE189" s="412">
        <f t="shared" si="34"/>
        <v>58.506</v>
      </c>
      <c r="BF189" s="412">
        <f t="shared" si="37"/>
        <v>765.38</v>
      </c>
      <c r="BG189" s="412">
        <f t="shared" si="35"/>
        <v>735.0200000000001</v>
      </c>
      <c r="BH189" s="412">
        <f t="shared" si="35"/>
        <v>825.11</v>
      </c>
      <c r="BI189" s="412">
        <f t="shared" si="35"/>
        <v>70.058999999999997</v>
      </c>
      <c r="BJ189" s="412">
        <f t="shared" si="35"/>
        <v>78.826000000000008</v>
      </c>
      <c r="BK189" s="412">
        <f t="shared" si="35"/>
        <v>73.557000000000002</v>
      </c>
    </row>
    <row r="190" spans="1:63">
      <c r="A190" s="458"/>
      <c r="B190" s="353">
        <f t="shared" si="38"/>
        <v>136</v>
      </c>
      <c r="C190" s="353"/>
      <c r="D190" s="353" t="s">
        <v>603</v>
      </c>
      <c r="E190" s="411">
        <v>17573.03999999999</v>
      </c>
      <c r="F190" s="411">
        <v>25856.779999999952</v>
      </c>
      <c r="G190" s="411">
        <v>19344.779999999981</v>
      </c>
      <c r="H190" s="411">
        <v>20924.86666666664</v>
      </c>
      <c r="I190" s="414" t="s">
        <v>609</v>
      </c>
      <c r="J190" s="412">
        <v>1.9750000000000001</v>
      </c>
      <c r="K190" s="412">
        <v>2.74</v>
      </c>
      <c r="L190" s="412">
        <v>2.1430000000000002</v>
      </c>
      <c r="M190" s="412">
        <v>2.286</v>
      </c>
      <c r="N190" s="411">
        <v>0.40218681635407866</v>
      </c>
      <c r="O190" s="412" t="s">
        <v>610</v>
      </c>
      <c r="P190" s="413">
        <v>2.0265899385384869</v>
      </c>
      <c r="Q190" s="353" t="s">
        <v>734</v>
      </c>
      <c r="R190" s="411">
        <v>29210.080000000031</v>
      </c>
      <c r="S190" s="411">
        <v>54873.079999999871</v>
      </c>
      <c r="T190" s="411">
        <v>30267.080000000031</v>
      </c>
      <c r="U190" s="411">
        <v>38116.746666666644</v>
      </c>
      <c r="V190" s="414" t="s">
        <v>763</v>
      </c>
      <c r="W190" s="412">
        <v>52.56</v>
      </c>
      <c r="X190" s="412">
        <v>83.12</v>
      </c>
      <c r="Y190" s="412">
        <v>53.94</v>
      </c>
      <c r="Z190" s="412">
        <v>63.21</v>
      </c>
      <c r="AA190" s="411">
        <v>17.260577928298449</v>
      </c>
      <c r="AB190" s="414" t="s">
        <v>764</v>
      </c>
      <c r="AC190" s="413">
        <v>2.1006465268783323</v>
      </c>
      <c r="AD190" s="404" t="s">
        <v>734</v>
      </c>
      <c r="AE190" s="418">
        <v>8349.9199999999983</v>
      </c>
      <c r="AF190" s="418">
        <v>12097.919999999969</v>
      </c>
      <c r="AG190" s="418">
        <v>8728.45999999999</v>
      </c>
      <c r="AH190" s="418">
        <v>9725.4333333333198</v>
      </c>
      <c r="AI190" s="419" t="s">
        <v>783</v>
      </c>
      <c r="AJ190" s="420">
        <v>6.4059999999999997</v>
      </c>
      <c r="AK190" s="420">
        <v>8.7859999999999996</v>
      </c>
      <c r="AL190" s="420">
        <v>6.6550000000000002</v>
      </c>
      <c r="AM190" s="420">
        <v>7.282</v>
      </c>
      <c r="AN190" s="418">
        <v>1.3080119512821149</v>
      </c>
      <c r="AO190" s="420" t="s">
        <v>606</v>
      </c>
      <c r="AP190" s="421">
        <v>2.0478658295054619</v>
      </c>
      <c r="AR190" s="412">
        <v>1.9750000000000001</v>
      </c>
      <c r="AS190" s="412">
        <v>2.74</v>
      </c>
      <c r="AT190" s="412">
        <v>2.1430000000000002</v>
      </c>
      <c r="AU190" s="412">
        <v>52.56</v>
      </c>
      <c r="AV190" s="412">
        <v>83.12</v>
      </c>
      <c r="AW190" s="412">
        <v>53.94</v>
      </c>
      <c r="AX190" s="420">
        <v>6.4059999999999997</v>
      </c>
      <c r="AY190" s="420">
        <v>8.7859999999999996</v>
      </c>
      <c r="AZ190" s="420">
        <v>6.6550000000000002</v>
      </c>
      <c r="BB190" s="353">
        <f t="shared" si="39"/>
        <v>136</v>
      </c>
      <c r="BC190" s="412">
        <f t="shared" si="36"/>
        <v>41.475000000000001</v>
      </c>
      <c r="BD190" s="412">
        <f t="shared" si="34"/>
        <v>57.540000000000006</v>
      </c>
      <c r="BE190" s="412">
        <f t="shared" si="34"/>
        <v>45.003000000000007</v>
      </c>
      <c r="BF190" s="412">
        <f t="shared" si="37"/>
        <v>578.16000000000008</v>
      </c>
      <c r="BG190" s="412">
        <f t="shared" si="35"/>
        <v>914.32</v>
      </c>
      <c r="BH190" s="412">
        <f t="shared" si="35"/>
        <v>593.33999999999992</v>
      </c>
      <c r="BI190" s="412">
        <f t="shared" si="35"/>
        <v>70.465999999999994</v>
      </c>
      <c r="BJ190" s="412">
        <f t="shared" si="35"/>
        <v>96.646000000000001</v>
      </c>
      <c r="BK190" s="412">
        <f t="shared" si="35"/>
        <v>73.204999999999998</v>
      </c>
    </row>
    <row r="191" spans="1:63">
      <c r="A191" s="458"/>
      <c r="B191" s="353">
        <f t="shared" si="38"/>
        <v>137</v>
      </c>
      <c r="C191" s="353"/>
      <c r="D191" s="353" t="s">
        <v>616</v>
      </c>
      <c r="E191" s="411">
        <v>42705.040000000015</v>
      </c>
      <c r="F191" s="411">
        <v>40297.040000000008</v>
      </c>
      <c r="G191" s="411">
        <v>45982.04000000003</v>
      </c>
      <c r="H191" s="411">
        <v>42994.706666666687</v>
      </c>
      <c r="I191" s="412" t="s">
        <v>550</v>
      </c>
      <c r="J191" s="412">
        <v>4.1790000000000003</v>
      </c>
      <c r="K191" s="412">
        <v>3.9809999999999999</v>
      </c>
      <c r="L191" s="412">
        <v>4.4459999999999997</v>
      </c>
      <c r="M191" s="412">
        <v>4.202</v>
      </c>
      <c r="N191" s="411">
        <v>0.23371214089758793</v>
      </c>
      <c r="O191" s="412" t="s">
        <v>487</v>
      </c>
      <c r="P191" s="413">
        <v>2.1623649472159143</v>
      </c>
      <c r="Q191" s="353" t="s">
        <v>740</v>
      </c>
      <c r="R191" s="411">
        <v>147104.07999999993</v>
      </c>
      <c r="S191" s="411">
        <v>117654.08000000012</v>
      </c>
      <c r="T191" s="411">
        <v>137617.08000000002</v>
      </c>
      <c r="U191" s="411">
        <v>134125.08000000002</v>
      </c>
      <c r="V191" s="412" t="s">
        <v>562</v>
      </c>
      <c r="W191" s="412">
        <v>170.20000000000002</v>
      </c>
      <c r="X191" s="412">
        <v>144.6</v>
      </c>
      <c r="Y191" s="412">
        <v>162.10000000000002</v>
      </c>
      <c r="Z191" s="412">
        <v>159</v>
      </c>
      <c r="AA191" s="411">
        <v>13.089762239511346</v>
      </c>
      <c r="AB191" s="412" t="s">
        <v>512</v>
      </c>
      <c r="AC191" s="413">
        <v>1.8546352741945693</v>
      </c>
      <c r="AD191" s="404" t="s">
        <v>740</v>
      </c>
      <c r="AE191" s="418">
        <v>12236.919999999971</v>
      </c>
      <c r="AF191" s="418">
        <v>11178.919999999976</v>
      </c>
      <c r="AG191" s="418">
        <v>11736.839999999967</v>
      </c>
      <c r="AH191" s="418">
        <v>11717.55999999997</v>
      </c>
      <c r="AI191" s="420" t="s">
        <v>446</v>
      </c>
      <c r="AJ191" s="420">
        <v>8.8710000000000004</v>
      </c>
      <c r="AK191" s="420">
        <v>8.2189999999999994</v>
      </c>
      <c r="AL191" s="420">
        <v>8.5640000000000001</v>
      </c>
      <c r="AM191" s="420">
        <v>8.5510000000000002</v>
      </c>
      <c r="AN191" s="418">
        <v>0.3259324416771569</v>
      </c>
      <c r="AO191" s="420" t="s">
        <v>447</v>
      </c>
      <c r="AP191" s="421">
        <v>2.0946198429204723</v>
      </c>
      <c r="AR191" s="412">
        <v>4.1790000000000003</v>
      </c>
      <c r="AS191" s="412">
        <v>3.9809999999999999</v>
      </c>
      <c r="AT191" s="412">
        <v>4.4459999999999997</v>
      </c>
      <c r="AU191" s="412">
        <v>170.20000000000002</v>
      </c>
      <c r="AV191" s="412">
        <v>144.6</v>
      </c>
      <c r="AW191" s="412">
        <v>162.10000000000002</v>
      </c>
      <c r="AX191" s="420">
        <v>8.8710000000000004</v>
      </c>
      <c r="AY191" s="420">
        <v>8.2189999999999994</v>
      </c>
      <c r="AZ191" s="420">
        <v>8.5640000000000001</v>
      </c>
      <c r="BB191" s="353">
        <f t="shared" si="39"/>
        <v>137</v>
      </c>
      <c r="BC191" s="412">
        <f t="shared" si="36"/>
        <v>87.759</v>
      </c>
      <c r="BD191" s="412">
        <f t="shared" si="34"/>
        <v>83.600999999999999</v>
      </c>
      <c r="BE191" s="412">
        <f t="shared" si="34"/>
        <v>93.366</v>
      </c>
      <c r="BF191" s="412">
        <f t="shared" si="37"/>
        <v>1872.2000000000003</v>
      </c>
      <c r="BG191" s="412">
        <f t="shared" si="35"/>
        <v>1590.6</v>
      </c>
      <c r="BH191" s="412">
        <f t="shared" si="35"/>
        <v>1783.1000000000004</v>
      </c>
      <c r="BI191" s="412">
        <f t="shared" si="35"/>
        <v>97.581000000000003</v>
      </c>
      <c r="BJ191" s="412">
        <f t="shared" si="35"/>
        <v>90.408999999999992</v>
      </c>
      <c r="BK191" s="412">
        <f t="shared" si="35"/>
        <v>94.204000000000008</v>
      </c>
    </row>
    <row r="192" spans="1:63">
      <c r="A192" s="458"/>
      <c r="B192" s="353">
        <f t="shared" si="38"/>
        <v>138</v>
      </c>
      <c r="C192" s="353"/>
      <c r="D192" s="353" t="s">
        <v>621</v>
      </c>
      <c r="E192" s="411">
        <v>23796.779999999959</v>
      </c>
      <c r="F192" s="411">
        <v>21183.039999999968</v>
      </c>
      <c r="G192" s="411">
        <v>22371.039999999964</v>
      </c>
      <c r="H192" s="411">
        <v>22450.286666666634</v>
      </c>
      <c r="I192" s="412" t="s">
        <v>426</v>
      </c>
      <c r="J192" s="412">
        <v>2.5540000000000003</v>
      </c>
      <c r="K192" s="412">
        <v>2.3149999999999999</v>
      </c>
      <c r="L192" s="412">
        <v>2.4239999999999999</v>
      </c>
      <c r="M192" s="412">
        <v>2.431</v>
      </c>
      <c r="N192" s="411">
        <v>0.12000805588340009</v>
      </c>
      <c r="O192" s="412" t="s">
        <v>478</v>
      </c>
      <c r="P192" s="413">
        <v>2.089733559244308</v>
      </c>
      <c r="Q192" s="353" t="s">
        <v>757</v>
      </c>
      <c r="R192" s="411">
        <v>49725.079999999864</v>
      </c>
      <c r="S192" s="411">
        <v>45777.079999999864</v>
      </c>
      <c r="T192" s="411">
        <v>52109.079999999856</v>
      </c>
      <c r="U192" s="411">
        <v>49203.746666666528</v>
      </c>
      <c r="V192" s="412" t="s">
        <v>443</v>
      </c>
      <c r="W192" s="412">
        <v>77.39</v>
      </c>
      <c r="X192" s="412">
        <v>72.88</v>
      </c>
      <c r="Y192" s="412">
        <v>80.06</v>
      </c>
      <c r="Z192" s="412">
        <v>76.78</v>
      </c>
      <c r="AA192" s="411">
        <v>3.6308385594938182</v>
      </c>
      <c r="AB192" s="412" t="s">
        <v>495</v>
      </c>
      <c r="AC192" s="413">
        <v>2.0447626924442979</v>
      </c>
      <c r="AD192" s="404" t="s">
        <v>757</v>
      </c>
      <c r="AE192" s="418">
        <v>11230.379999999974</v>
      </c>
      <c r="AF192" s="418">
        <v>8901.4599999999882</v>
      </c>
      <c r="AG192" s="418">
        <v>9954.9199999999764</v>
      </c>
      <c r="AH192" s="418">
        <v>10028.919999999978</v>
      </c>
      <c r="AI192" s="420" t="s">
        <v>629</v>
      </c>
      <c r="AJ192" s="420">
        <v>8.2509999999999994</v>
      </c>
      <c r="AK192" s="420">
        <v>6.7690000000000001</v>
      </c>
      <c r="AL192" s="420">
        <v>7.4480000000000004</v>
      </c>
      <c r="AM192" s="420">
        <v>7.4889999999999999</v>
      </c>
      <c r="AN192" s="418">
        <v>0.74208728495811527</v>
      </c>
      <c r="AO192" s="420" t="s">
        <v>626</v>
      </c>
      <c r="AP192" s="421">
        <v>2.0822810025712926</v>
      </c>
      <c r="AR192" s="412">
        <v>2.5540000000000003</v>
      </c>
      <c r="AS192" s="412">
        <v>2.3149999999999999</v>
      </c>
      <c r="AT192" s="412">
        <v>2.4239999999999999</v>
      </c>
      <c r="AU192" s="412">
        <v>77.39</v>
      </c>
      <c r="AV192" s="412">
        <v>72.88</v>
      </c>
      <c r="AW192" s="412">
        <v>80.06</v>
      </c>
      <c r="AX192" s="420">
        <v>8.2509999999999994</v>
      </c>
      <c r="AY192" s="420">
        <v>6.7690000000000001</v>
      </c>
      <c r="AZ192" s="420">
        <v>7.4480000000000004</v>
      </c>
      <c r="BB192" s="353">
        <f t="shared" si="39"/>
        <v>138</v>
      </c>
      <c r="BC192" s="412">
        <f t="shared" si="36"/>
        <v>53.634000000000007</v>
      </c>
      <c r="BD192" s="412">
        <f t="shared" si="34"/>
        <v>48.615000000000002</v>
      </c>
      <c r="BE192" s="412">
        <f t="shared" si="34"/>
        <v>50.903999999999996</v>
      </c>
      <c r="BF192" s="412">
        <f t="shared" si="37"/>
        <v>851.29</v>
      </c>
      <c r="BG192" s="412">
        <f t="shared" si="35"/>
        <v>801.68</v>
      </c>
      <c r="BH192" s="412">
        <f t="shared" si="35"/>
        <v>880.66000000000008</v>
      </c>
      <c r="BI192" s="412">
        <f t="shared" si="35"/>
        <v>90.760999999999996</v>
      </c>
      <c r="BJ192" s="412">
        <f t="shared" si="35"/>
        <v>74.459000000000003</v>
      </c>
      <c r="BK192" s="412">
        <f t="shared" si="35"/>
        <v>81.927999999999997</v>
      </c>
    </row>
    <row r="193" spans="1:63">
      <c r="A193" s="458"/>
      <c r="B193" s="353">
        <f t="shared" si="38"/>
        <v>139</v>
      </c>
      <c r="C193" s="353"/>
      <c r="D193" s="353" t="s">
        <v>622</v>
      </c>
      <c r="E193" s="411">
        <v>23102.779999999952</v>
      </c>
      <c r="F193" s="411">
        <v>18004.039999999986</v>
      </c>
      <c r="G193" s="411">
        <v>26012.039999999943</v>
      </c>
      <c r="H193" s="411">
        <v>22372.953333333291</v>
      </c>
      <c r="I193" s="412" t="s">
        <v>431</v>
      </c>
      <c r="J193" s="412">
        <v>2.4910000000000001</v>
      </c>
      <c r="K193" s="412">
        <v>2.016</v>
      </c>
      <c r="L193" s="412">
        <v>2.754</v>
      </c>
      <c r="M193" s="412">
        <v>2.42</v>
      </c>
      <c r="N193" s="411">
        <v>0.3740717222143467</v>
      </c>
      <c r="O193" s="412" t="s">
        <v>624</v>
      </c>
      <c r="P193" s="413">
        <v>2.0587919822811438</v>
      </c>
      <c r="Q193" s="353" t="s">
        <v>767</v>
      </c>
      <c r="R193" s="411">
        <v>50447.079999999893</v>
      </c>
      <c r="S193" s="411">
        <v>36779.079999999936</v>
      </c>
      <c r="T193" s="411">
        <v>44621.079999999922</v>
      </c>
      <c r="U193" s="411">
        <v>43949.079999999922</v>
      </c>
      <c r="V193" s="412" t="s">
        <v>607</v>
      </c>
      <c r="W193" s="412">
        <v>78.2</v>
      </c>
      <c r="X193" s="412">
        <v>62.17</v>
      </c>
      <c r="Y193" s="412">
        <v>71.540000000000006</v>
      </c>
      <c r="Z193" s="412">
        <v>70.64</v>
      </c>
      <c r="AA193" s="411">
        <v>8.0567969551071279</v>
      </c>
      <c r="AB193" s="412" t="s">
        <v>539</v>
      </c>
      <c r="AC193" s="413">
        <v>2.0738056150965085</v>
      </c>
      <c r="AD193" s="404" t="s">
        <v>767</v>
      </c>
      <c r="AE193" s="418">
        <v>10262.999999999978</v>
      </c>
      <c r="AF193" s="418">
        <v>6376.4600000000028</v>
      </c>
      <c r="AG193" s="418">
        <v>8627.9199999999892</v>
      </c>
      <c r="AH193" s="418">
        <v>8422.45999999999</v>
      </c>
      <c r="AI193" s="419" t="s">
        <v>547</v>
      </c>
      <c r="AJ193" s="420">
        <v>7.6440000000000001</v>
      </c>
      <c r="AK193" s="420">
        <v>5.0600000000000005</v>
      </c>
      <c r="AL193" s="420">
        <v>6.5890000000000004</v>
      </c>
      <c r="AM193" s="420">
        <v>6.431</v>
      </c>
      <c r="AN193" s="418">
        <v>1.2995337314482014</v>
      </c>
      <c r="AO193" s="419" t="s">
        <v>674</v>
      </c>
      <c r="AP193" s="421">
        <v>2.0031289034255746</v>
      </c>
      <c r="AR193" s="412">
        <v>2.4910000000000001</v>
      </c>
      <c r="AS193" s="412">
        <v>2.016</v>
      </c>
      <c r="AT193" s="412">
        <v>2.754</v>
      </c>
      <c r="AU193" s="412">
        <v>78.2</v>
      </c>
      <c r="AV193" s="412">
        <v>62.17</v>
      </c>
      <c r="AW193" s="412">
        <v>71.540000000000006</v>
      </c>
      <c r="AX193" s="420">
        <v>7.6440000000000001</v>
      </c>
      <c r="AY193" s="420">
        <v>5.0600000000000005</v>
      </c>
      <c r="AZ193" s="420">
        <v>6.5890000000000004</v>
      </c>
      <c r="BB193" s="353">
        <f t="shared" si="39"/>
        <v>139</v>
      </c>
      <c r="BC193" s="412">
        <f t="shared" si="36"/>
        <v>52.311</v>
      </c>
      <c r="BD193" s="412">
        <f t="shared" si="34"/>
        <v>42.335999999999999</v>
      </c>
      <c r="BE193" s="412">
        <f t="shared" si="34"/>
        <v>57.834000000000003</v>
      </c>
      <c r="BF193" s="412">
        <f t="shared" si="37"/>
        <v>860.2</v>
      </c>
      <c r="BG193" s="412">
        <f t="shared" si="35"/>
        <v>683.87</v>
      </c>
      <c r="BH193" s="412">
        <f t="shared" si="35"/>
        <v>786.94</v>
      </c>
      <c r="BI193" s="412">
        <f t="shared" si="35"/>
        <v>84.084000000000003</v>
      </c>
      <c r="BJ193" s="412">
        <f t="shared" si="35"/>
        <v>55.660000000000004</v>
      </c>
      <c r="BK193" s="412">
        <f t="shared" si="35"/>
        <v>72.478999999999999</v>
      </c>
    </row>
    <row r="194" spans="1:63">
      <c r="A194" s="458"/>
      <c r="B194" s="353">
        <f t="shared" si="38"/>
        <v>140</v>
      </c>
      <c r="C194" s="353"/>
      <c r="D194" s="353" t="s">
        <v>628</v>
      </c>
      <c r="E194" s="411">
        <v>54252.040000000059</v>
      </c>
      <c r="F194" s="411">
        <v>49093.04000000003</v>
      </c>
      <c r="G194" s="411">
        <v>51955.040000000052</v>
      </c>
      <c r="H194" s="411">
        <v>51766.706666666716</v>
      </c>
      <c r="I194" s="412" t="s">
        <v>445</v>
      </c>
      <c r="J194" s="412">
        <v>5.1070000000000002</v>
      </c>
      <c r="K194" s="412">
        <v>4.6970000000000001</v>
      </c>
      <c r="L194" s="412">
        <v>4.9249999999999998</v>
      </c>
      <c r="M194" s="412">
        <v>4.91</v>
      </c>
      <c r="N194" s="411">
        <v>0.20528841283592497</v>
      </c>
      <c r="O194" s="412" t="s">
        <v>427</v>
      </c>
      <c r="P194" s="413">
        <v>2.1039511818539101</v>
      </c>
      <c r="Q194" s="353" t="s">
        <v>773</v>
      </c>
      <c r="R194" s="411">
        <v>106061.08000000012</v>
      </c>
      <c r="S194" s="411">
        <v>114143.08000000016</v>
      </c>
      <c r="T194" s="411">
        <v>114988.08000000012</v>
      </c>
      <c r="U194" s="411">
        <v>111730.7466666668</v>
      </c>
      <c r="V194" s="412" t="s">
        <v>529</v>
      </c>
      <c r="W194" s="412">
        <v>134.1</v>
      </c>
      <c r="X194" s="412">
        <v>141.5</v>
      </c>
      <c r="Y194" s="412">
        <v>142.20000000000002</v>
      </c>
      <c r="Z194" s="412">
        <v>139.30000000000001</v>
      </c>
      <c r="AA194" s="411">
        <v>4.486748223825737</v>
      </c>
      <c r="AB194" s="412" t="s">
        <v>571</v>
      </c>
      <c r="AC194" s="413">
        <v>1.9192215508789374</v>
      </c>
      <c r="AD194" s="404" t="s">
        <v>773</v>
      </c>
      <c r="AE194" s="418">
        <v>11896.079999999971</v>
      </c>
      <c r="AF194" s="418">
        <v>11774.379999999972</v>
      </c>
      <c r="AG194" s="418">
        <v>17628.379999999954</v>
      </c>
      <c r="AH194" s="418">
        <v>13766.279999999964</v>
      </c>
      <c r="AI194" s="419" t="s">
        <v>818</v>
      </c>
      <c r="AJ194" s="420">
        <v>8.6620000000000008</v>
      </c>
      <c r="AK194" s="420">
        <v>8.5869999999999997</v>
      </c>
      <c r="AL194" s="420">
        <v>12.030000000000001</v>
      </c>
      <c r="AM194" s="420">
        <v>9.7590000000000003</v>
      </c>
      <c r="AN194" s="418">
        <v>1.9644180303934828</v>
      </c>
      <c r="AO194" s="419" t="s">
        <v>548</v>
      </c>
      <c r="AP194" s="421">
        <v>2.1332425879103263</v>
      </c>
      <c r="AR194" s="412">
        <v>5.1070000000000002</v>
      </c>
      <c r="AS194" s="412">
        <v>4.6970000000000001</v>
      </c>
      <c r="AT194" s="412">
        <v>4.9249999999999998</v>
      </c>
      <c r="AU194" s="412">
        <v>134.1</v>
      </c>
      <c r="AV194" s="412">
        <v>141.5</v>
      </c>
      <c r="AW194" s="412">
        <v>142.20000000000002</v>
      </c>
      <c r="AX194" s="420">
        <v>8.6620000000000008</v>
      </c>
      <c r="AY194" s="420">
        <v>8.5869999999999997</v>
      </c>
      <c r="AZ194" s="420">
        <v>12.030000000000001</v>
      </c>
      <c r="BB194" s="353">
        <f t="shared" si="39"/>
        <v>140</v>
      </c>
      <c r="BC194" s="412">
        <f t="shared" si="36"/>
        <v>107.247</v>
      </c>
      <c r="BD194" s="412">
        <f t="shared" si="34"/>
        <v>98.637</v>
      </c>
      <c r="BE194" s="412">
        <f t="shared" si="34"/>
        <v>103.425</v>
      </c>
      <c r="BF194" s="412">
        <f t="shared" si="37"/>
        <v>1475.1</v>
      </c>
      <c r="BG194" s="412">
        <f t="shared" si="35"/>
        <v>1556.5</v>
      </c>
      <c r="BH194" s="412">
        <f t="shared" si="35"/>
        <v>1564.2000000000003</v>
      </c>
      <c r="BI194" s="412">
        <f t="shared" si="35"/>
        <v>95.282000000000011</v>
      </c>
      <c r="BJ194" s="412">
        <f t="shared" si="35"/>
        <v>94.456999999999994</v>
      </c>
      <c r="BK194" s="412">
        <f t="shared" si="35"/>
        <v>132.33000000000001</v>
      </c>
    </row>
    <row r="195" spans="1:63">
      <c r="A195" s="458"/>
      <c r="B195" s="353">
        <f t="shared" si="38"/>
        <v>141</v>
      </c>
      <c r="C195" s="353"/>
      <c r="D195" s="353" t="s">
        <v>630</v>
      </c>
      <c r="E195" s="411">
        <v>434833.04000000056</v>
      </c>
      <c r="F195" s="411">
        <v>459708.04000000062</v>
      </c>
      <c r="G195" s="411">
        <v>468289.04000000056</v>
      </c>
      <c r="H195" s="411">
        <v>454276.70666666725</v>
      </c>
      <c r="I195" s="412" t="s">
        <v>447</v>
      </c>
      <c r="J195" s="412">
        <v>28.93</v>
      </c>
      <c r="K195" s="412">
        <v>30.3</v>
      </c>
      <c r="L195" s="412">
        <v>30.77</v>
      </c>
      <c r="M195" s="412">
        <v>30</v>
      </c>
      <c r="N195" s="411">
        <v>0.95716903220731442</v>
      </c>
      <c r="O195" s="412" t="s">
        <v>571</v>
      </c>
      <c r="P195" s="413">
        <v>1.6550744612514225</v>
      </c>
      <c r="Q195" s="353" t="s">
        <v>778</v>
      </c>
      <c r="R195" s="411">
        <v>3990230.5711353603</v>
      </c>
      <c r="S195" s="411">
        <v>3931284.3591042343</v>
      </c>
      <c r="T195" s="411">
        <v>4073578.0550729814</v>
      </c>
      <c r="U195" s="411">
        <v>3998364.3284375253</v>
      </c>
      <c r="V195" s="412" t="s">
        <v>568</v>
      </c>
      <c r="W195" s="416" t="s">
        <v>754</v>
      </c>
      <c r="X195" s="416" t="s">
        <v>754</v>
      </c>
      <c r="Y195" s="416" t="s">
        <v>754</v>
      </c>
      <c r="Z195" s="416" t="s">
        <v>754</v>
      </c>
      <c r="AA195" s="411">
        <v>0</v>
      </c>
      <c r="AB195" s="412" t="s">
        <v>755</v>
      </c>
      <c r="AC195" s="413" t="s">
        <v>752</v>
      </c>
      <c r="AD195" s="404" t="s">
        <v>778</v>
      </c>
      <c r="AE195" s="418">
        <v>16263.379999999959</v>
      </c>
      <c r="AF195" s="418">
        <v>15743.379999999959</v>
      </c>
      <c r="AG195" s="418">
        <v>16249.539999999959</v>
      </c>
      <c r="AH195" s="418">
        <v>16085.433333333292</v>
      </c>
      <c r="AI195" s="420" t="s">
        <v>568</v>
      </c>
      <c r="AJ195" s="420">
        <v>11.25</v>
      </c>
      <c r="AK195" s="420">
        <v>10.950000000000001</v>
      </c>
      <c r="AL195" s="420">
        <v>11.24</v>
      </c>
      <c r="AM195" s="420">
        <v>11.15</v>
      </c>
      <c r="AN195" s="418">
        <v>0.17067700378012723</v>
      </c>
      <c r="AO195" s="420" t="s">
        <v>466</v>
      </c>
      <c r="AP195" s="421">
        <v>2.2044791048688355</v>
      </c>
      <c r="AR195" s="412">
        <v>28.93</v>
      </c>
      <c r="AS195" s="412">
        <v>30.3</v>
      </c>
      <c r="AT195" s="412">
        <v>30.77</v>
      </c>
      <c r="AU195" s="416" t="s">
        <v>754</v>
      </c>
      <c r="AV195" s="416" t="s">
        <v>754</v>
      </c>
      <c r="AW195" s="416" t="s">
        <v>754</v>
      </c>
      <c r="AX195" s="420">
        <v>11.25</v>
      </c>
      <c r="AY195" s="420">
        <v>10.950000000000001</v>
      </c>
      <c r="AZ195" s="420">
        <v>11.24</v>
      </c>
      <c r="BB195" s="353">
        <f t="shared" si="39"/>
        <v>141</v>
      </c>
      <c r="BC195" s="412">
        <f t="shared" si="36"/>
        <v>607.53</v>
      </c>
      <c r="BD195" s="412">
        <f t="shared" si="34"/>
        <v>636.30000000000007</v>
      </c>
      <c r="BE195" s="412">
        <f t="shared" si="34"/>
        <v>646.16999999999996</v>
      </c>
      <c r="BF195" s="416" t="s">
        <v>754</v>
      </c>
      <c r="BG195" s="416" t="s">
        <v>754</v>
      </c>
      <c r="BH195" s="416" t="s">
        <v>754</v>
      </c>
      <c r="BI195" s="412">
        <f t="shared" ref="BI195:BK195" si="40">AX195*11</f>
        <v>123.75</v>
      </c>
      <c r="BJ195" s="412">
        <f t="shared" si="40"/>
        <v>120.45000000000002</v>
      </c>
      <c r="BK195" s="412">
        <f t="shared" si="40"/>
        <v>123.64</v>
      </c>
    </row>
    <row r="196" spans="1:63">
      <c r="A196" s="423"/>
      <c r="C196" s="353"/>
      <c r="D196" s="455" t="s">
        <v>638</v>
      </c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 t="s">
        <v>638</v>
      </c>
      <c r="R196" s="455"/>
      <c r="S196" s="455"/>
      <c r="T196" s="455"/>
      <c r="U196" s="455"/>
      <c r="V196" s="455"/>
      <c r="W196" s="455"/>
      <c r="X196" s="455"/>
      <c r="Y196" s="455"/>
      <c r="Z196" s="455"/>
      <c r="AA196" s="455"/>
      <c r="AB196" s="455"/>
      <c r="AC196" s="455"/>
      <c r="AD196" s="455" t="s">
        <v>638</v>
      </c>
      <c r="AE196" s="455"/>
      <c r="AF196" s="455"/>
      <c r="AG196" s="455"/>
      <c r="AH196" s="455"/>
      <c r="AI196" s="455"/>
      <c r="AJ196" s="455"/>
      <c r="AK196" s="455"/>
      <c r="AL196" s="455"/>
      <c r="AM196" s="455"/>
      <c r="AN196" s="455"/>
      <c r="AO196" s="455"/>
      <c r="AP196" s="455"/>
      <c r="AU196" s="404"/>
      <c r="AV196" s="404"/>
      <c r="AW196" s="404"/>
      <c r="AX196" s="404"/>
      <c r="AY196" s="404"/>
      <c r="AZ196" s="404"/>
      <c r="BC196" s="353"/>
      <c r="BD196" s="353"/>
      <c r="BE196" s="353"/>
    </row>
    <row r="197" spans="1:63">
      <c r="A197" s="423"/>
      <c r="C197" s="353"/>
      <c r="D197" s="410" t="s">
        <v>413</v>
      </c>
      <c r="E197" s="353"/>
      <c r="F197" s="353"/>
      <c r="G197" s="353"/>
      <c r="H197" s="353"/>
      <c r="I197" s="353"/>
      <c r="J197" s="353"/>
      <c r="K197" s="353"/>
      <c r="L197" s="353"/>
      <c r="M197" s="353"/>
      <c r="N197" s="353"/>
      <c r="O197" s="353"/>
      <c r="P197" s="353"/>
      <c r="Q197" s="410" t="s">
        <v>649</v>
      </c>
      <c r="AD197" s="417" t="s">
        <v>784</v>
      </c>
      <c r="AE197" s="404"/>
      <c r="AF197" s="404"/>
      <c r="AG197" s="404"/>
      <c r="AH197" s="404"/>
      <c r="AI197" s="404"/>
      <c r="AJ197" s="404"/>
      <c r="AK197" s="404"/>
      <c r="AL197" s="404"/>
      <c r="AM197" s="404"/>
      <c r="AN197" s="404"/>
      <c r="AO197" s="404"/>
      <c r="AP197" s="404"/>
      <c r="AR197" s="353"/>
      <c r="AS197" s="353"/>
      <c r="AT197" s="353"/>
      <c r="AX197" s="404"/>
      <c r="AY197" s="404"/>
      <c r="AZ197" s="404"/>
      <c r="BC197" s="353"/>
      <c r="BD197" s="353"/>
      <c r="BE197" s="353"/>
    </row>
    <row r="198" spans="1:63">
      <c r="A198" s="423"/>
      <c r="C198" s="353"/>
      <c r="D198" s="353"/>
      <c r="E198" s="456" t="s">
        <v>414</v>
      </c>
      <c r="F198" s="455"/>
      <c r="G198" s="455"/>
      <c r="H198" s="455"/>
      <c r="I198" s="455"/>
      <c r="J198" s="456" t="s">
        <v>415</v>
      </c>
      <c r="K198" s="455"/>
      <c r="L198" s="455"/>
      <c r="M198" s="455"/>
      <c r="N198" s="455"/>
      <c r="O198" s="455"/>
      <c r="P198" s="455"/>
      <c r="R198" s="456" t="s">
        <v>414</v>
      </c>
      <c r="S198" s="455"/>
      <c r="T198" s="455"/>
      <c r="U198" s="455"/>
      <c r="V198" s="455"/>
      <c r="W198" s="456" t="s">
        <v>415</v>
      </c>
      <c r="X198" s="455"/>
      <c r="Y198" s="455"/>
      <c r="Z198" s="455"/>
      <c r="AA198" s="455"/>
      <c r="AB198" s="455"/>
      <c r="AC198" s="455"/>
      <c r="AD198" s="404"/>
      <c r="AE198" s="456" t="s">
        <v>414</v>
      </c>
      <c r="AF198" s="457"/>
      <c r="AG198" s="457"/>
      <c r="AH198" s="457"/>
      <c r="AI198" s="457"/>
      <c r="AJ198" s="456" t="s">
        <v>415</v>
      </c>
      <c r="AK198" s="457"/>
      <c r="AL198" s="457"/>
      <c r="AM198" s="457"/>
      <c r="AN198" s="457"/>
      <c r="AO198" s="457"/>
      <c r="AP198" s="457"/>
      <c r="AU198" s="404"/>
      <c r="AV198" s="404"/>
      <c r="AW198" s="404"/>
      <c r="AX198" s="404"/>
      <c r="AY198" s="404"/>
      <c r="AZ198" s="404"/>
      <c r="BF198" s="404"/>
      <c r="BG198" s="404"/>
      <c r="BH198" s="404"/>
      <c r="BI198" s="404"/>
      <c r="BJ198" s="404"/>
      <c r="BK198" s="404"/>
    </row>
    <row r="199" spans="1:63">
      <c r="A199" s="423"/>
      <c r="C199" s="353"/>
      <c r="D199" s="410" t="s">
        <v>416</v>
      </c>
      <c r="E199" s="410" t="s">
        <v>417</v>
      </c>
      <c r="F199" s="410" t="s">
        <v>418</v>
      </c>
      <c r="G199" s="410" t="s">
        <v>419</v>
      </c>
      <c r="H199" s="353" t="s">
        <v>420</v>
      </c>
      <c r="I199" s="353" t="s">
        <v>421</v>
      </c>
      <c r="J199" s="410" t="s">
        <v>417</v>
      </c>
      <c r="K199" s="410" t="s">
        <v>418</v>
      </c>
      <c r="L199" s="410" t="s">
        <v>419</v>
      </c>
      <c r="M199" s="353" t="s">
        <v>420</v>
      </c>
      <c r="N199" s="353" t="s">
        <v>422</v>
      </c>
      <c r="O199" s="353" t="s">
        <v>421</v>
      </c>
      <c r="P199" s="353" t="s">
        <v>423</v>
      </c>
      <c r="Q199" s="410" t="s">
        <v>416</v>
      </c>
      <c r="R199" s="410" t="s">
        <v>417</v>
      </c>
      <c r="S199" s="410" t="s">
        <v>418</v>
      </c>
      <c r="T199" s="410" t="s">
        <v>419</v>
      </c>
      <c r="U199" s="353" t="s">
        <v>420</v>
      </c>
      <c r="V199" s="353" t="s">
        <v>421</v>
      </c>
      <c r="W199" s="410" t="s">
        <v>417</v>
      </c>
      <c r="X199" s="410" t="s">
        <v>418</v>
      </c>
      <c r="Y199" s="410" t="s">
        <v>419</v>
      </c>
      <c r="Z199" s="353" t="s">
        <v>420</v>
      </c>
      <c r="AA199" s="353" t="s">
        <v>422</v>
      </c>
      <c r="AB199" s="353" t="s">
        <v>421</v>
      </c>
      <c r="AC199" s="353" t="s">
        <v>423</v>
      </c>
      <c r="AD199" s="417" t="s">
        <v>416</v>
      </c>
      <c r="AE199" s="417" t="s">
        <v>417</v>
      </c>
      <c r="AF199" s="417" t="s">
        <v>418</v>
      </c>
      <c r="AG199" s="417" t="s">
        <v>419</v>
      </c>
      <c r="AH199" s="404" t="s">
        <v>420</v>
      </c>
      <c r="AI199" s="404" t="s">
        <v>421</v>
      </c>
      <c r="AJ199" s="417" t="s">
        <v>417</v>
      </c>
      <c r="AK199" s="417" t="s">
        <v>418</v>
      </c>
      <c r="AL199" s="417" t="s">
        <v>419</v>
      </c>
      <c r="AM199" s="404" t="s">
        <v>420</v>
      </c>
      <c r="AN199" s="404" t="s">
        <v>422</v>
      </c>
      <c r="AO199" s="404" t="s">
        <v>421</v>
      </c>
      <c r="AP199" s="404" t="s">
        <v>423</v>
      </c>
      <c r="AR199" s="410" t="s">
        <v>417</v>
      </c>
      <c r="AS199" s="410" t="s">
        <v>418</v>
      </c>
      <c r="AT199" s="410" t="s">
        <v>419</v>
      </c>
      <c r="AU199" s="410" t="s">
        <v>417</v>
      </c>
      <c r="AV199" s="410" t="s">
        <v>418</v>
      </c>
      <c r="AW199" s="410" t="s">
        <v>419</v>
      </c>
      <c r="AX199" s="417" t="s">
        <v>417</v>
      </c>
      <c r="AY199" s="417" t="s">
        <v>418</v>
      </c>
      <c r="AZ199" s="417" t="s">
        <v>419</v>
      </c>
      <c r="BC199" s="410" t="s">
        <v>417</v>
      </c>
      <c r="BD199" s="410" t="s">
        <v>418</v>
      </c>
      <c r="BE199" s="410" t="s">
        <v>419</v>
      </c>
      <c r="BF199" s="410" t="s">
        <v>417</v>
      </c>
      <c r="BG199" s="410" t="s">
        <v>418</v>
      </c>
      <c r="BH199" s="410" t="s">
        <v>419</v>
      </c>
      <c r="BI199" s="410" t="s">
        <v>417</v>
      </c>
      <c r="BJ199" s="410" t="s">
        <v>418</v>
      </c>
      <c r="BK199" s="410" t="s">
        <v>419</v>
      </c>
    </row>
    <row r="200" spans="1:63">
      <c r="A200" s="458" t="s">
        <v>639</v>
      </c>
      <c r="B200" s="353">
        <f>B172+20</f>
        <v>142</v>
      </c>
      <c r="C200" s="353"/>
      <c r="D200" s="353" t="s">
        <v>424</v>
      </c>
      <c r="E200" s="411">
        <v>24604.779999999973</v>
      </c>
      <c r="F200" s="411">
        <v>19350.779999999973</v>
      </c>
      <c r="G200" s="411">
        <v>25202.169999999969</v>
      </c>
      <c r="H200" s="411">
        <v>23052.576666666642</v>
      </c>
      <c r="I200" s="412" t="s">
        <v>438</v>
      </c>
      <c r="J200" s="412">
        <v>2.3530000000000002</v>
      </c>
      <c r="K200" s="412">
        <v>1.952</v>
      </c>
      <c r="L200" s="412">
        <v>2.3970000000000002</v>
      </c>
      <c r="M200" s="412">
        <v>2.234</v>
      </c>
      <c r="N200" s="411">
        <v>0.24537224506385402</v>
      </c>
      <c r="O200" s="412" t="s">
        <v>439</v>
      </c>
      <c r="P200" s="413">
        <v>2.1644745703159094</v>
      </c>
      <c r="Q200" s="353" t="s">
        <v>650</v>
      </c>
      <c r="R200" s="411">
        <v>33555.119999999952</v>
      </c>
      <c r="S200" s="411">
        <v>24243.11999999997</v>
      </c>
      <c r="T200" s="411">
        <v>38536.589999999938</v>
      </c>
      <c r="U200" s="411">
        <v>32111.609999999953</v>
      </c>
      <c r="V200" s="414" t="s">
        <v>654</v>
      </c>
      <c r="W200" s="412">
        <v>69.83</v>
      </c>
      <c r="X200" s="412">
        <v>57.17</v>
      </c>
      <c r="Y200" s="412">
        <v>76.02</v>
      </c>
      <c r="Z200" s="412">
        <v>67.67</v>
      </c>
      <c r="AA200" s="411">
        <v>9.6075672988613761</v>
      </c>
      <c r="AB200" s="412" t="s">
        <v>595</v>
      </c>
      <c r="AC200" s="413">
        <v>2.3235726111746113</v>
      </c>
      <c r="AD200" s="404" t="s">
        <v>650</v>
      </c>
      <c r="AE200" s="418">
        <v>8989.720000000003</v>
      </c>
      <c r="AF200" s="418">
        <v>6575.0000000000127</v>
      </c>
      <c r="AG200" s="418">
        <v>9968.639999999994</v>
      </c>
      <c r="AH200" s="418">
        <v>8511.1200000000026</v>
      </c>
      <c r="AI200" s="419" t="s">
        <v>581</v>
      </c>
      <c r="AJ200" s="420">
        <v>5.68</v>
      </c>
      <c r="AK200" s="420">
        <v>4.2439999999999998</v>
      </c>
      <c r="AL200" s="420">
        <v>6.2410000000000005</v>
      </c>
      <c r="AM200" s="420">
        <v>5.3879999999999999</v>
      </c>
      <c r="AN200" s="418">
        <v>1.0300480416573383</v>
      </c>
      <c r="AO200" s="420" t="s">
        <v>653</v>
      </c>
      <c r="AP200" s="421">
        <v>1.8700142459040414</v>
      </c>
      <c r="AR200" s="412">
        <v>2.3530000000000002</v>
      </c>
      <c r="AS200" s="412">
        <v>1.952</v>
      </c>
      <c r="AT200" s="412">
        <v>2.3970000000000002</v>
      </c>
      <c r="AU200" s="412">
        <v>69.83</v>
      </c>
      <c r="AV200" s="412">
        <v>57.17</v>
      </c>
      <c r="AW200" s="412">
        <v>76.02</v>
      </c>
      <c r="AX200" s="420">
        <v>5.68</v>
      </c>
      <c r="AY200" s="420">
        <v>4.2439999999999998</v>
      </c>
      <c r="AZ200" s="420">
        <v>6.2410000000000005</v>
      </c>
      <c r="BB200" s="353">
        <f>BB172+20</f>
        <v>142</v>
      </c>
      <c r="BC200" s="412">
        <f>AR200*21</f>
        <v>49.413000000000004</v>
      </c>
      <c r="BD200" s="412">
        <f t="shared" ref="BD200:BE223" si="41">AS200*21</f>
        <v>40.991999999999997</v>
      </c>
      <c r="BE200" s="412">
        <f t="shared" si="41"/>
        <v>50.337000000000003</v>
      </c>
      <c r="BF200" s="412">
        <f>AU200*11</f>
        <v>768.13</v>
      </c>
      <c r="BG200" s="412">
        <f t="shared" ref="BG200:BK223" si="42">AV200*11</f>
        <v>628.87</v>
      </c>
      <c r="BH200" s="412">
        <f t="shared" si="42"/>
        <v>836.21999999999991</v>
      </c>
      <c r="BI200" s="412">
        <f t="shared" si="42"/>
        <v>62.48</v>
      </c>
      <c r="BJ200" s="412">
        <f t="shared" si="42"/>
        <v>46.683999999999997</v>
      </c>
      <c r="BK200" s="412">
        <f t="shared" si="42"/>
        <v>68.65100000000001</v>
      </c>
    </row>
    <row r="201" spans="1:63">
      <c r="A201" s="458"/>
      <c r="B201" s="353">
        <f>B173+20</f>
        <v>143</v>
      </c>
      <c r="C201" s="353"/>
      <c r="D201" s="353" t="s">
        <v>456</v>
      </c>
      <c r="E201" s="411">
        <v>71940.559999999954</v>
      </c>
      <c r="F201" s="411">
        <v>71266.559999999954</v>
      </c>
      <c r="G201" s="411">
        <v>69845.559999999954</v>
      </c>
      <c r="H201" s="411">
        <v>71017.559999999954</v>
      </c>
      <c r="I201" s="412" t="s">
        <v>466</v>
      </c>
      <c r="J201" s="412">
        <v>5.4050000000000002</v>
      </c>
      <c r="K201" s="412">
        <v>5.3660000000000005</v>
      </c>
      <c r="L201" s="412">
        <v>5.2830000000000004</v>
      </c>
      <c r="M201" s="412">
        <v>5.351</v>
      </c>
      <c r="N201" s="411">
        <v>6.2593089628629056E-2</v>
      </c>
      <c r="O201" s="412" t="s">
        <v>467</v>
      </c>
      <c r="P201" s="413">
        <v>2.1972806667655087</v>
      </c>
      <c r="Q201" s="353" t="s">
        <v>657</v>
      </c>
      <c r="R201" s="411">
        <v>740135.161162731</v>
      </c>
      <c r="S201" s="411">
        <v>656699.12000000163</v>
      </c>
      <c r="T201" s="411">
        <v>803120.08788895293</v>
      </c>
      <c r="U201" s="411">
        <v>733318.12301722856</v>
      </c>
      <c r="V201" s="412" t="s">
        <v>553</v>
      </c>
      <c r="W201" s="412">
        <v>520.30000000000007</v>
      </c>
      <c r="X201" s="412">
        <v>473.3</v>
      </c>
      <c r="Y201" s="412">
        <v>556.6</v>
      </c>
      <c r="Z201" s="412">
        <v>516.70000000000005</v>
      </c>
      <c r="AA201" s="411">
        <v>41.732225896569275</v>
      </c>
      <c r="AB201" s="412" t="s">
        <v>451</v>
      </c>
      <c r="AC201" s="413">
        <v>1.478404992421569</v>
      </c>
      <c r="AD201" s="404" t="s">
        <v>657</v>
      </c>
      <c r="AE201" s="418">
        <v>10589.999999999991</v>
      </c>
      <c r="AF201" s="418">
        <v>11680.279999999984</v>
      </c>
      <c r="AG201" s="418">
        <v>11834.639999999985</v>
      </c>
      <c r="AH201" s="418">
        <v>11368.306666666655</v>
      </c>
      <c r="AI201" s="420" t="s">
        <v>503</v>
      </c>
      <c r="AJ201" s="420">
        <v>6.593</v>
      </c>
      <c r="AK201" s="420">
        <v>7.2</v>
      </c>
      <c r="AL201" s="420">
        <v>7.2860000000000005</v>
      </c>
      <c r="AM201" s="420">
        <v>7.0259999999999998</v>
      </c>
      <c r="AN201" s="418">
        <v>0.37803401790902719</v>
      </c>
      <c r="AO201" s="420" t="s">
        <v>481</v>
      </c>
      <c r="AP201" s="421">
        <v>1.9912696620265873</v>
      </c>
      <c r="AR201" s="412">
        <v>5.4050000000000002</v>
      </c>
      <c r="AS201" s="412">
        <v>5.3660000000000005</v>
      </c>
      <c r="AT201" s="412">
        <v>5.2830000000000004</v>
      </c>
      <c r="AU201" s="412">
        <v>520.30000000000007</v>
      </c>
      <c r="AV201" s="412">
        <v>473.3</v>
      </c>
      <c r="AW201" s="412">
        <v>556.6</v>
      </c>
      <c r="AX201" s="420">
        <v>6.593</v>
      </c>
      <c r="AY201" s="420">
        <v>7.2</v>
      </c>
      <c r="AZ201" s="420">
        <v>7.2860000000000005</v>
      </c>
      <c r="BB201" s="353">
        <f>BB173+20</f>
        <v>143</v>
      </c>
      <c r="BC201" s="412">
        <f t="shared" ref="BC201:BC223" si="43">AR201*21</f>
        <v>113.50500000000001</v>
      </c>
      <c r="BD201" s="412">
        <f t="shared" si="41"/>
        <v>112.68600000000001</v>
      </c>
      <c r="BE201" s="412">
        <f t="shared" si="41"/>
        <v>110.94300000000001</v>
      </c>
      <c r="BF201" s="412">
        <f t="shared" ref="BF201:BF223" si="44">AU201*11</f>
        <v>5723.3000000000011</v>
      </c>
      <c r="BG201" s="412">
        <f t="shared" si="42"/>
        <v>5206.3</v>
      </c>
      <c r="BH201" s="412">
        <f t="shared" si="42"/>
        <v>6122.6</v>
      </c>
      <c r="BI201" s="412">
        <f t="shared" si="42"/>
        <v>72.522999999999996</v>
      </c>
      <c r="BJ201" s="412">
        <f t="shared" si="42"/>
        <v>79.2</v>
      </c>
      <c r="BK201" s="412">
        <f t="shared" si="42"/>
        <v>80.146000000000001</v>
      </c>
    </row>
    <row r="202" spans="1:63">
      <c r="A202" s="458"/>
      <c r="B202" s="355" t="s">
        <v>825</v>
      </c>
      <c r="C202" s="353"/>
      <c r="D202" s="353" t="s">
        <v>482</v>
      </c>
      <c r="E202" s="411">
        <v>8517.610000000006</v>
      </c>
      <c r="F202" s="411">
        <v>9363.39</v>
      </c>
      <c r="G202" s="411">
        <v>8762.610000000006</v>
      </c>
      <c r="H202" s="411">
        <v>8881.2033333333384</v>
      </c>
      <c r="I202" s="412" t="s">
        <v>478</v>
      </c>
      <c r="J202" s="412">
        <v>1.0230000000000001</v>
      </c>
      <c r="K202" s="412">
        <v>1.103</v>
      </c>
      <c r="L202" s="412">
        <v>1.046</v>
      </c>
      <c r="M202" s="412">
        <v>1.0569999999999999</v>
      </c>
      <c r="N202" s="411">
        <v>4.121224458143366E-2</v>
      </c>
      <c r="O202" s="412" t="s">
        <v>490</v>
      </c>
      <c r="P202" s="413">
        <v>1.8907193041370476</v>
      </c>
      <c r="Q202" s="353" t="s">
        <v>665</v>
      </c>
      <c r="R202" s="411">
        <v>8263.9999999999964</v>
      </c>
      <c r="S202" s="411">
        <v>7298.9399999999923</v>
      </c>
      <c r="T202" s="411">
        <v>15559.12000000003</v>
      </c>
      <c r="U202" s="411">
        <v>10374.020000000006</v>
      </c>
      <c r="V202" s="414" t="s">
        <v>669</v>
      </c>
      <c r="W202" s="412">
        <v>28.88</v>
      </c>
      <c r="X202" s="412">
        <v>26.59</v>
      </c>
      <c r="Y202" s="412">
        <v>43.37</v>
      </c>
      <c r="Z202" s="412">
        <v>32.950000000000003</v>
      </c>
      <c r="AA202" s="411">
        <v>9.0996485664265236</v>
      </c>
      <c r="AB202" s="414" t="s">
        <v>670</v>
      </c>
      <c r="AC202" s="413">
        <v>2.4337972281804219</v>
      </c>
      <c r="AD202" s="404" t="s">
        <v>665</v>
      </c>
      <c r="AE202" s="418">
        <v>4616.1600000000044</v>
      </c>
      <c r="AF202" s="418">
        <v>5659.3600000000069</v>
      </c>
      <c r="AG202" s="418">
        <v>5343.0800000000063</v>
      </c>
      <c r="AH202" s="418">
        <v>5206.2000000000053</v>
      </c>
      <c r="AI202" s="420" t="s">
        <v>542</v>
      </c>
      <c r="AJ202" s="420">
        <v>3.0060000000000002</v>
      </c>
      <c r="AK202" s="420">
        <v>3.6750000000000003</v>
      </c>
      <c r="AL202" s="420">
        <v>3.4750000000000001</v>
      </c>
      <c r="AM202" s="420">
        <v>3.3850000000000002</v>
      </c>
      <c r="AN202" s="418">
        <v>0.34360364558039325</v>
      </c>
      <c r="AO202" s="420" t="s">
        <v>520</v>
      </c>
      <c r="AP202" s="421">
        <v>1.7127050186613069</v>
      </c>
      <c r="AR202" s="412">
        <v>1.0230000000000001</v>
      </c>
      <c r="AS202" s="412">
        <v>1.103</v>
      </c>
      <c r="AT202" s="412">
        <v>1.046</v>
      </c>
      <c r="AU202" s="412">
        <v>28.88</v>
      </c>
      <c r="AV202" s="412">
        <v>26.59</v>
      </c>
      <c r="AW202" s="412">
        <v>43.37</v>
      </c>
      <c r="AX202" s="420">
        <v>3.0060000000000002</v>
      </c>
      <c r="AY202" s="420">
        <v>3.6750000000000003</v>
      </c>
      <c r="AZ202" s="420">
        <v>3.4750000000000001</v>
      </c>
      <c r="BB202" s="355" t="s">
        <v>825</v>
      </c>
      <c r="BC202" s="412">
        <f t="shared" si="43"/>
        <v>21.483000000000004</v>
      </c>
      <c r="BD202" s="412">
        <f t="shared" si="41"/>
        <v>23.163</v>
      </c>
      <c r="BE202" s="412">
        <f t="shared" si="41"/>
        <v>21.966000000000001</v>
      </c>
      <c r="BF202" s="412">
        <f t="shared" si="44"/>
        <v>317.68</v>
      </c>
      <c r="BG202" s="412">
        <f t="shared" si="42"/>
        <v>292.49</v>
      </c>
      <c r="BH202" s="412">
        <f t="shared" si="42"/>
        <v>477.07</v>
      </c>
      <c r="BI202" s="412">
        <f t="shared" si="42"/>
        <v>33.066000000000003</v>
      </c>
      <c r="BJ202" s="412">
        <f t="shared" si="42"/>
        <v>40.425000000000004</v>
      </c>
      <c r="BK202" s="412">
        <f t="shared" si="42"/>
        <v>38.225000000000001</v>
      </c>
    </row>
    <row r="203" spans="1:63">
      <c r="A203" s="458"/>
      <c r="B203" s="353">
        <f>B175+20</f>
        <v>144</v>
      </c>
      <c r="C203" s="353"/>
      <c r="D203" s="353" t="s">
        <v>502</v>
      </c>
      <c r="E203" s="411">
        <v>12874.609999999982</v>
      </c>
      <c r="F203" s="411">
        <v>15574.169999999976</v>
      </c>
      <c r="G203" s="411">
        <v>13225.779999999981</v>
      </c>
      <c r="H203" s="411">
        <v>13891.51999999998</v>
      </c>
      <c r="I203" s="412" t="s">
        <v>511</v>
      </c>
      <c r="J203" s="412">
        <v>1.419</v>
      </c>
      <c r="K203" s="412">
        <v>1.647</v>
      </c>
      <c r="L203" s="412">
        <v>1.4490000000000001</v>
      </c>
      <c r="M203" s="412">
        <v>1.5050000000000001</v>
      </c>
      <c r="N203" s="411">
        <v>0.12411950197090907</v>
      </c>
      <c r="O203" s="412" t="s">
        <v>512</v>
      </c>
      <c r="P203" s="413">
        <v>2.0311490599322166</v>
      </c>
      <c r="Q203" s="353" t="s">
        <v>671</v>
      </c>
      <c r="R203" s="411">
        <v>14803.530000000024</v>
      </c>
      <c r="S203" s="411">
        <v>18637.119999999995</v>
      </c>
      <c r="T203" s="411">
        <v>17697.120000000003</v>
      </c>
      <c r="U203" s="411">
        <v>17045.923333333343</v>
      </c>
      <c r="V203" s="412" t="s">
        <v>454</v>
      </c>
      <c r="W203" s="412">
        <v>42.03</v>
      </c>
      <c r="X203" s="412">
        <v>48.56</v>
      </c>
      <c r="Y203" s="412">
        <v>47.02</v>
      </c>
      <c r="Z203" s="412">
        <v>45.87</v>
      </c>
      <c r="AA203" s="411">
        <v>3.4116062652009771</v>
      </c>
      <c r="AB203" s="412" t="s">
        <v>484</v>
      </c>
      <c r="AC203" s="413">
        <v>2.4127264063363247</v>
      </c>
      <c r="AD203" s="404" t="s">
        <v>671</v>
      </c>
      <c r="AE203" s="418">
        <v>5528.4400000000069</v>
      </c>
      <c r="AF203" s="418">
        <v>6610.6400000000103</v>
      </c>
      <c r="AG203" s="418">
        <v>6185.3600000000106</v>
      </c>
      <c r="AH203" s="418">
        <v>6108.1466666666756</v>
      </c>
      <c r="AI203" s="420" t="s">
        <v>429</v>
      </c>
      <c r="AJ203" s="420">
        <v>3.593</v>
      </c>
      <c r="AK203" s="420">
        <v>4.266</v>
      </c>
      <c r="AL203" s="420">
        <v>4.0040000000000004</v>
      </c>
      <c r="AM203" s="420">
        <v>3.9540000000000002</v>
      </c>
      <c r="AN203" s="418">
        <v>0.33922658890106544</v>
      </c>
      <c r="AO203" s="420" t="s">
        <v>441</v>
      </c>
      <c r="AP203" s="421">
        <v>1.769544790569866</v>
      </c>
      <c r="AR203" s="412">
        <v>1.419</v>
      </c>
      <c r="AS203" s="412">
        <v>1.647</v>
      </c>
      <c r="AT203" s="412">
        <v>1.4490000000000001</v>
      </c>
      <c r="AU203" s="412">
        <v>42.03</v>
      </c>
      <c r="AV203" s="412">
        <v>48.56</v>
      </c>
      <c r="AW203" s="412">
        <v>47.02</v>
      </c>
      <c r="AX203" s="420">
        <v>3.593</v>
      </c>
      <c r="AY203" s="420">
        <v>4.266</v>
      </c>
      <c r="AZ203" s="420">
        <v>4.0040000000000004</v>
      </c>
      <c r="BB203" s="353">
        <f>BB175+20</f>
        <v>144</v>
      </c>
      <c r="BC203" s="412">
        <f t="shared" si="43"/>
        <v>29.798999999999999</v>
      </c>
      <c r="BD203" s="412">
        <f t="shared" si="41"/>
        <v>34.587000000000003</v>
      </c>
      <c r="BE203" s="412">
        <f t="shared" si="41"/>
        <v>30.429000000000002</v>
      </c>
      <c r="BF203" s="412">
        <f t="shared" si="44"/>
        <v>462.33000000000004</v>
      </c>
      <c r="BG203" s="412">
        <f t="shared" si="42"/>
        <v>534.16000000000008</v>
      </c>
      <c r="BH203" s="412">
        <f t="shared" si="42"/>
        <v>517.22</v>
      </c>
      <c r="BI203" s="412">
        <f t="shared" si="42"/>
        <v>39.522999999999996</v>
      </c>
      <c r="BJ203" s="412">
        <f t="shared" si="42"/>
        <v>46.926000000000002</v>
      </c>
      <c r="BK203" s="412">
        <f t="shared" si="42"/>
        <v>44.044000000000004</v>
      </c>
    </row>
    <row r="204" spans="1:63">
      <c r="A204" s="458"/>
      <c r="B204" s="353">
        <f>B176+20</f>
        <v>145</v>
      </c>
      <c r="C204" s="353"/>
      <c r="D204" s="353" t="s">
        <v>524</v>
      </c>
      <c r="E204" s="411">
        <v>14369.16999999998</v>
      </c>
      <c r="F204" s="411">
        <v>17046.169999999976</v>
      </c>
      <c r="G204" s="411">
        <v>16261.779999999979</v>
      </c>
      <c r="H204" s="411">
        <v>15892.373333333313</v>
      </c>
      <c r="I204" s="412" t="s">
        <v>531</v>
      </c>
      <c r="J204" s="412">
        <v>1.546</v>
      </c>
      <c r="K204" s="412">
        <v>1.768</v>
      </c>
      <c r="L204" s="412">
        <v>1.704</v>
      </c>
      <c r="M204" s="412">
        <v>1.673</v>
      </c>
      <c r="N204" s="411">
        <v>0.1138796588398524</v>
      </c>
      <c r="O204" s="412" t="s">
        <v>494</v>
      </c>
      <c r="P204" s="413">
        <v>2.0656393978736243</v>
      </c>
      <c r="Q204" s="353" t="s">
        <v>677</v>
      </c>
      <c r="R204" s="411">
        <v>32662.119999999948</v>
      </c>
      <c r="S204" s="411">
        <v>30098.589999999953</v>
      </c>
      <c r="T204" s="411">
        <v>34948.119999999952</v>
      </c>
      <c r="U204" s="411">
        <v>32569.609999999953</v>
      </c>
      <c r="V204" s="412" t="s">
        <v>484</v>
      </c>
      <c r="W204" s="412">
        <v>68.69</v>
      </c>
      <c r="X204" s="412">
        <v>65.320000000000007</v>
      </c>
      <c r="Y204" s="412">
        <v>71.600000000000009</v>
      </c>
      <c r="Z204" s="412">
        <v>68.540000000000006</v>
      </c>
      <c r="AA204" s="411">
        <v>3.1399416271122518</v>
      </c>
      <c r="AB204" s="412" t="s">
        <v>488</v>
      </c>
      <c r="AC204" s="413">
        <v>2.3558967698276518</v>
      </c>
      <c r="AD204" s="404" t="s">
        <v>677</v>
      </c>
      <c r="AE204" s="418">
        <v>7978.2800000000134</v>
      </c>
      <c r="AF204" s="418">
        <v>8425.0000000000073</v>
      </c>
      <c r="AG204" s="418">
        <v>9005.64</v>
      </c>
      <c r="AH204" s="418">
        <v>8469.6400000000067</v>
      </c>
      <c r="AI204" s="420" t="s">
        <v>477</v>
      </c>
      <c r="AJ204" s="420">
        <v>5.0880000000000001</v>
      </c>
      <c r="AK204" s="420">
        <v>5.351</v>
      </c>
      <c r="AL204" s="420">
        <v>5.6890000000000001</v>
      </c>
      <c r="AM204" s="420">
        <v>5.3760000000000003</v>
      </c>
      <c r="AN204" s="418">
        <v>0.30124017670152364</v>
      </c>
      <c r="AO204" s="420" t="s">
        <v>487</v>
      </c>
      <c r="AP204" s="421">
        <v>1.9029409049537824</v>
      </c>
      <c r="AR204" s="412">
        <v>1.546</v>
      </c>
      <c r="AS204" s="412">
        <v>1.768</v>
      </c>
      <c r="AT204" s="412">
        <v>1.704</v>
      </c>
      <c r="AU204" s="412">
        <v>68.69</v>
      </c>
      <c r="AV204" s="412">
        <v>65.320000000000007</v>
      </c>
      <c r="AW204" s="412">
        <v>71.600000000000009</v>
      </c>
      <c r="AX204" s="420">
        <v>5.0880000000000001</v>
      </c>
      <c r="AY204" s="420">
        <v>5.351</v>
      </c>
      <c r="AZ204" s="420">
        <v>5.6890000000000001</v>
      </c>
      <c r="BB204" s="353">
        <f>BB176+20</f>
        <v>145</v>
      </c>
      <c r="BC204" s="412">
        <f t="shared" si="43"/>
        <v>32.466000000000001</v>
      </c>
      <c r="BD204" s="412">
        <f t="shared" si="41"/>
        <v>37.128</v>
      </c>
      <c r="BE204" s="412">
        <f t="shared" si="41"/>
        <v>35.783999999999999</v>
      </c>
      <c r="BF204" s="412">
        <f t="shared" si="44"/>
        <v>755.58999999999992</v>
      </c>
      <c r="BG204" s="412">
        <f t="shared" si="42"/>
        <v>718.5200000000001</v>
      </c>
      <c r="BH204" s="412">
        <f t="shared" si="42"/>
        <v>787.60000000000014</v>
      </c>
      <c r="BI204" s="412">
        <f t="shared" si="42"/>
        <v>55.968000000000004</v>
      </c>
      <c r="BJ204" s="412">
        <f t="shared" si="42"/>
        <v>58.860999999999997</v>
      </c>
      <c r="BK204" s="412">
        <f t="shared" si="42"/>
        <v>62.579000000000001</v>
      </c>
    </row>
    <row r="205" spans="1:63">
      <c r="A205" s="458"/>
      <c r="B205" s="355" t="s">
        <v>826</v>
      </c>
      <c r="C205" s="353"/>
      <c r="D205" s="353" t="s">
        <v>533</v>
      </c>
      <c r="E205" s="411">
        <v>8341.6100000000079</v>
      </c>
      <c r="F205" s="411">
        <v>8456.8300000000054</v>
      </c>
      <c r="G205" s="411">
        <v>8612.2200000000048</v>
      </c>
      <c r="H205" s="411">
        <v>8470.2200000000066</v>
      </c>
      <c r="I205" s="412" t="s">
        <v>468</v>
      </c>
      <c r="J205" s="412">
        <v>1.006</v>
      </c>
      <c r="K205" s="412">
        <v>1.0170000000000001</v>
      </c>
      <c r="L205" s="412">
        <v>1.032</v>
      </c>
      <c r="M205" s="412">
        <v>1.018</v>
      </c>
      <c r="N205" s="411">
        <v>1.3036460984777716E-2</v>
      </c>
      <c r="O205" s="412" t="s">
        <v>536</v>
      </c>
      <c r="P205" s="413">
        <v>1.8881218969953679</v>
      </c>
      <c r="Q205" s="353" t="s">
        <v>679</v>
      </c>
      <c r="R205" s="411">
        <v>6553.9999999999936</v>
      </c>
      <c r="S205" s="411">
        <v>7426.5299999999925</v>
      </c>
      <c r="T205" s="411">
        <v>6963.5299999999943</v>
      </c>
      <c r="U205" s="411">
        <v>6981.3533333333262</v>
      </c>
      <c r="V205" s="412" t="s">
        <v>473</v>
      </c>
      <c r="W205" s="412">
        <v>24.73</v>
      </c>
      <c r="X205" s="412">
        <v>26.900000000000002</v>
      </c>
      <c r="Y205" s="412">
        <v>25.76</v>
      </c>
      <c r="Z205" s="412">
        <v>25.8</v>
      </c>
      <c r="AA205" s="411">
        <v>1.0877552722483033</v>
      </c>
      <c r="AB205" s="412" t="s">
        <v>427</v>
      </c>
      <c r="AC205" s="413">
        <v>2.4711543166325782</v>
      </c>
      <c r="AD205" s="404" t="s">
        <v>679</v>
      </c>
      <c r="AE205" s="418">
        <v>4468.800000000002</v>
      </c>
      <c r="AF205" s="418">
        <v>4513.720000000003</v>
      </c>
      <c r="AG205" s="418">
        <v>4551.0800000000017</v>
      </c>
      <c r="AH205" s="418">
        <v>4511.2000000000016</v>
      </c>
      <c r="AI205" s="420" t="s">
        <v>576</v>
      </c>
      <c r="AJ205" s="420">
        <v>2.9090000000000003</v>
      </c>
      <c r="AK205" s="420">
        <v>2.9390000000000001</v>
      </c>
      <c r="AL205" s="420">
        <v>2.9630000000000001</v>
      </c>
      <c r="AM205" s="420">
        <v>2.9370000000000003</v>
      </c>
      <c r="AN205" s="418">
        <v>2.7099542087225249E-2</v>
      </c>
      <c r="AO205" s="420" t="s">
        <v>576</v>
      </c>
      <c r="AP205" s="421">
        <v>1.6262047655543972</v>
      </c>
      <c r="AR205" s="412">
        <v>1.006</v>
      </c>
      <c r="AS205" s="412">
        <v>1.0170000000000001</v>
      </c>
      <c r="AT205" s="412">
        <v>1.032</v>
      </c>
      <c r="AU205" s="412">
        <v>24.73</v>
      </c>
      <c r="AV205" s="412">
        <v>26.900000000000002</v>
      </c>
      <c r="AW205" s="412">
        <v>25.76</v>
      </c>
      <c r="AX205" s="420">
        <v>2.9090000000000003</v>
      </c>
      <c r="AY205" s="420">
        <v>2.9390000000000001</v>
      </c>
      <c r="AZ205" s="420">
        <v>2.9630000000000001</v>
      </c>
      <c r="BB205" s="355" t="s">
        <v>826</v>
      </c>
      <c r="BC205" s="412">
        <f t="shared" si="43"/>
        <v>21.126000000000001</v>
      </c>
      <c r="BD205" s="412">
        <f t="shared" si="41"/>
        <v>21.357000000000003</v>
      </c>
      <c r="BE205" s="412">
        <f t="shared" si="41"/>
        <v>21.672000000000001</v>
      </c>
      <c r="BF205" s="412">
        <f t="shared" si="44"/>
        <v>272.03000000000003</v>
      </c>
      <c r="BG205" s="412">
        <f t="shared" si="42"/>
        <v>295.90000000000003</v>
      </c>
      <c r="BH205" s="412">
        <f t="shared" si="42"/>
        <v>283.36</v>
      </c>
      <c r="BI205" s="412">
        <f t="shared" si="42"/>
        <v>31.999000000000002</v>
      </c>
      <c r="BJ205" s="412">
        <f t="shared" si="42"/>
        <v>32.329000000000001</v>
      </c>
      <c r="BK205" s="412">
        <f t="shared" si="42"/>
        <v>32.593000000000004</v>
      </c>
    </row>
    <row r="206" spans="1:63">
      <c r="A206" s="458"/>
      <c r="B206" s="353">
        <f>B178+20</f>
        <v>146</v>
      </c>
      <c r="C206" s="353"/>
      <c r="D206" s="353" t="s">
        <v>538</v>
      </c>
      <c r="E206" s="411">
        <v>27649.559999999969</v>
      </c>
      <c r="F206" s="411">
        <v>21745.559999999969</v>
      </c>
      <c r="G206" s="411">
        <v>27120.559999999965</v>
      </c>
      <c r="H206" s="411">
        <v>25505.226666666636</v>
      </c>
      <c r="I206" s="412" t="s">
        <v>480</v>
      </c>
      <c r="J206" s="412">
        <v>2.5760000000000001</v>
      </c>
      <c r="K206" s="412">
        <v>2.137</v>
      </c>
      <c r="L206" s="412">
        <v>2.5369999999999999</v>
      </c>
      <c r="M206" s="412">
        <v>2.4170000000000003</v>
      </c>
      <c r="N206" s="411">
        <v>0.2429073100928921</v>
      </c>
      <c r="O206" s="412" t="s">
        <v>520</v>
      </c>
      <c r="P206" s="413">
        <v>2.1660315122412346</v>
      </c>
      <c r="Q206" s="353" t="s">
        <v>684</v>
      </c>
      <c r="R206" s="411">
        <v>131315.11999999994</v>
      </c>
      <c r="S206" s="411">
        <v>111876.11999999992</v>
      </c>
      <c r="T206" s="411">
        <v>124682.11999999991</v>
      </c>
      <c r="U206" s="411">
        <v>122624.45333333325</v>
      </c>
      <c r="V206" s="412" t="s">
        <v>451</v>
      </c>
      <c r="W206" s="412">
        <v>161.4</v>
      </c>
      <c r="X206" s="412">
        <v>146.1</v>
      </c>
      <c r="Y206" s="412">
        <v>156.30000000000001</v>
      </c>
      <c r="Z206" s="412">
        <v>154.60000000000002</v>
      </c>
      <c r="AA206" s="411">
        <v>7.7626334967520583</v>
      </c>
      <c r="AB206" s="412" t="s">
        <v>445</v>
      </c>
      <c r="AC206" s="413">
        <v>2.0971154466770625</v>
      </c>
      <c r="AD206" s="404" t="s">
        <v>684</v>
      </c>
      <c r="AE206" s="418">
        <v>11868.639999999987</v>
      </c>
      <c r="AF206" s="418">
        <v>7825.6400000000131</v>
      </c>
      <c r="AG206" s="418">
        <v>12257.639999999981</v>
      </c>
      <c r="AH206" s="418">
        <v>10650.639999999994</v>
      </c>
      <c r="AI206" s="419" t="s">
        <v>726</v>
      </c>
      <c r="AJ206" s="420">
        <v>7.3049999999999997</v>
      </c>
      <c r="AK206" s="420">
        <v>4.9980000000000002</v>
      </c>
      <c r="AL206" s="420">
        <v>7.5179999999999998</v>
      </c>
      <c r="AM206" s="420">
        <v>6.6070000000000002</v>
      </c>
      <c r="AN206" s="418">
        <v>1.3977667177266304</v>
      </c>
      <c r="AO206" s="419" t="s">
        <v>783</v>
      </c>
      <c r="AP206" s="421">
        <v>1.9823645413216919</v>
      </c>
      <c r="AR206" s="412">
        <v>2.5760000000000001</v>
      </c>
      <c r="AS206" s="412">
        <v>2.137</v>
      </c>
      <c r="AT206" s="412">
        <v>2.5369999999999999</v>
      </c>
      <c r="AU206" s="412">
        <v>161.4</v>
      </c>
      <c r="AV206" s="412">
        <v>146.1</v>
      </c>
      <c r="AW206" s="412">
        <v>156.30000000000001</v>
      </c>
      <c r="AX206" s="420">
        <v>7.3049999999999997</v>
      </c>
      <c r="AY206" s="420">
        <v>4.9980000000000002</v>
      </c>
      <c r="AZ206" s="420">
        <v>7.5179999999999998</v>
      </c>
      <c r="BB206" s="353">
        <f>BB178+20</f>
        <v>146</v>
      </c>
      <c r="BC206" s="412">
        <f t="shared" si="43"/>
        <v>54.096000000000004</v>
      </c>
      <c r="BD206" s="412">
        <f t="shared" si="41"/>
        <v>44.877000000000002</v>
      </c>
      <c r="BE206" s="412">
        <f t="shared" si="41"/>
        <v>53.277000000000001</v>
      </c>
      <c r="BF206" s="412">
        <f t="shared" si="44"/>
        <v>1775.4</v>
      </c>
      <c r="BG206" s="412">
        <f t="shared" si="42"/>
        <v>1607.1</v>
      </c>
      <c r="BH206" s="412">
        <f t="shared" si="42"/>
        <v>1719.3000000000002</v>
      </c>
      <c r="BI206" s="412">
        <f t="shared" si="42"/>
        <v>80.35499999999999</v>
      </c>
      <c r="BJ206" s="412">
        <f t="shared" si="42"/>
        <v>54.978000000000002</v>
      </c>
      <c r="BK206" s="412">
        <f t="shared" si="42"/>
        <v>82.697999999999993</v>
      </c>
    </row>
    <row r="207" spans="1:63">
      <c r="A207" s="458"/>
      <c r="B207" s="353">
        <f>B179+20</f>
        <v>147</v>
      </c>
      <c r="C207" s="353"/>
      <c r="D207" s="353" t="s">
        <v>549</v>
      </c>
      <c r="E207" s="411">
        <v>20343.169999999976</v>
      </c>
      <c r="F207" s="411">
        <v>21508.559999999969</v>
      </c>
      <c r="G207" s="411">
        <v>20656.559999999969</v>
      </c>
      <c r="H207" s="411">
        <v>20836.096666666639</v>
      </c>
      <c r="I207" s="412" t="s">
        <v>513</v>
      </c>
      <c r="J207" s="412">
        <v>2.0289999999999999</v>
      </c>
      <c r="K207" s="412">
        <v>2.1190000000000002</v>
      </c>
      <c r="L207" s="412">
        <v>2.0529999999999999</v>
      </c>
      <c r="M207" s="412">
        <v>2.0670000000000002</v>
      </c>
      <c r="N207" s="411">
        <v>4.6530650826678316E-2</v>
      </c>
      <c r="O207" s="412" t="s">
        <v>471</v>
      </c>
      <c r="P207" s="413">
        <v>2.1024040303850868</v>
      </c>
      <c r="Q207" s="353" t="s">
        <v>692</v>
      </c>
      <c r="R207" s="411">
        <v>31499.119999999952</v>
      </c>
      <c r="S207" s="411">
        <v>41229.119999999937</v>
      </c>
      <c r="T207" s="411">
        <v>33397.119999999952</v>
      </c>
      <c r="U207" s="411">
        <v>35375.119999999944</v>
      </c>
      <c r="V207" s="412" t="s">
        <v>695</v>
      </c>
      <c r="W207" s="412">
        <v>67.17</v>
      </c>
      <c r="X207" s="412">
        <v>79.23</v>
      </c>
      <c r="Y207" s="412">
        <v>69.63</v>
      </c>
      <c r="Z207" s="412">
        <v>72.010000000000005</v>
      </c>
      <c r="AA207" s="411">
        <v>6.3689330887471938</v>
      </c>
      <c r="AB207" s="412" t="s">
        <v>435</v>
      </c>
      <c r="AC207" s="413">
        <v>2.3272695929940634</v>
      </c>
      <c r="AD207" s="404" t="s">
        <v>692</v>
      </c>
      <c r="AE207" s="418">
        <v>11254.919999999984</v>
      </c>
      <c r="AF207" s="418">
        <v>12921.279999999984</v>
      </c>
      <c r="AG207" s="418">
        <v>12540.919999999982</v>
      </c>
      <c r="AH207" s="418">
        <v>12239.039999999985</v>
      </c>
      <c r="AI207" s="420" t="s">
        <v>505</v>
      </c>
      <c r="AJ207" s="420">
        <v>6.9649999999999999</v>
      </c>
      <c r="AK207" s="420">
        <v>7.8810000000000002</v>
      </c>
      <c r="AL207" s="420">
        <v>7.673</v>
      </c>
      <c r="AM207" s="420">
        <v>7.5060000000000002</v>
      </c>
      <c r="AN207" s="418">
        <v>0.48041371662358123</v>
      </c>
      <c r="AO207" s="420" t="s">
        <v>463</v>
      </c>
      <c r="AP207" s="421">
        <v>2.0272558680464741</v>
      </c>
      <c r="AR207" s="412">
        <v>2.0289999999999999</v>
      </c>
      <c r="AS207" s="412">
        <v>2.1190000000000002</v>
      </c>
      <c r="AT207" s="412">
        <v>2.0529999999999999</v>
      </c>
      <c r="AU207" s="412">
        <v>67.17</v>
      </c>
      <c r="AV207" s="412">
        <v>79.23</v>
      </c>
      <c r="AW207" s="412">
        <v>69.63</v>
      </c>
      <c r="AX207" s="420">
        <v>6.9649999999999999</v>
      </c>
      <c r="AY207" s="420">
        <v>7.8810000000000002</v>
      </c>
      <c r="AZ207" s="420">
        <v>7.673</v>
      </c>
      <c r="BB207" s="353">
        <f>BB179+20</f>
        <v>147</v>
      </c>
      <c r="BC207" s="412">
        <f t="shared" si="43"/>
        <v>42.608999999999995</v>
      </c>
      <c r="BD207" s="412">
        <f t="shared" si="41"/>
        <v>44.499000000000002</v>
      </c>
      <c r="BE207" s="412">
        <f t="shared" si="41"/>
        <v>43.113</v>
      </c>
      <c r="BF207" s="412">
        <f t="shared" si="44"/>
        <v>738.87</v>
      </c>
      <c r="BG207" s="412">
        <f t="shared" si="42"/>
        <v>871.53000000000009</v>
      </c>
      <c r="BH207" s="412">
        <f t="shared" si="42"/>
        <v>765.93</v>
      </c>
      <c r="BI207" s="412">
        <f t="shared" si="42"/>
        <v>76.614999999999995</v>
      </c>
      <c r="BJ207" s="412">
        <f t="shared" si="42"/>
        <v>86.691000000000003</v>
      </c>
      <c r="BK207" s="412">
        <f t="shared" si="42"/>
        <v>84.403000000000006</v>
      </c>
    </row>
    <row r="208" spans="1:63">
      <c r="A208" s="458"/>
      <c r="B208" s="355" t="s">
        <v>825</v>
      </c>
      <c r="C208" s="353"/>
      <c r="D208" s="353" t="s">
        <v>555</v>
      </c>
      <c r="E208" s="411">
        <v>7872.0000000000146</v>
      </c>
      <c r="F208" s="411">
        <v>8295.3900000000085</v>
      </c>
      <c r="G208" s="411">
        <v>8131.0000000000146</v>
      </c>
      <c r="H208" s="411">
        <v>8099.463333333345</v>
      </c>
      <c r="I208" s="412" t="s">
        <v>460</v>
      </c>
      <c r="J208" s="412">
        <v>0.96020000000000005</v>
      </c>
      <c r="K208" s="412">
        <v>1.0010000000000001</v>
      </c>
      <c r="L208" s="412">
        <v>0.98540000000000005</v>
      </c>
      <c r="M208" s="412">
        <v>0.98229999999999995</v>
      </c>
      <c r="N208" s="411">
        <v>2.0740205522515313E-2</v>
      </c>
      <c r="O208" s="412" t="s">
        <v>492</v>
      </c>
      <c r="P208" s="413">
        <v>1.8854448452411319</v>
      </c>
      <c r="Q208" s="353" t="s">
        <v>698</v>
      </c>
      <c r="R208" s="411">
        <v>7597.5299999999907</v>
      </c>
      <c r="S208" s="411">
        <v>11031.060000000016</v>
      </c>
      <c r="T208" s="411">
        <v>8770</v>
      </c>
      <c r="U208" s="411">
        <v>9132.8633333333364</v>
      </c>
      <c r="V208" s="412" t="s">
        <v>653</v>
      </c>
      <c r="W208" s="412">
        <v>27.310000000000002</v>
      </c>
      <c r="X208" s="412">
        <v>34.86</v>
      </c>
      <c r="Y208" s="412">
        <v>30.03</v>
      </c>
      <c r="Z208" s="412">
        <v>30.740000000000002</v>
      </c>
      <c r="AA208" s="411">
        <v>3.8207897385157468</v>
      </c>
      <c r="AB208" s="412" t="s">
        <v>625</v>
      </c>
      <c r="AC208" s="413">
        <v>2.4577462065319469</v>
      </c>
      <c r="AD208" s="404" t="s">
        <v>698</v>
      </c>
      <c r="AE208" s="418">
        <v>4957.8000000000056</v>
      </c>
      <c r="AF208" s="418">
        <v>6445.3600000000097</v>
      </c>
      <c r="AG208" s="418">
        <v>6702.3600000000133</v>
      </c>
      <c r="AH208" s="418">
        <v>6035.1733333333423</v>
      </c>
      <c r="AI208" s="420" t="s">
        <v>607</v>
      </c>
      <c r="AJ208" s="420">
        <v>3.2280000000000002</v>
      </c>
      <c r="AK208" s="420">
        <v>4.1639999999999997</v>
      </c>
      <c r="AL208" s="420">
        <v>4.3220000000000001</v>
      </c>
      <c r="AM208" s="420">
        <v>3.9050000000000002</v>
      </c>
      <c r="AN208" s="418">
        <v>0.59124733192608314</v>
      </c>
      <c r="AO208" s="420" t="s">
        <v>452</v>
      </c>
      <c r="AP208" s="421">
        <v>1.7354974264564893</v>
      </c>
      <c r="AR208" s="412">
        <v>0.96020000000000005</v>
      </c>
      <c r="AS208" s="412">
        <v>1.0010000000000001</v>
      </c>
      <c r="AT208" s="412">
        <v>0.98540000000000005</v>
      </c>
      <c r="AU208" s="412">
        <v>27.310000000000002</v>
      </c>
      <c r="AV208" s="412">
        <v>34.86</v>
      </c>
      <c r="AW208" s="412">
        <v>30.03</v>
      </c>
      <c r="AX208" s="420">
        <v>3.2280000000000002</v>
      </c>
      <c r="AY208" s="420">
        <v>4.1639999999999997</v>
      </c>
      <c r="AZ208" s="420">
        <v>4.3220000000000001</v>
      </c>
      <c r="BB208" s="355" t="s">
        <v>825</v>
      </c>
      <c r="BC208" s="412">
        <f t="shared" si="43"/>
        <v>20.164200000000001</v>
      </c>
      <c r="BD208" s="412">
        <f t="shared" si="41"/>
        <v>21.021000000000001</v>
      </c>
      <c r="BE208" s="412">
        <f t="shared" si="41"/>
        <v>20.6934</v>
      </c>
      <c r="BF208" s="412">
        <f t="shared" si="44"/>
        <v>300.41000000000003</v>
      </c>
      <c r="BG208" s="412">
        <f t="shared" si="42"/>
        <v>383.46</v>
      </c>
      <c r="BH208" s="412">
        <f t="shared" si="42"/>
        <v>330.33000000000004</v>
      </c>
      <c r="BI208" s="412">
        <f t="shared" si="42"/>
        <v>35.508000000000003</v>
      </c>
      <c r="BJ208" s="412">
        <f t="shared" si="42"/>
        <v>45.803999999999995</v>
      </c>
      <c r="BK208" s="412">
        <f t="shared" si="42"/>
        <v>47.542000000000002</v>
      </c>
    </row>
    <row r="209" spans="1:63">
      <c r="A209" s="458"/>
      <c r="B209" s="353">
        <f>B181+20</f>
        <v>148</v>
      </c>
      <c r="C209" s="353"/>
      <c r="D209" s="353" t="s">
        <v>558</v>
      </c>
      <c r="E209" s="411">
        <v>20153.169999999969</v>
      </c>
      <c r="F209" s="411">
        <v>24352.169999999969</v>
      </c>
      <c r="G209" s="411">
        <v>19094.77999999997</v>
      </c>
      <c r="H209" s="411">
        <v>21200.039999999968</v>
      </c>
      <c r="I209" s="412" t="s">
        <v>566</v>
      </c>
      <c r="J209" s="412">
        <v>2.0140000000000002</v>
      </c>
      <c r="K209" s="412">
        <v>2.3340000000000001</v>
      </c>
      <c r="L209" s="412">
        <v>1.931</v>
      </c>
      <c r="M209" s="412">
        <v>2.093</v>
      </c>
      <c r="N209" s="411">
        <v>0.21252790345991568</v>
      </c>
      <c r="O209" s="412" t="s">
        <v>450</v>
      </c>
      <c r="P209" s="413">
        <v>2.1327818063153892</v>
      </c>
      <c r="Q209" s="353" t="s">
        <v>703</v>
      </c>
      <c r="R209" s="411">
        <v>24666.059999999961</v>
      </c>
      <c r="S209" s="411">
        <v>34727.589999999938</v>
      </c>
      <c r="T209" s="411">
        <v>27828.119999999952</v>
      </c>
      <c r="U209" s="411">
        <v>29073.923333333281</v>
      </c>
      <c r="V209" s="412" t="s">
        <v>613</v>
      </c>
      <c r="W209" s="412">
        <v>57.78</v>
      </c>
      <c r="X209" s="412">
        <v>71.320000000000007</v>
      </c>
      <c r="Y209" s="412">
        <v>62.25</v>
      </c>
      <c r="Z209" s="412">
        <v>63.78</v>
      </c>
      <c r="AA209" s="411">
        <v>6.8977606269206202</v>
      </c>
      <c r="AB209" s="412" t="s">
        <v>544</v>
      </c>
      <c r="AC209" s="413">
        <v>2.3514495749914195</v>
      </c>
      <c r="AD209" s="404" t="s">
        <v>703</v>
      </c>
      <c r="AE209" s="418">
        <v>6004.3600000000097</v>
      </c>
      <c r="AF209" s="418">
        <v>8260.9200000000092</v>
      </c>
      <c r="AG209" s="418">
        <v>7162.7200000000139</v>
      </c>
      <c r="AH209" s="418">
        <v>7142.6666666666779</v>
      </c>
      <c r="AI209" s="420" t="s">
        <v>521</v>
      </c>
      <c r="AJ209" s="420">
        <v>3.891</v>
      </c>
      <c r="AK209" s="420">
        <v>5.2549999999999999</v>
      </c>
      <c r="AL209" s="420">
        <v>4.601</v>
      </c>
      <c r="AM209" s="420">
        <v>4.5819999999999999</v>
      </c>
      <c r="AN209" s="418">
        <v>0.68176634003563741</v>
      </c>
      <c r="AO209" s="420" t="s">
        <v>798</v>
      </c>
      <c r="AP209" s="421">
        <v>1.8202468015700664</v>
      </c>
      <c r="AR209" s="412">
        <v>2.0140000000000002</v>
      </c>
      <c r="AS209" s="412">
        <v>2.3340000000000001</v>
      </c>
      <c r="AT209" s="412">
        <v>1.931</v>
      </c>
      <c r="AU209" s="412">
        <v>57.78</v>
      </c>
      <c r="AV209" s="412">
        <v>71.320000000000007</v>
      </c>
      <c r="AW209" s="412">
        <v>62.25</v>
      </c>
      <c r="AX209" s="420">
        <v>3.891</v>
      </c>
      <c r="AY209" s="420">
        <v>5.2549999999999999</v>
      </c>
      <c r="AZ209" s="420">
        <v>4.601</v>
      </c>
      <c r="BB209" s="353">
        <f>BB181+20</f>
        <v>148</v>
      </c>
      <c r="BC209" s="412">
        <f t="shared" si="43"/>
        <v>42.294000000000004</v>
      </c>
      <c r="BD209" s="412">
        <f t="shared" si="41"/>
        <v>49.014000000000003</v>
      </c>
      <c r="BE209" s="412">
        <f t="shared" si="41"/>
        <v>40.551000000000002</v>
      </c>
      <c r="BF209" s="412">
        <f t="shared" si="44"/>
        <v>635.58000000000004</v>
      </c>
      <c r="BG209" s="412">
        <f t="shared" si="42"/>
        <v>784.5200000000001</v>
      </c>
      <c r="BH209" s="412">
        <f t="shared" si="42"/>
        <v>684.75</v>
      </c>
      <c r="BI209" s="412">
        <f t="shared" si="42"/>
        <v>42.801000000000002</v>
      </c>
      <c r="BJ209" s="412">
        <f t="shared" si="42"/>
        <v>57.805</v>
      </c>
      <c r="BK209" s="412">
        <f t="shared" si="42"/>
        <v>50.610999999999997</v>
      </c>
    </row>
    <row r="210" spans="1:63">
      <c r="A210" s="458"/>
      <c r="B210" s="353">
        <f>B182+20</f>
        <v>149</v>
      </c>
      <c r="C210" s="353"/>
      <c r="D210" s="353" t="s">
        <v>570</v>
      </c>
      <c r="E210" s="411">
        <v>21645.559999999972</v>
      </c>
      <c r="F210" s="411">
        <v>24250.169999999969</v>
      </c>
      <c r="G210" s="411">
        <v>21955.77999999997</v>
      </c>
      <c r="H210" s="411">
        <v>22617.169999999969</v>
      </c>
      <c r="I210" s="412" t="s">
        <v>473</v>
      </c>
      <c r="J210" s="412">
        <v>2.13</v>
      </c>
      <c r="K210" s="412">
        <v>2.3260000000000001</v>
      </c>
      <c r="L210" s="412">
        <v>2.153</v>
      </c>
      <c r="M210" s="412">
        <v>2.2029999999999998</v>
      </c>
      <c r="N210" s="411">
        <v>0.10739764330613105</v>
      </c>
      <c r="O210" s="412" t="s">
        <v>478</v>
      </c>
      <c r="P210" s="413">
        <v>2.1341197124753157</v>
      </c>
      <c r="Q210" s="353" t="s">
        <v>714</v>
      </c>
      <c r="R210" s="411">
        <v>36229.119999999952</v>
      </c>
      <c r="S210" s="411">
        <v>37092.119999999952</v>
      </c>
      <c r="T210" s="411">
        <v>31673.119999999948</v>
      </c>
      <c r="U210" s="411">
        <v>34998.119999999952</v>
      </c>
      <c r="V210" s="412" t="s">
        <v>528</v>
      </c>
      <c r="W210" s="412">
        <v>73.19</v>
      </c>
      <c r="X210" s="412">
        <v>74.260000000000005</v>
      </c>
      <c r="Y210" s="412">
        <v>67.400000000000006</v>
      </c>
      <c r="Z210" s="412">
        <v>71.62</v>
      </c>
      <c r="AA210" s="411">
        <v>3.6902606243950546</v>
      </c>
      <c r="AB210" s="412" t="s">
        <v>475</v>
      </c>
      <c r="AC210" s="413">
        <v>2.3576895099272108</v>
      </c>
      <c r="AD210" s="404" t="s">
        <v>714</v>
      </c>
      <c r="AE210" s="418">
        <v>10924.719999999988</v>
      </c>
      <c r="AF210" s="418">
        <v>14285.639999999979</v>
      </c>
      <c r="AG210" s="418">
        <v>15303.559999999976</v>
      </c>
      <c r="AH210" s="418">
        <v>13504.639999999979</v>
      </c>
      <c r="AI210" s="420" t="s">
        <v>739</v>
      </c>
      <c r="AJ210" s="420">
        <v>6.78</v>
      </c>
      <c r="AK210" s="420">
        <v>8.6159999999999997</v>
      </c>
      <c r="AL210" s="420">
        <v>9.1560000000000006</v>
      </c>
      <c r="AM210" s="420">
        <v>8.1840000000000011</v>
      </c>
      <c r="AN210" s="418">
        <v>1.2452842759024101</v>
      </c>
      <c r="AO210" s="420" t="s">
        <v>614</v>
      </c>
      <c r="AP210" s="421">
        <v>2.0331044058251857</v>
      </c>
      <c r="AR210" s="412">
        <v>2.13</v>
      </c>
      <c r="AS210" s="412">
        <v>2.3260000000000001</v>
      </c>
      <c r="AT210" s="412">
        <v>2.153</v>
      </c>
      <c r="AU210" s="412">
        <v>73.19</v>
      </c>
      <c r="AV210" s="412">
        <v>74.260000000000005</v>
      </c>
      <c r="AW210" s="412">
        <v>67.400000000000006</v>
      </c>
      <c r="AX210" s="420">
        <v>6.78</v>
      </c>
      <c r="AY210" s="420">
        <v>8.6159999999999997</v>
      </c>
      <c r="AZ210" s="420">
        <v>9.1560000000000006</v>
      </c>
      <c r="BB210" s="353">
        <f>BB182+20</f>
        <v>149</v>
      </c>
      <c r="BC210" s="412">
        <f t="shared" si="43"/>
        <v>44.73</v>
      </c>
      <c r="BD210" s="412">
        <f t="shared" si="41"/>
        <v>48.846000000000004</v>
      </c>
      <c r="BE210" s="412">
        <f t="shared" si="41"/>
        <v>45.213000000000001</v>
      </c>
      <c r="BF210" s="412">
        <f t="shared" si="44"/>
        <v>805.08999999999992</v>
      </c>
      <c r="BG210" s="412">
        <f t="shared" si="42"/>
        <v>816.86</v>
      </c>
      <c r="BH210" s="412">
        <f t="shared" si="42"/>
        <v>741.40000000000009</v>
      </c>
      <c r="BI210" s="412">
        <f t="shared" si="42"/>
        <v>74.58</v>
      </c>
      <c r="BJ210" s="412">
        <f t="shared" si="42"/>
        <v>94.775999999999996</v>
      </c>
      <c r="BK210" s="412">
        <f t="shared" si="42"/>
        <v>100.71600000000001</v>
      </c>
    </row>
    <row r="211" spans="1:63">
      <c r="A211" s="458"/>
      <c r="B211" s="353">
        <v>162</v>
      </c>
      <c r="C211" s="353"/>
      <c r="D211" s="353" t="s">
        <v>572</v>
      </c>
      <c r="E211" s="411">
        <v>20652.169999999969</v>
      </c>
      <c r="F211" s="411">
        <v>21662.999999999971</v>
      </c>
      <c r="G211" s="411">
        <v>21181.169999999973</v>
      </c>
      <c r="H211" s="411">
        <v>21165.446666666638</v>
      </c>
      <c r="I211" s="412" t="s">
        <v>514</v>
      </c>
      <c r="J211" s="412">
        <v>2.0529999999999999</v>
      </c>
      <c r="K211" s="412">
        <v>2.1310000000000002</v>
      </c>
      <c r="L211" s="412">
        <v>2.0939999999999999</v>
      </c>
      <c r="M211" s="412">
        <v>2.093</v>
      </c>
      <c r="N211" s="411">
        <v>3.892390812735734E-2</v>
      </c>
      <c r="O211" s="412" t="s">
        <v>472</v>
      </c>
      <c r="P211" s="413">
        <v>2.1027022173877099</v>
      </c>
      <c r="Q211" s="353" t="s">
        <v>716</v>
      </c>
      <c r="R211" s="411">
        <v>28836.119999999959</v>
      </c>
      <c r="S211" s="411">
        <v>29988.589999999964</v>
      </c>
      <c r="T211" s="411">
        <v>30390.589999999953</v>
      </c>
      <c r="U211" s="411">
        <v>29738.433333333291</v>
      </c>
      <c r="V211" s="412" t="s">
        <v>545</v>
      </c>
      <c r="W211" s="412">
        <v>63.620000000000005</v>
      </c>
      <c r="X211" s="412">
        <v>65.180000000000007</v>
      </c>
      <c r="Y211" s="412">
        <v>65.710000000000008</v>
      </c>
      <c r="Z211" s="412">
        <v>64.84</v>
      </c>
      <c r="AA211" s="411">
        <v>1.0843375725377662</v>
      </c>
      <c r="AB211" s="412" t="s">
        <v>525</v>
      </c>
      <c r="AC211" s="413">
        <v>2.3532522177426709</v>
      </c>
      <c r="AD211" s="404" t="s">
        <v>716</v>
      </c>
      <c r="AE211" s="418">
        <v>7543.7200000000121</v>
      </c>
      <c r="AF211" s="418">
        <v>7805.0000000000109</v>
      </c>
      <c r="AG211" s="418">
        <v>16789.559999999976</v>
      </c>
      <c r="AH211" s="418">
        <v>10712.76</v>
      </c>
      <c r="AI211" s="419" t="s">
        <v>801</v>
      </c>
      <c r="AJ211" s="420">
        <v>4.83</v>
      </c>
      <c r="AK211" s="420">
        <v>4.9850000000000003</v>
      </c>
      <c r="AL211" s="420">
        <v>9.9340000000000011</v>
      </c>
      <c r="AM211" s="420">
        <v>6.5830000000000002</v>
      </c>
      <c r="AN211" s="418">
        <v>2.9031711899372667</v>
      </c>
      <c r="AO211" s="419" t="s">
        <v>802</v>
      </c>
      <c r="AP211" s="421">
        <v>1.9742123851079805</v>
      </c>
      <c r="AR211" s="412">
        <v>2.0529999999999999</v>
      </c>
      <c r="AS211" s="412">
        <v>2.1310000000000002</v>
      </c>
      <c r="AT211" s="412">
        <v>2.0939999999999999</v>
      </c>
      <c r="AU211" s="412">
        <v>63.620000000000005</v>
      </c>
      <c r="AV211" s="412">
        <v>65.180000000000007</v>
      </c>
      <c r="AW211" s="412">
        <v>65.710000000000008</v>
      </c>
      <c r="AX211" s="420">
        <v>4.83</v>
      </c>
      <c r="AY211" s="420">
        <v>4.9850000000000003</v>
      </c>
      <c r="AZ211" s="420">
        <v>9.9340000000000011</v>
      </c>
      <c r="BB211" s="353">
        <v>162</v>
      </c>
      <c r="BC211" s="412">
        <f t="shared" si="43"/>
        <v>43.113</v>
      </c>
      <c r="BD211" s="412">
        <f t="shared" si="41"/>
        <v>44.751000000000005</v>
      </c>
      <c r="BE211" s="412">
        <f t="shared" si="41"/>
        <v>43.973999999999997</v>
      </c>
      <c r="BF211" s="412">
        <f t="shared" si="44"/>
        <v>699.82</v>
      </c>
      <c r="BG211" s="412">
        <f t="shared" si="42"/>
        <v>716.98</v>
      </c>
      <c r="BH211" s="412">
        <f t="shared" si="42"/>
        <v>722.81000000000006</v>
      </c>
      <c r="BI211" s="412">
        <f t="shared" si="42"/>
        <v>53.13</v>
      </c>
      <c r="BJ211" s="412">
        <f t="shared" si="42"/>
        <v>54.835000000000001</v>
      </c>
      <c r="BK211" s="412">
        <f t="shared" si="42"/>
        <v>109.27400000000002</v>
      </c>
    </row>
    <row r="212" spans="1:63">
      <c r="A212" s="458"/>
      <c r="B212" s="353">
        <f t="shared" ref="B212:B223" si="45">B184+20</f>
        <v>150</v>
      </c>
      <c r="C212" s="353"/>
      <c r="D212" s="353" t="s">
        <v>577</v>
      </c>
      <c r="E212" s="411">
        <v>23323.77999999997</v>
      </c>
      <c r="F212" s="411">
        <v>27925.559999999969</v>
      </c>
      <c r="G212" s="411">
        <v>23861.559999999969</v>
      </c>
      <c r="H212" s="411">
        <v>25036.966666666634</v>
      </c>
      <c r="I212" s="412" t="s">
        <v>553</v>
      </c>
      <c r="J212" s="412">
        <v>2.2570000000000001</v>
      </c>
      <c r="K212" s="412">
        <v>2.5960000000000001</v>
      </c>
      <c r="L212" s="412">
        <v>2.2970000000000002</v>
      </c>
      <c r="M212" s="412">
        <v>2.383</v>
      </c>
      <c r="N212" s="411">
        <v>0.18506521480371704</v>
      </c>
      <c r="O212" s="412" t="s">
        <v>442</v>
      </c>
      <c r="P212" s="413">
        <v>2.1961921045766344</v>
      </c>
      <c r="Q212" s="353" t="s">
        <v>663</v>
      </c>
      <c r="R212" s="411">
        <v>49392.119999999937</v>
      </c>
      <c r="S212" s="411">
        <v>63831.119999999923</v>
      </c>
      <c r="T212" s="411">
        <v>49151.589999999938</v>
      </c>
      <c r="U212" s="411">
        <v>54124.943333333264</v>
      </c>
      <c r="V212" s="412" t="s">
        <v>624</v>
      </c>
      <c r="W212" s="412">
        <v>88.49</v>
      </c>
      <c r="X212" s="412">
        <v>103.5</v>
      </c>
      <c r="Y212" s="412">
        <v>88.22</v>
      </c>
      <c r="Z212" s="412">
        <v>93.41</v>
      </c>
      <c r="AA212" s="411">
        <v>8.7541010238188335</v>
      </c>
      <c r="AB212" s="412" t="s">
        <v>617</v>
      </c>
      <c r="AC212" s="413">
        <v>2.2709729748271865</v>
      </c>
      <c r="AD212" s="404" t="s">
        <v>663</v>
      </c>
      <c r="AE212" s="418">
        <v>6958.0000000000118</v>
      </c>
      <c r="AF212" s="418">
        <v>10715.71999999999</v>
      </c>
      <c r="AG212" s="418">
        <v>7438.6400000000131</v>
      </c>
      <c r="AH212" s="418">
        <v>8370.7866666666723</v>
      </c>
      <c r="AI212" s="419" t="s">
        <v>708</v>
      </c>
      <c r="AJ212" s="420">
        <v>4.4770000000000003</v>
      </c>
      <c r="AK212" s="420">
        <v>6.6630000000000003</v>
      </c>
      <c r="AL212" s="420">
        <v>4.7670000000000003</v>
      </c>
      <c r="AM212" s="420">
        <v>5.3020000000000005</v>
      </c>
      <c r="AN212" s="418">
        <v>1.187301466865802</v>
      </c>
      <c r="AO212" s="419" t="s">
        <v>804</v>
      </c>
      <c r="AP212" s="421">
        <v>1.8979198058179296</v>
      </c>
      <c r="AR212" s="412">
        <v>2.2570000000000001</v>
      </c>
      <c r="AS212" s="412">
        <v>2.5960000000000001</v>
      </c>
      <c r="AT212" s="412">
        <v>2.2970000000000002</v>
      </c>
      <c r="AU212" s="412">
        <v>88.49</v>
      </c>
      <c r="AV212" s="412">
        <v>103.5</v>
      </c>
      <c r="AW212" s="412">
        <v>88.22</v>
      </c>
      <c r="AX212" s="420">
        <v>4.4770000000000003</v>
      </c>
      <c r="AY212" s="420">
        <v>6.6630000000000003</v>
      </c>
      <c r="AZ212" s="420">
        <v>4.7670000000000003</v>
      </c>
      <c r="BB212" s="353">
        <f t="shared" ref="BB212:BB223" si="46">BB184+20</f>
        <v>150</v>
      </c>
      <c r="BC212" s="412">
        <f t="shared" si="43"/>
        <v>47.397000000000006</v>
      </c>
      <c r="BD212" s="412">
        <f t="shared" si="41"/>
        <v>54.516000000000005</v>
      </c>
      <c r="BE212" s="412">
        <f t="shared" si="41"/>
        <v>48.237000000000002</v>
      </c>
      <c r="BF212" s="412">
        <f t="shared" si="44"/>
        <v>973.39</v>
      </c>
      <c r="BG212" s="412">
        <f t="shared" si="42"/>
        <v>1138.5</v>
      </c>
      <c r="BH212" s="412">
        <f t="shared" si="42"/>
        <v>970.42</v>
      </c>
      <c r="BI212" s="412">
        <f t="shared" si="42"/>
        <v>49.247</v>
      </c>
      <c r="BJ212" s="412">
        <f t="shared" si="42"/>
        <v>73.293000000000006</v>
      </c>
      <c r="BK212" s="412">
        <f t="shared" si="42"/>
        <v>52.437000000000005</v>
      </c>
    </row>
    <row r="213" spans="1:63">
      <c r="A213" s="458"/>
      <c r="B213" s="353">
        <f t="shared" si="45"/>
        <v>151</v>
      </c>
      <c r="C213" s="353"/>
      <c r="D213" s="353" t="s">
        <v>586</v>
      </c>
      <c r="E213" s="411">
        <v>20645.559999999972</v>
      </c>
      <c r="F213" s="411">
        <v>20101.169999999969</v>
      </c>
      <c r="G213" s="411">
        <v>20318.169999999973</v>
      </c>
      <c r="H213" s="411">
        <v>20354.966666666634</v>
      </c>
      <c r="I213" s="412" t="s">
        <v>536</v>
      </c>
      <c r="J213" s="412">
        <v>2.0529999999999999</v>
      </c>
      <c r="K213" s="412">
        <v>2.0100000000000002</v>
      </c>
      <c r="L213" s="412">
        <v>2.0270000000000001</v>
      </c>
      <c r="M213" s="412">
        <v>2.0300000000000002</v>
      </c>
      <c r="N213" s="411">
        <v>2.1283770612002123E-2</v>
      </c>
      <c r="O213" s="412" t="s">
        <v>500</v>
      </c>
      <c r="P213" s="413">
        <v>2.1019631066555498</v>
      </c>
      <c r="Q213" s="353" t="s">
        <v>675</v>
      </c>
      <c r="R213" s="411">
        <v>31483.119999999952</v>
      </c>
      <c r="S213" s="411">
        <v>27941.119999999963</v>
      </c>
      <c r="T213" s="411">
        <v>35114.119999999944</v>
      </c>
      <c r="U213" s="411">
        <v>31512.786666666623</v>
      </c>
      <c r="V213" s="412" t="s">
        <v>539</v>
      </c>
      <c r="W213" s="412">
        <v>67.150000000000006</v>
      </c>
      <c r="X213" s="412">
        <v>62.4</v>
      </c>
      <c r="Y213" s="412">
        <v>71.81</v>
      </c>
      <c r="Z213" s="412">
        <v>67.12</v>
      </c>
      <c r="AA213" s="411">
        <v>4.7023448290788741</v>
      </c>
      <c r="AB213" s="412" t="s">
        <v>425</v>
      </c>
      <c r="AC213" s="413">
        <v>2.3547023857604907</v>
      </c>
      <c r="AD213" s="404" t="s">
        <v>675</v>
      </c>
      <c r="AE213" s="418">
        <v>8940.9200000000019</v>
      </c>
      <c r="AF213" s="418">
        <v>8502.6400000000067</v>
      </c>
      <c r="AG213" s="418">
        <v>8795.6400000000012</v>
      </c>
      <c r="AH213" s="418">
        <v>8746.4000000000033</v>
      </c>
      <c r="AI213" s="420" t="s">
        <v>460</v>
      </c>
      <c r="AJ213" s="420">
        <v>5.6509999999999998</v>
      </c>
      <c r="AK213" s="420">
        <v>5.3959999999999999</v>
      </c>
      <c r="AL213" s="420">
        <v>5.5670000000000002</v>
      </c>
      <c r="AM213" s="420">
        <v>5.5380000000000003</v>
      </c>
      <c r="AN213" s="418">
        <v>0.12997569981600021</v>
      </c>
      <c r="AO213" s="420" t="s">
        <v>471</v>
      </c>
      <c r="AP213" s="421">
        <v>1.9065932818443525</v>
      </c>
      <c r="AR213" s="412">
        <v>2.0529999999999999</v>
      </c>
      <c r="AS213" s="412">
        <v>2.0100000000000002</v>
      </c>
      <c r="AT213" s="412">
        <v>2.0270000000000001</v>
      </c>
      <c r="AU213" s="412">
        <v>67.150000000000006</v>
      </c>
      <c r="AV213" s="412">
        <v>62.4</v>
      </c>
      <c r="AW213" s="412">
        <v>71.81</v>
      </c>
      <c r="AX213" s="420">
        <v>5.6509999999999998</v>
      </c>
      <c r="AY213" s="420">
        <v>5.3959999999999999</v>
      </c>
      <c r="AZ213" s="420">
        <v>5.5670000000000002</v>
      </c>
      <c r="BB213" s="353">
        <f t="shared" si="46"/>
        <v>151</v>
      </c>
      <c r="BC213" s="412">
        <f t="shared" si="43"/>
        <v>43.113</v>
      </c>
      <c r="BD213" s="412">
        <f t="shared" si="41"/>
        <v>42.210000000000008</v>
      </c>
      <c r="BE213" s="412">
        <f t="shared" si="41"/>
        <v>42.567</v>
      </c>
      <c r="BF213" s="412">
        <f t="shared" si="44"/>
        <v>738.65000000000009</v>
      </c>
      <c r="BG213" s="412">
        <f t="shared" si="42"/>
        <v>686.4</v>
      </c>
      <c r="BH213" s="412">
        <f t="shared" si="42"/>
        <v>789.91000000000008</v>
      </c>
      <c r="BI213" s="412">
        <f t="shared" si="42"/>
        <v>62.161000000000001</v>
      </c>
      <c r="BJ213" s="412">
        <f t="shared" si="42"/>
        <v>59.356000000000002</v>
      </c>
      <c r="BK213" s="412">
        <f t="shared" si="42"/>
        <v>61.237000000000002</v>
      </c>
    </row>
    <row r="214" spans="1:63">
      <c r="A214" s="458"/>
      <c r="B214" s="353">
        <f t="shared" si="45"/>
        <v>152</v>
      </c>
      <c r="C214" s="353"/>
      <c r="D214" s="353" t="s">
        <v>590</v>
      </c>
      <c r="E214" s="411">
        <v>51633.559999999961</v>
      </c>
      <c r="F214" s="411">
        <v>48344.559999999961</v>
      </c>
      <c r="G214" s="411">
        <v>53805.559999999954</v>
      </c>
      <c r="H214" s="411">
        <v>51261.226666666626</v>
      </c>
      <c r="I214" s="412" t="s">
        <v>481</v>
      </c>
      <c r="J214" s="412">
        <v>4.18</v>
      </c>
      <c r="K214" s="412">
        <v>3.972</v>
      </c>
      <c r="L214" s="412">
        <v>4.3150000000000004</v>
      </c>
      <c r="M214" s="412">
        <v>4.1550000000000002</v>
      </c>
      <c r="N214" s="411">
        <v>0.17294473496527429</v>
      </c>
      <c r="O214" s="412" t="s">
        <v>427</v>
      </c>
      <c r="P214" s="413">
        <v>2.2906763557251688</v>
      </c>
      <c r="Q214" s="353" t="s">
        <v>682</v>
      </c>
      <c r="R214" s="411">
        <v>533844.87000000151</v>
      </c>
      <c r="S214" s="411">
        <v>498318.37000000151</v>
      </c>
      <c r="T214" s="411">
        <v>495849.37000000133</v>
      </c>
      <c r="U214" s="411">
        <v>509337.53666666808</v>
      </c>
      <c r="V214" s="412" t="s">
        <v>427</v>
      </c>
      <c r="W214" s="412">
        <v>405.40000000000003</v>
      </c>
      <c r="X214" s="412">
        <v>385.8</v>
      </c>
      <c r="Y214" s="412">
        <v>384.5</v>
      </c>
      <c r="Z214" s="412">
        <v>391.90000000000003</v>
      </c>
      <c r="AA214" s="411">
        <v>11.732045848616758</v>
      </c>
      <c r="AB214" s="412" t="s">
        <v>574</v>
      </c>
      <c r="AC214" s="413">
        <v>1.6838896767919735</v>
      </c>
      <c r="AD214" s="404" t="s">
        <v>682</v>
      </c>
      <c r="AE214" s="418">
        <v>8236.0000000000127</v>
      </c>
      <c r="AF214" s="418">
        <v>7312.3600000000124</v>
      </c>
      <c r="AG214" s="418">
        <v>7712.7200000000103</v>
      </c>
      <c r="AH214" s="418">
        <v>7753.6933333333463</v>
      </c>
      <c r="AI214" s="420" t="s">
        <v>503</v>
      </c>
      <c r="AJ214" s="420">
        <v>5.24</v>
      </c>
      <c r="AK214" s="420">
        <v>4.6909999999999998</v>
      </c>
      <c r="AL214" s="420">
        <v>4.93</v>
      </c>
      <c r="AM214" s="420">
        <v>4.9539999999999997</v>
      </c>
      <c r="AN214" s="418">
        <v>0.27517644919718637</v>
      </c>
      <c r="AO214" s="420" t="s">
        <v>487</v>
      </c>
      <c r="AP214" s="421">
        <v>1.8929116619431747</v>
      </c>
      <c r="AR214" s="412">
        <v>4.18</v>
      </c>
      <c r="AS214" s="412">
        <v>3.972</v>
      </c>
      <c r="AT214" s="412">
        <v>4.3150000000000004</v>
      </c>
      <c r="AU214" s="412">
        <v>405.40000000000003</v>
      </c>
      <c r="AV214" s="412">
        <v>385.8</v>
      </c>
      <c r="AW214" s="412">
        <v>384.5</v>
      </c>
      <c r="AX214" s="420">
        <v>5.24</v>
      </c>
      <c r="AY214" s="420">
        <v>4.6909999999999998</v>
      </c>
      <c r="AZ214" s="420">
        <v>4.93</v>
      </c>
      <c r="BB214" s="353">
        <f t="shared" si="46"/>
        <v>152</v>
      </c>
      <c r="BC214" s="412">
        <f t="shared" si="43"/>
        <v>87.78</v>
      </c>
      <c r="BD214" s="412">
        <f t="shared" si="41"/>
        <v>83.412000000000006</v>
      </c>
      <c r="BE214" s="412">
        <f t="shared" si="41"/>
        <v>90.615000000000009</v>
      </c>
      <c r="BF214" s="412">
        <f t="shared" si="44"/>
        <v>4459.4000000000005</v>
      </c>
      <c r="BG214" s="412">
        <f t="shared" si="42"/>
        <v>4243.8</v>
      </c>
      <c r="BH214" s="412">
        <f t="shared" si="42"/>
        <v>4229.5</v>
      </c>
      <c r="BI214" s="412">
        <f t="shared" si="42"/>
        <v>57.64</v>
      </c>
      <c r="BJ214" s="412">
        <f t="shared" si="42"/>
        <v>51.600999999999999</v>
      </c>
      <c r="BK214" s="412">
        <f t="shared" si="42"/>
        <v>54.23</v>
      </c>
    </row>
    <row r="215" spans="1:63">
      <c r="A215" s="458"/>
      <c r="B215" s="353">
        <f t="shared" si="45"/>
        <v>153</v>
      </c>
      <c r="C215" s="353"/>
      <c r="D215" s="353" t="s">
        <v>594</v>
      </c>
      <c r="E215" s="411">
        <v>37291.559999999961</v>
      </c>
      <c r="F215" s="411">
        <v>31299.559999999961</v>
      </c>
      <c r="G215" s="411">
        <v>37733.559999999969</v>
      </c>
      <c r="H215" s="411">
        <v>35441.559999999961</v>
      </c>
      <c r="I215" s="412" t="s">
        <v>520</v>
      </c>
      <c r="J215" s="412">
        <v>3.2480000000000002</v>
      </c>
      <c r="K215" s="412">
        <v>2.8359999999999999</v>
      </c>
      <c r="L215" s="412">
        <v>3.278</v>
      </c>
      <c r="M215" s="412">
        <v>3.121</v>
      </c>
      <c r="N215" s="411">
        <v>0.24712602266285194</v>
      </c>
      <c r="O215" s="412" t="s">
        <v>552</v>
      </c>
      <c r="P215" s="413">
        <v>2.2600485834127348</v>
      </c>
      <c r="Q215" s="353" t="s">
        <v>696</v>
      </c>
      <c r="R215" s="411">
        <v>129362.11999999992</v>
      </c>
      <c r="S215" s="411">
        <v>99284.119999999923</v>
      </c>
      <c r="T215" s="411">
        <v>100645.11999999992</v>
      </c>
      <c r="U215" s="411">
        <v>109763.78666666658</v>
      </c>
      <c r="V215" s="412" t="s">
        <v>624</v>
      </c>
      <c r="W215" s="412">
        <v>159.9</v>
      </c>
      <c r="X215" s="412">
        <v>135.70000000000002</v>
      </c>
      <c r="Y215" s="412">
        <v>136.9</v>
      </c>
      <c r="Z215" s="412">
        <v>144.20000000000002</v>
      </c>
      <c r="AA215" s="411">
        <v>13.61662899450651</v>
      </c>
      <c r="AB215" s="412" t="s">
        <v>617</v>
      </c>
      <c r="AC215" s="413">
        <v>2.1329878255749004</v>
      </c>
      <c r="AD215" s="404" t="s">
        <v>696</v>
      </c>
      <c r="AE215" s="418">
        <v>11774.279999999982</v>
      </c>
      <c r="AF215" s="418">
        <v>10484.559999999987</v>
      </c>
      <c r="AG215" s="418">
        <v>12066.919999999984</v>
      </c>
      <c r="AH215" s="418">
        <v>11441.919999999984</v>
      </c>
      <c r="AI215" s="420" t="s">
        <v>484</v>
      </c>
      <c r="AJ215" s="420">
        <v>7.2519999999999998</v>
      </c>
      <c r="AK215" s="420">
        <v>6.5330000000000004</v>
      </c>
      <c r="AL215" s="420">
        <v>7.4140000000000006</v>
      </c>
      <c r="AM215" s="420">
        <v>7.0659999999999998</v>
      </c>
      <c r="AN215" s="418">
        <v>0.46880507238582236</v>
      </c>
      <c r="AO215" s="420" t="s">
        <v>550</v>
      </c>
      <c r="AP215" s="421">
        <v>1.9916862138143128</v>
      </c>
      <c r="AR215" s="412">
        <v>3.2480000000000002</v>
      </c>
      <c r="AS215" s="412">
        <v>2.8359999999999999</v>
      </c>
      <c r="AT215" s="412">
        <v>3.278</v>
      </c>
      <c r="AU215" s="412">
        <v>159.9</v>
      </c>
      <c r="AV215" s="412">
        <v>135.70000000000002</v>
      </c>
      <c r="AW215" s="412">
        <v>136.9</v>
      </c>
      <c r="AX215" s="420">
        <v>7.2519999999999998</v>
      </c>
      <c r="AY215" s="420">
        <v>6.5330000000000004</v>
      </c>
      <c r="AZ215" s="420">
        <v>7.4140000000000006</v>
      </c>
      <c r="BB215" s="353">
        <f t="shared" si="46"/>
        <v>153</v>
      </c>
      <c r="BC215" s="412">
        <f t="shared" si="43"/>
        <v>68.207999999999998</v>
      </c>
      <c r="BD215" s="412">
        <f t="shared" si="41"/>
        <v>59.555999999999997</v>
      </c>
      <c r="BE215" s="412">
        <f t="shared" si="41"/>
        <v>68.837999999999994</v>
      </c>
      <c r="BF215" s="412">
        <f t="shared" si="44"/>
        <v>1758.9</v>
      </c>
      <c r="BG215" s="412">
        <f t="shared" si="42"/>
        <v>1492.7000000000003</v>
      </c>
      <c r="BH215" s="412">
        <f t="shared" si="42"/>
        <v>1505.9</v>
      </c>
      <c r="BI215" s="412">
        <f t="shared" si="42"/>
        <v>79.771999999999991</v>
      </c>
      <c r="BJ215" s="412">
        <f t="shared" si="42"/>
        <v>71.863</v>
      </c>
      <c r="BK215" s="412">
        <f t="shared" si="42"/>
        <v>81.554000000000002</v>
      </c>
    </row>
    <row r="216" spans="1:63">
      <c r="A216" s="458"/>
      <c r="B216" s="353">
        <f t="shared" si="45"/>
        <v>154</v>
      </c>
      <c r="C216" s="353"/>
      <c r="D216" s="353" t="s">
        <v>599</v>
      </c>
      <c r="E216" s="411">
        <v>16410.779999999977</v>
      </c>
      <c r="F216" s="411">
        <v>15855.169999999976</v>
      </c>
      <c r="G216" s="411">
        <v>15876.559999999979</v>
      </c>
      <c r="H216" s="411">
        <v>16047.503333333312</v>
      </c>
      <c r="I216" s="412" t="s">
        <v>461</v>
      </c>
      <c r="J216" s="412">
        <v>1.716</v>
      </c>
      <c r="K216" s="412">
        <v>1.67</v>
      </c>
      <c r="L216" s="412">
        <v>1.6719999999999999</v>
      </c>
      <c r="M216" s="412">
        <v>1.6859999999999999</v>
      </c>
      <c r="N216" s="411">
        <v>2.5842941711033664E-2</v>
      </c>
      <c r="O216" s="412" t="s">
        <v>466</v>
      </c>
      <c r="P216" s="413">
        <v>2.096370509078493</v>
      </c>
      <c r="Q216" s="353" t="s">
        <v>711</v>
      </c>
      <c r="R216" s="411">
        <v>19262.119999999992</v>
      </c>
      <c r="S216" s="411">
        <v>31408.119999999952</v>
      </c>
      <c r="T216" s="411">
        <v>16993.590000000011</v>
      </c>
      <c r="U216" s="411">
        <v>22554.609999999986</v>
      </c>
      <c r="V216" s="414" t="s">
        <v>747</v>
      </c>
      <c r="W216" s="412">
        <v>49.57</v>
      </c>
      <c r="X216" s="412">
        <v>67.05</v>
      </c>
      <c r="Y216" s="412">
        <v>45.84</v>
      </c>
      <c r="Z216" s="412">
        <v>54.15</v>
      </c>
      <c r="AA216" s="411">
        <v>11.326311556956057</v>
      </c>
      <c r="AB216" s="414" t="s">
        <v>748</v>
      </c>
      <c r="AC216" s="413">
        <v>2.3969791766750461</v>
      </c>
      <c r="AD216" s="404" t="s">
        <v>711</v>
      </c>
      <c r="AE216" s="418">
        <v>6879.4400000000114</v>
      </c>
      <c r="AF216" s="418">
        <v>7315.4400000000132</v>
      </c>
      <c r="AG216" s="418">
        <v>7645.640000000014</v>
      </c>
      <c r="AH216" s="418">
        <v>7280.1733333333468</v>
      </c>
      <c r="AI216" s="420" t="s">
        <v>474</v>
      </c>
      <c r="AJ216" s="420">
        <v>4.43</v>
      </c>
      <c r="AK216" s="420">
        <v>4.6930000000000005</v>
      </c>
      <c r="AL216" s="420">
        <v>4.891</v>
      </c>
      <c r="AM216" s="420">
        <v>4.6710000000000003</v>
      </c>
      <c r="AN216" s="418">
        <v>0.23124393382171859</v>
      </c>
      <c r="AO216" s="420" t="s">
        <v>445</v>
      </c>
      <c r="AP216" s="421">
        <v>1.8549464491476428</v>
      </c>
      <c r="AR216" s="412">
        <v>1.716</v>
      </c>
      <c r="AS216" s="412">
        <v>1.67</v>
      </c>
      <c r="AT216" s="412">
        <v>1.6719999999999999</v>
      </c>
      <c r="AU216" s="412">
        <v>49.57</v>
      </c>
      <c r="AV216" s="412">
        <v>67.05</v>
      </c>
      <c r="AW216" s="412">
        <v>45.84</v>
      </c>
      <c r="AX216" s="420">
        <v>4.43</v>
      </c>
      <c r="AY216" s="420">
        <v>4.6930000000000005</v>
      </c>
      <c r="AZ216" s="420">
        <v>4.891</v>
      </c>
      <c r="BB216" s="353">
        <f t="shared" si="46"/>
        <v>154</v>
      </c>
      <c r="BC216" s="412">
        <f t="shared" si="43"/>
        <v>36.036000000000001</v>
      </c>
      <c r="BD216" s="412">
        <f t="shared" si="41"/>
        <v>35.07</v>
      </c>
      <c r="BE216" s="412">
        <f t="shared" si="41"/>
        <v>35.112000000000002</v>
      </c>
      <c r="BF216" s="412">
        <f t="shared" si="44"/>
        <v>545.27</v>
      </c>
      <c r="BG216" s="412">
        <f t="shared" si="42"/>
        <v>737.55</v>
      </c>
      <c r="BH216" s="412">
        <f t="shared" si="42"/>
        <v>504.24</v>
      </c>
      <c r="BI216" s="412">
        <f t="shared" si="42"/>
        <v>48.73</v>
      </c>
      <c r="BJ216" s="412">
        <f t="shared" si="42"/>
        <v>51.623000000000005</v>
      </c>
      <c r="BK216" s="412">
        <f t="shared" si="42"/>
        <v>53.801000000000002</v>
      </c>
    </row>
    <row r="217" spans="1:63">
      <c r="A217" s="458"/>
      <c r="B217" s="353">
        <f t="shared" si="45"/>
        <v>155</v>
      </c>
      <c r="C217" s="353"/>
      <c r="D217" s="353" t="s">
        <v>602</v>
      </c>
      <c r="E217" s="411">
        <v>174104.56000000035</v>
      </c>
      <c r="F217" s="411">
        <v>172142.56000000035</v>
      </c>
      <c r="G217" s="411">
        <v>168369.56000000038</v>
      </c>
      <c r="H217" s="411">
        <v>171538.89333333369</v>
      </c>
      <c r="I217" s="412" t="s">
        <v>525</v>
      </c>
      <c r="J217" s="412">
        <v>10.790000000000001</v>
      </c>
      <c r="K217" s="412">
        <v>10.69</v>
      </c>
      <c r="L217" s="412">
        <v>10.51</v>
      </c>
      <c r="M217" s="412">
        <v>10.66</v>
      </c>
      <c r="N217" s="411">
        <v>0.14329520326536652</v>
      </c>
      <c r="O217" s="412" t="s">
        <v>536</v>
      </c>
      <c r="P217" s="413">
        <v>1.9923968342532159</v>
      </c>
      <c r="Q217" s="353" t="s">
        <v>720</v>
      </c>
      <c r="R217" s="411">
        <v>2164274.9564226824</v>
      </c>
      <c r="S217" s="411">
        <v>2448191.607978099</v>
      </c>
      <c r="T217" s="411">
        <v>2218343.7474318682</v>
      </c>
      <c r="U217" s="411">
        <v>2276936.7706108834</v>
      </c>
      <c r="V217" s="412" t="s">
        <v>550</v>
      </c>
      <c r="W217" s="416" t="s">
        <v>754</v>
      </c>
      <c r="X217" s="416" t="s">
        <v>754</v>
      </c>
      <c r="Y217" s="416" t="s">
        <v>754</v>
      </c>
      <c r="Z217" s="416" t="s">
        <v>754</v>
      </c>
      <c r="AA217" s="411">
        <v>0</v>
      </c>
      <c r="AB217" s="412" t="s">
        <v>755</v>
      </c>
      <c r="AC217" s="413" t="s">
        <v>752</v>
      </c>
      <c r="AD217" s="404" t="s">
        <v>720</v>
      </c>
      <c r="AE217" s="418">
        <v>9780.3599999999933</v>
      </c>
      <c r="AF217" s="418">
        <v>9968.2799999999916</v>
      </c>
      <c r="AG217" s="418">
        <v>10262.639999999987</v>
      </c>
      <c r="AH217" s="418">
        <v>10003.759999999989</v>
      </c>
      <c r="AI217" s="420" t="s">
        <v>514</v>
      </c>
      <c r="AJ217" s="420">
        <v>6.1340000000000003</v>
      </c>
      <c r="AK217" s="420">
        <v>6.2410000000000005</v>
      </c>
      <c r="AL217" s="420">
        <v>6.4080000000000004</v>
      </c>
      <c r="AM217" s="420">
        <v>6.2610000000000001</v>
      </c>
      <c r="AN217" s="418">
        <v>0.13804499115611299</v>
      </c>
      <c r="AO217" s="420" t="s">
        <v>534</v>
      </c>
      <c r="AP217" s="421">
        <v>1.9198043019314925</v>
      </c>
      <c r="AR217" s="412">
        <v>10.790000000000001</v>
      </c>
      <c r="AS217" s="412">
        <v>10.69</v>
      </c>
      <c r="AT217" s="412">
        <v>10.51</v>
      </c>
      <c r="AU217" s="416" t="s">
        <v>754</v>
      </c>
      <c r="AV217" s="416" t="s">
        <v>754</v>
      </c>
      <c r="AW217" s="416" t="s">
        <v>754</v>
      </c>
      <c r="AX217" s="420">
        <v>6.1340000000000003</v>
      </c>
      <c r="AY217" s="420">
        <v>6.2410000000000005</v>
      </c>
      <c r="AZ217" s="420">
        <v>6.4080000000000004</v>
      </c>
      <c r="BB217" s="353">
        <f t="shared" si="46"/>
        <v>155</v>
      </c>
      <c r="BC217" s="412">
        <f t="shared" si="43"/>
        <v>226.59000000000003</v>
      </c>
      <c r="BD217" s="412">
        <f t="shared" si="41"/>
        <v>224.48999999999998</v>
      </c>
      <c r="BE217" s="412">
        <f t="shared" si="41"/>
        <v>220.71</v>
      </c>
      <c r="BF217" s="416" t="s">
        <v>754</v>
      </c>
      <c r="BG217" s="416" t="s">
        <v>754</v>
      </c>
      <c r="BH217" s="416" t="s">
        <v>754</v>
      </c>
      <c r="BI217" s="412">
        <f t="shared" si="42"/>
        <v>67.474000000000004</v>
      </c>
      <c r="BJ217" s="412">
        <f t="shared" si="42"/>
        <v>68.65100000000001</v>
      </c>
      <c r="BK217" s="412">
        <f t="shared" si="42"/>
        <v>70.488</v>
      </c>
    </row>
    <row r="218" spans="1:63">
      <c r="A218" s="458"/>
      <c r="B218" s="353">
        <f t="shared" si="45"/>
        <v>156</v>
      </c>
      <c r="C218" s="353"/>
      <c r="D218" s="353" t="s">
        <v>603</v>
      </c>
      <c r="E218" s="411">
        <v>19527.169999999973</v>
      </c>
      <c r="F218" s="411">
        <v>26115.559999999969</v>
      </c>
      <c r="G218" s="411">
        <v>19978.559999999969</v>
      </c>
      <c r="H218" s="411">
        <v>21873.763333333303</v>
      </c>
      <c r="I218" s="412" t="s">
        <v>611</v>
      </c>
      <c r="J218" s="412">
        <v>1.9650000000000001</v>
      </c>
      <c r="K218" s="412">
        <v>2.464</v>
      </c>
      <c r="L218" s="412">
        <v>2.0009999999999999</v>
      </c>
      <c r="M218" s="412">
        <v>2.1430000000000002</v>
      </c>
      <c r="N218" s="411">
        <v>0.27831519390081955</v>
      </c>
      <c r="O218" s="412" t="s">
        <v>612</v>
      </c>
      <c r="P218" s="413">
        <v>2.1331984387916907</v>
      </c>
      <c r="Q218" s="353" t="s">
        <v>734</v>
      </c>
      <c r="R218" s="411">
        <v>142197.11999999991</v>
      </c>
      <c r="S218" s="411">
        <v>182751.11999999991</v>
      </c>
      <c r="T218" s="411">
        <v>141824.11999999991</v>
      </c>
      <c r="U218" s="411">
        <v>155590.78666666659</v>
      </c>
      <c r="V218" s="412" t="s">
        <v>452</v>
      </c>
      <c r="W218" s="412">
        <v>169.60000000000002</v>
      </c>
      <c r="X218" s="412">
        <v>198.5</v>
      </c>
      <c r="Y218" s="412">
        <v>169.3</v>
      </c>
      <c r="Z218" s="412">
        <v>179.10000000000002</v>
      </c>
      <c r="AA218" s="411">
        <v>16.762215951881799</v>
      </c>
      <c r="AB218" s="412" t="s">
        <v>617</v>
      </c>
      <c r="AC218" s="413">
        <v>2.0510290459665002</v>
      </c>
      <c r="AD218" s="404" t="s">
        <v>734</v>
      </c>
      <c r="AE218" s="418">
        <v>6552.7200000000121</v>
      </c>
      <c r="AF218" s="418">
        <v>9685.6399999999958</v>
      </c>
      <c r="AG218" s="418">
        <v>6725.4400000000123</v>
      </c>
      <c r="AH218" s="418">
        <v>7654.6000000000067</v>
      </c>
      <c r="AI218" s="419" t="s">
        <v>726</v>
      </c>
      <c r="AJ218" s="420">
        <v>4.2300000000000004</v>
      </c>
      <c r="AK218" s="420">
        <v>6.08</v>
      </c>
      <c r="AL218" s="420">
        <v>4.3360000000000003</v>
      </c>
      <c r="AM218" s="420">
        <v>4.8819999999999997</v>
      </c>
      <c r="AN218" s="418">
        <v>1.038761196769062</v>
      </c>
      <c r="AO218" s="419" t="s">
        <v>814</v>
      </c>
      <c r="AP218" s="421">
        <v>1.8271874250109912</v>
      </c>
      <c r="AR218" s="412">
        <v>1.9650000000000001</v>
      </c>
      <c r="AS218" s="412">
        <v>2.464</v>
      </c>
      <c r="AT218" s="412">
        <v>2.0009999999999999</v>
      </c>
      <c r="AU218" s="412">
        <v>169.60000000000002</v>
      </c>
      <c r="AV218" s="412">
        <v>198.5</v>
      </c>
      <c r="AW218" s="412">
        <v>169.3</v>
      </c>
      <c r="AX218" s="420">
        <v>4.2300000000000004</v>
      </c>
      <c r="AY218" s="420">
        <v>6.08</v>
      </c>
      <c r="AZ218" s="420">
        <v>4.3360000000000003</v>
      </c>
      <c r="BB218" s="353">
        <f t="shared" si="46"/>
        <v>156</v>
      </c>
      <c r="BC218" s="412">
        <f t="shared" si="43"/>
        <v>41.265000000000001</v>
      </c>
      <c r="BD218" s="412">
        <f t="shared" si="41"/>
        <v>51.744</v>
      </c>
      <c r="BE218" s="412">
        <f t="shared" si="41"/>
        <v>42.021000000000001</v>
      </c>
      <c r="BF218" s="412">
        <f t="shared" si="44"/>
        <v>1865.6000000000004</v>
      </c>
      <c r="BG218" s="412">
        <f t="shared" si="42"/>
        <v>2183.5</v>
      </c>
      <c r="BH218" s="412">
        <f t="shared" si="42"/>
        <v>1862.3000000000002</v>
      </c>
      <c r="BI218" s="412">
        <f t="shared" si="42"/>
        <v>46.53</v>
      </c>
      <c r="BJ218" s="412">
        <f t="shared" si="42"/>
        <v>66.88</v>
      </c>
      <c r="BK218" s="412">
        <f t="shared" si="42"/>
        <v>47.696000000000005</v>
      </c>
    </row>
    <row r="219" spans="1:63">
      <c r="A219" s="458"/>
      <c r="B219" s="353">
        <f t="shared" si="45"/>
        <v>157</v>
      </c>
      <c r="C219" s="353"/>
      <c r="D219" s="353" t="s">
        <v>616</v>
      </c>
      <c r="E219" s="411">
        <v>9808.7799999999934</v>
      </c>
      <c r="F219" s="411">
        <v>10371.169999999996</v>
      </c>
      <c r="G219" s="411">
        <v>10336.999999999991</v>
      </c>
      <c r="H219" s="411">
        <v>10172.31666666666</v>
      </c>
      <c r="I219" s="412" t="s">
        <v>537</v>
      </c>
      <c r="J219" s="412">
        <v>1.1440000000000001</v>
      </c>
      <c r="K219" s="412">
        <v>1.196</v>
      </c>
      <c r="L219" s="412">
        <v>1.1930000000000001</v>
      </c>
      <c r="M219" s="412">
        <v>1.1779999999999999</v>
      </c>
      <c r="N219" s="411">
        <v>2.9005606366409753E-2</v>
      </c>
      <c r="O219" s="412" t="s">
        <v>491</v>
      </c>
      <c r="P219" s="413">
        <v>1.9886332567875069</v>
      </c>
      <c r="Q219" s="353" t="s">
        <v>740</v>
      </c>
      <c r="R219" s="411">
        <v>20503.589999999986</v>
      </c>
      <c r="S219" s="411">
        <v>16999.120000000014</v>
      </c>
      <c r="T219" s="411">
        <v>23619.119999999974</v>
      </c>
      <c r="U219" s="411">
        <v>20373.943333333325</v>
      </c>
      <c r="V219" s="412" t="s">
        <v>662</v>
      </c>
      <c r="W219" s="412">
        <v>51.53</v>
      </c>
      <c r="X219" s="412">
        <v>45.85</v>
      </c>
      <c r="Y219" s="412">
        <v>56.26</v>
      </c>
      <c r="Z219" s="412">
        <v>51.21</v>
      </c>
      <c r="AA219" s="411">
        <v>5.2106182071661857</v>
      </c>
      <c r="AB219" s="412" t="s">
        <v>450</v>
      </c>
      <c r="AC219" s="413">
        <v>2.3945398933273094</v>
      </c>
      <c r="AD219" s="404" t="s">
        <v>740</v>
      </c>
      <c r="AE219" s="418">
        <v>7065.9200000000119</v>
      </c>
      <c r="AF219" s="418">
        <v>6261.3600000000097</v>
      </c>
      <c r="AG219" s="418">
        <v>8742.2800000000061</v>
      </c>
      <c r="AH219" s="418">
        <v>7356.5200000000086</v>
      </c>
      <c r="AI219" s="420" t="s">
        <v>721</v>
      </c>
      <c r="AJ219" s="420">
        <v>4.5430000000000001</v>
      </c>
      <c r="AK219" s="420">
        <v>4.0510000000000002</v>
      </c>
      <c r="AL219" s="420">
        <v>5.5360000000000005</v>
      </c>
      <c r="AM219" s="420">
        <v>4.71</v>
      </c>
      <c r="AN219" s="418">
        <v>0.75657786280709405</v>
      </c>
      <c r="AO219" s="420" t="s">
        <v>575</v>
      </c>
      <c r="AP219" s="421">
        <v>1.8237953656937809</v>
      </c>
      <c r="AR219" s="412">
        <v>1.1440000000000001</v>
      </c>
      <c r="AS219" s="412">
        <v>1.196</v>
      </c>
      <c r="AT219" s="412">
        <v>1.1930000000000001</v>
      </c>
      <c r="AU219" s="412">
        <v>51.53</v>
      </c>
      <c r="AV219" s="412">
        <v>45.85</v>
      </c>
      <c r="AW219" s="412">
        <v>56.26</v>
      </c>
      <c r="AX219" s="420">
        <v>4.5430000000000001</v>
      </c>
      <c r="AY219" s="420">
        <v>4.0510000000000002</v>
      </c>
      <c r="AZ219" s="420">
        <v>5.5360000000000005</v>
      </c>
      <c r="BB219" s="353">
        <f t="shared" si="46"/>
        <v>157</v>
      </c>
      <c r="BC219" s="412">
        <f t="shared" si="43"/>
        <v>24.024000000000001</v>
      </c>
      <c r="BD219" s="412">
        <f t="shared" si="41"/>
        <v>25.116</v>
      </c>
      <c r="BE219" s="412">
        <f t="shared" si="41"/>
        <v>25.053000000000001</v>
      </c>
      <c r="BF219" s="412">
        <f t="shared" si="44"/>
        <v>566.83000000000004</v>
      </c>
      <c r="BG219" s="412">
        <f t="shared" si="42"/>
        <v>504.35</v>
      </c>
      <c r="BH219" s="412">
        <f t="shared" si="42"/>
        <v>618.86</v>
      </c>
      <c r="BI219" s="412">
        <f t="shared" si="42"/>
        <v>49.972999999999999</v>
      </c>
      <c r="BJ219" s="412">
        <f t="shared" si="42"/>
        <v>44.561</v>
      </c>
      <c r="BK219" s="412">
        <f t="shared" si="42"/>
        <v>60.896000000000008</v>
      </c>
    </row>
    <row r="220" spans="1:63">
      <c r="A220" s="458"/>
      <c r="B220" s="353">
        <f t="shared" si="45"/>
        <v>158</v>
      </c>
      <c r="C220" s="353"/>
      <c r="D220" s="353" t="s">
        <v>621</v>
      </c>
      <c r="E220" s="411">
        <v>14090.779999999982</v>
      </c>
      <c r="F220" s="411">
        <v>13591.169999999982</v>
      </c>
      <c r="G220" s="411">
        <v>14222.779999999979</v>
      </c>
      <c r="H220" s="411">
        <v>13968.243333333316</v>
      </c>
      <c r="I220" s="412" t="s">
        <v>514</v>
      </c>
      <c r="J220" s="412">
        <v>1.5230000000000001</v>
      </c>
      <c r="K220" s="412">
        <v>1.48</v>
      </c>
      <c r="L220" s="412">
        <v>1.534</v>
      </c>
      <c r="M220" s="412">
        <v>1.512</v>
      </c>
      <c r="N220" s="411">
        <v>2.8354557154120372E-2</v>
      </c>
      <c r="O220" s="412" t="s">
        <v>472</v>
      </c>
      <c r="P220" s="413">
        <v>2.0012738417954918</v>
      </c>
      <c r="Q220" s="353" t="s">
        <v>757</v>
      </c>
      <c r="R220" s="411">
        <v>33408.119999999952</v>
      </c>
      <c r="S220" s="411">
        <v>38148.119999999937</v>
      </c>
      <c r="T220" s="411">
        <v>37775.119999999937</v>
      </c>
      <c r="U220" s="411">
        <v>36443.786666666609</v>
      </c>
      <c r="V220" s="412" t="s">
        <v>476</v>
      </c>
      <c r="W220" s="412">
        <v>69.650000000000006</v>
      </c>
      <c r="X220" s="412">
        <v>75.55</v>
      </c>
      <c r="Y220" s="412">
        <v>75.09</v>
      </c>
      <c r="Z220" s="412">
        <v>73.430000000000007</v>
      </c>
      <c r="AA220" s="411">
        <v>3.2843730645659512</v>
      </c>
      <c r="AB220" s="412" t="s">
        <v>446</v>
      </c>
      <c r="AC220" s="413">
        <v>2.3283303293931854</v>
      </c>
      <c r="AD220" s="404" t="s">
        <v>757</v>
      </c>
      <c r="AE220" s="418">
        <v>17578.559999999976</v>
      </c>
      <c r="AF220" s="418">
        <v>15101.279999999977</v>
      </c>
      <c r="AG220" s="418">
        <v>17140.559999999972</v>
      </c>
      <c r="AH220" s="418">
        <v>16606.799999999974</v>
      </c>
      <c r="AI220" s="420" t="s">
        <v>506</v>
      </c>
      <c r="AJ220" s="420">
        <v>10.34</v>
      </c>
      <c r="AK220" s="420">
        <v>9.0489999999999995</v>
      </c>
      <c r="AL220" s="420">
        <v>10.120000000000001</v>
      </c>
      <c r="AM220" s="420">
        <v>9.8360000000000003</v>
      </c>
      <c r="AN220" s="418">
        <v>0.69072769195197747</v>
      </c>
      <c r="AO220" s="420" t="s">
        <v>425</v>
      </c>
      <c r="AP220" s="421">
        <v>2.1076215723341338</v>
      </c>
      <c r="AR220" s="412">
        <v>1.5230000000000001</v>
      </c>
      <c r="AS220" s="412">
        <v>1.48</v>
      </c>
      <c r="AT220" s="412">
        <v>1.534</v>
      </c>
      <c r="AU220" s="412">
        <v>69.650000000000006</v>
      </c>
      <c r="AV220" s="412">
        <v>75.55</v>
      </c>
      <c r="AW220" s="412">
        <v>75.09</v>
      </c>
      <c r="AX220" s="420">
        <v>10.34</v>
      </c>
      <c r="AY220" s="420">
        <v>9.0489999999999995</v>
      </c>
      <c r="AZ220" s="420">
        <v>10.120000000000001</v>
      </c>
      <c r="BB220" s="353">
        <f t="shared" si="46"/>
        <v>158</v>
      </c>
      <c r="BC220" s="412">
        <f t="shared" si="43"/>
        <v>31.983000000000004</v>
      </c>
      <c r="BD220" s="412">
        <f t="shared" si="41"/>
        <v>31.08</v>
      </c>
      <c r="BE220" s="412">
        <f t="shared" si="41"/>
        <v>32.213999999999999</v>
      </c>
      <c r="BF220" s="412">
        <f t="shared" si="44"/>
        <v>766.15000000000009</v>
      </c>
      <c r="BG220" s="412">
        <f t="shared" si="42"/>
        <v>831.05</v>
      </c>
      <c r="BH220" s="412">
        <f t="shared" si="42"/>
        <v>825.99</v>
      </c>
      <c r="BI220" s="412">
        <f t="shared" si="42"/>
        <v>113.74</v>
      </c>
      <c r="BJ220" s="412">
        <f t="shared" si="42"/>
        <v>99.538999999999987</v>
      </c>
      <c r="BK220" s="412">
        <f t="shared" si="42"/>
        <v>111.32000000000001</v>
      </c>
    </row>
    <row r="221" spans="1:63">
      <c r="A221" s="458"/>
      <c r="B221" s="353">
        <f t="shared" si="45"/>
        <v>159</v>
      </c>
      <c r="C221" s="353"/>
      <c r="D221" s="353" t="s">
        <v>622</v>
      </c>
      <c r="E221" s="411">
        <v>23234.559999999969</v>
      </c>
      <c r="F221" s="411">
        <v>22387.77999999997</v>
      </c>
      <c r="G221" s="411">
        <v>26912.559999999969</v>
      </c>
      <c r="H221" s="411">
        <v>24178.29999999997</v>
      </c>
      <c r="I221" s="412" t="s">
        <v>626</v>
      </c>
      <c r="J221" s="412">
        <v>2.25</v>
      </c>
      <c r="K221" s="412">
        <v>2.1859999999999999</v>
      </c>
      <c r="L221" s="412">
        <v>2.5220000000000002</v>
      </c>
      <c r="M221" s="412">
        <v>2.3199999999999998</v>
      </c>
      <c r="N221" s="411">
        <v>0.17850070845869651</v>
      </c>
      <c r="O221" s="412" t="s">
        <v>486</v>
      </c>
      <c r="P221" s="413">
        <v>2.1653900066281491</v>
      </c>
      <c r="Q221" s="353" t="s">
        <v>767</v>
      </c>
      <c r="R221" s="411">
        <v>82528.119999999908</v>
      </c>
      <c r="S221" s="411">
        <v>63969.11999999993</v>
      </c>
      <c r="T221" s="411">
        <v>86391.119999999923</v>
      </c>
      <c r="U221" s="411">
        <v>77629.453333333251</v>
      </c>
      <c r="V221" s="412" t="s">
        <v>683</v>
      </c>
      <c r="W221" s="412">
        <v>121.2</v>
      </c>
      <c r="X221" s="412">
        <v>103.7</v>
      </c>
      <c r="Y221" s="412">
        <v>124.60000000000001</v>
      </c>
      <c r="Z221" s="412">
        <v>116.5</v>
      </c>
      <c r="AA221" s="411">
        <v>11.240455937595645</v>
      </c>
      <c r="AB221" s="412" t="s">
        <v>592</v>
      </c>
      <c r="AC221" s="413">
        <v>2.2056952399843941</v>
      </c>
      <c r="AD221" s="404" t="s">
        <v>767</v>
      </c>
      <c r="AE221" s="418">
        <v>16785.559999999976</v>
      </c>
      <c r="AF221" s="418">
        <v>12884.279999999979</v>
      </c>
      <c r="AG221" s="418">
        <v>15555.279999999977</v>
      </c>
      <c r="AH221" s="418">
        <v>15075.039999999977</v>
      </c>
      <c r="AI221" s="420" t="s">
        <v>453</v>
      </c>
      <c r="AJ221" s="420">
        <v>9.9320000000000004</v>
      </c>
      <c r="AK221" s="420">
        <v>7.8609999999999998</v>
      </c>
      <c r="AL221" s="420">
        <v>9.2889999999999997</v>
      </c>
      <c r="AM221" s="420">
        <v>9.027000000000001</v>
      </c>
      <c r="AN221" s="418">
        <v>1.0602403485097172</v>
      </c>
      <c r="AO221" s="420" t="s">
        <v>454</v>
      </c>
      <c r="AP221" s="421">
        <v>2.0711862032887511</v>
      </c>
      <c r="AR221" s="412">
        <v>2.25</v>
      </c>
      <c r="AS221" s="412">
        <v>2.1859999999999999</v>
      </c>
      <c r="AT221" s="412">
        <v>2.5220000000000002</v>
      </c>
      <c r="AU221" s="412">
        <v>121.2</v>
      </c>
      <c r="AV221" s="412">
        <v>103.7</v>
      </c>
      <c r="AW221" s="412">
        <v>124.60000000000001</v>
      </c>
      <c r="AX221" s="420">
        <v>9.9320000000000004</v>
      </c>
      <c r="AY221" s="420">
        <v>7.8609999999999998</v>
      </c>
      <c r="AZ221" s="420">
        <v>9.2889999999999997</v>
      </c>
      <c r="BB221" s="353">
        <f t="shared" si="46"/>
        <v>159</v>
      </c>
      <c r="BC221" s="412">
        <f t="shared" si="43"/>
        <v>47.25</v>
      </c>
      <c r="BD221" s="412">
        <f t="shared" si="41"/>
        <v>45.905999999999999</v>
      </c>
      <c r="BE221" s="412">
        <f t="shared" si="41"/>
        <v>52.962000000000003</v>
      </c>
      <c r="BF221" s="412">
        <f t="shared" si="44"/>
        <v>1333.2</v>
      </c>
      <c r="BG221" s="412">
        <f t="shared" si="42"/>
        <v>1140.7</v>
      </c>
      <c r="BH221" s="412">
        <f t="shared" si="42"/>
        <v>1370.6000000000001</v>
      </c>
      <c r="BI221" s="412">
        <f t="shared" si="42"/>
        <v>109.25200000000001</v>
      </c>
      <c r="BJ221" s="412">
        <f t="shared" si="42"/>
        <v>86.471000000000004</v>
      </c>
      <c r="BK221" s="412">
        <f t="shared" si="42"/>
        <v>102.179</v>
      </c>
    </row>
    <row r="222" spans="1:63">
      <c r="A222" s="458"/>
      <c r="B222" s="353">
        <f t="shared" si="45"/>
        <v>160</v>
      </c>
      <c r="C222" s="353"/>
      <c r="D222" s="353" t="s">
        <v>628</v>
      </c>
      <c r="E222" s="411">
        <v>11381.169999999986</v>
      </c>
      <c r="F222" s="411">
        <v>9948.4399999999932</v>
      </c>
      <c r="G222" s="411">
        <v>9602.6099999999969</v>
      </c>
      <c r="H222" s="411">
        <v>10310.739999999993</v>
      </c>
      <c r="I222" s="412" t="s">
        <v>457</v>
      </c>
      <c r="J222" s="412">
        <v>1.2869999999999999</v>
      </c>
      <c r="K222" s="412">
        <v>1.157</v>
      </c>
      <c r="L222" s="412">
        <v>1.125</v>
      </c>
      <c r="M222" s="412">
        <v>1.19</v>
      </c>
      <c r="N222" s="411">
        <v>8.5837675469479291E-2</v>
      </c>
      <c r="O222" s="412" t="s">
        <v>476</v>
      </c>
      <c r="P222" s="413">
        <v>1.9890369035712094</v>
      </c>
      <c r="Q222" s="353" t="s">
        <v>773</v>
      </c>
      <c r="R222" s="411">
        <v>11952.470000000021</v>
      </c>
      <c r="S222" s="411">
        <v>14132.120000000024</v>
      </c>
      <c r="T222" s="411">
        <v>11504.590000000024</v>
      </c>
      <c r="U222" s="411">
        <v>12529.726666666691</v>
      </c>
      <c r="V222" s="412" t="s">
        <v>562</v>
      </c>
      <c r="W222" s="412">
        <v>36.700000000000003</v>
      </c>
      <c r="X222" s="412">
        <v>40.82</v>
      </c>
      <c r="Y222" s="412">
        <v>35.81</v>
      </c>
      <c r="Z222" s="412">
        <v>37.78</v>
      </c>
      <c r="AA222" s="411">
        <v>2.6727424221407219</v>
      </c>
      <c r="AB222" s="412" t="s">
        <v>505</v>
      </c>
      <c r="AC222" s="413">
        <v>2.4436557411098483</v>
      </c>
      <c r="AD222" s="404" t="s">
        <v>773</v>
      </c>
      <c r="AE222" s="418">
        <v>5776.8000000000093</v>
      </c>
      <c r="AF222" s="418">
        <v>5078.360000000006</v>
      </c>
      <c r="AG222" s="418">
        <v>7736.560000000015</v>
      </c>
      <c r="AH222" s="418">
        <v>6197.2400000000098</v>
      </c>
      <c r="AI222" s="419" t="s">
        <v>597</v>
      </c>
      <c r="AJ222" s="420">
        <v>3.7490000000000001</v>
      </c>
      <c r="AK222" s="420">
        <v>3.306</v>
      </c>
      <c r="AL222" s="420">
        <v>4.9450000000000003</v>
      </c>
      <c r="AM222" s="420">
        <v>4</v>
      </c>
      <c r="AN222" s="418">
        <v>0.84769806175735507</v>
      </c>
      <c r="AO222" s="419" t="s">
        <v>783</v>
      </c>
      <c r="AP222" s="421">
        <v>1.7678757360707407</v>
      </c>
      <c r="AR222" s="412">
        <v>1.2869999999999999</v>
      </c>
      <c r="AS222" s="412">
        <v>1.157</v>
      </c>
      <c r="AT222" s="412">
        <v>1.125</v>
      </c>
      <c r="AU222" s="412">
        <v>36.700000000000003</v>
      </c>
      <c r="AV222" s="412">
        <v>40.82</v>
      </c>
      <c r="AW222" s="412">
        <v>35.81</v>
      </c>
      <c r="AX222" s="420">
        <v>3.7490000000000001</v>
      </c>
      <c r="AY222" s="420">
        <v>3.306</v>
      </c>
      <c r="AZ222" s="420">
        <v>4.9450000000000003</v>
      </c>
      <c r="BB222" s="353">
        <f t="shared" si="46"/>
        <v>160</v>
      </c>
      <c r="BC222" s="412">
        <f t="shared" si="43"/>
        <v>27.026999999999997</v>
      </c>
      <c r="BD222" s="412">
        <f t="shared" si="41"/>
        <v>24.297000000000001</v>
      </c>
      <c r="BE222" s="412">
        <f t="shared" si="41"/>
        <v>23.625</v>
      </c>
      <c r="BF222" s="412">
        <f t="shared" si="44"/>
        <v>403.70000000000005</v>
      </c>
      <c r="BG222" s="412">
        <f t="shared" si="42"/>
        <v>449.02</v>
      </c>
      <c r="BH222" s="412">
        <f t="shared" si="42"/>
        <v>393.91</v>
      </c>
      <c r="BI222" s="412">
        <f t="shared" si="42"/>
        <v>41.239000000000004</v>
      </c>
      <c r="BJ222" s="412">
        <f t="shared" si="42"/>
        <v>36.366</v>
      </c>
      <c r="BK222" s="412">
        <f t="shared" si="42"/>
        <v>54.395000000000003</v>
      </c>
    </row>
    <row r="223" spans="1:63">
      <c r="A223" s="458"/>
      <c r="B223" s="353">
        <f t="shared" si="45"/>
        <v>161</v>
      </c>
      <c r="C223" s="353"/>
      <c r="D223" s="353" t="s">
        <v>630</v>
      </c>
      <c r="E223" s="411">
        <v>9479.6099999999969</v>
      </c>
      <c r="F223" s="411">
        <v>8773.8300000000036</v>
      </c>
      <c r="G223" s="411">
        <v>8523.0500000000065</v>
      </c>
      <c r="H223" s="411">
        <v>8925.4966666666696</v>
      </c>
      <c r="I223" s="412" t="s">
        <v>487</v>
      </c>
      <c r="J223" s="412">
        <v>1.1140000000000001</v>
      </c>
      <c r="K223" s="412">
        <v>1.0469999999999999</v>
      </c>
      <c r="L223" s="412">
        <v>1.0230000000000001</v>
      </c>
      <c r="M223" s="412">
        <v>1.0609999999999999</v>
      </c>
      <c r="N223" s="411">
        <v>4.6888155974709168E-2</v>
      </c>
      <c r="O223" s="412" t="s">
        <v>529</v>
      </c>
      <c r="P223" s="413">
        <v>1.921270768243623</v>
      </c>
      <c r="Q223" s="353" t="s">
        <v>778</v>
      </c>
      <c r="R223" s="411">
        <v>12339.060000000019</v>
      </c>
      <c r="S223" s="411">
        <v>13870.59000000002</v>
      </c>
      <c r="T223" s="411">
        <v>12109.120000000021</v>
      </c>
      <c r="U223" s="411">
        <v>12772.923333333354</v>
      </c>
      <c r="V223" s="412" t="s">
        <v>458</v>
      </c>
      <c r="W223" s="412">
        <v>37.450000000000003</v>
      </c>
      <c r="X223" s="412">
        <v>40.340000000000003</v>
      </c>
      <c r="Y223" s="412">
        <v>37</v>
      </c>
      <c r="Z223" s="412">
        <v>38.270000000000003</v>
      </c>
      <c r="AA223" s="411">
        <v>1.81103145939482</v>
      </c>
      <c r="AB223" s="412" t="s">
        <v>495</v>
      </c>
      <c r="AC223" s="413">
        <v>2.4463813850809371</v>
      </c>
      <c r="AD223" s="404" t="s">
        <v>778</v>
      </c>
      <c r="AE223" s="418">
        <v>9709.5600000000031</v>
      </c>
      <c r="AF223" s="418">
        <v>7508.2800000000134</v>
      </c>
      <c r="AG223" s="418">
        <v>4865.4400000000041</v>
      </c>
      <c r="AH223" s="418">
        <v>7361.0933333333405</v>
      </c>
      <c r="AI223" s="419" t="s">
        <v>821</v>
      </c>
      <c r="AJ223" s="420">
        <v>6.0940000000000003</v>
      </c>
      <c r="AK223" s="420">
        <v>4.8090000000000002</v>
      </c>
      <c r="AL223" s="420">
        <v>3.1680000000000001</v>
      </c>
      <c r="AM223" s="420">
        <v>4.6900000000000004</v>
      </c>
      <c r="AN223" s="418">
        <v>1.4662021356424575</v>
      </c>
      <c r="AO223" s="419" t="s">
        <v>822</v>
      </c>
      <c r="AP223" s="421">
        <v>1.8158066920717753</v>
      </c>
      <c r="AR223" s="412">
        <v>1.1140000000000001</v>
      </c>
      <c r="AS223" s="412">
        <v>1.0469999999999999</v>
      </c>
      <c r="AT223" s="412">
        <v>1.0230000000000001</v>
      </c>
      <c r="AU223" s="412">
        <v>37.450000000000003</v>
      </c>
      <c r="AV223" s="412">
        <v>40.340000000000003</v>
      </c>
      <c r="AW223" s="412">
        <v>37</v>
      </c>
      <c r="AX223" s="420">
        <v>6.0940000000000003</v>
      </c>
      <c r="AY223" s="420">
        <v>4.8090000000000002</v>
      </c>
      <c r="AZ223" s="420">
        <v>3.1680000000000001</v>
      </c>
      <c r="BB223" s="353">
        <f t="shared" si="46"/>
        <v>161</v>
      </c>
      <c r="BC223" s="412">
        <f t="shared" si="43"/>
        <v>23.394000000000002</v>
      </c>
      <c r="BD223" s="412">
        <f t="shared" si="41"/>
        <v>21.986999999999998</v>
      </c>
      <c r="BE223" s="412">
        <f t="shared" si="41"/>
        <v>21.483000000000004</v>
      </c>
      <c r="BF223" s="412">
        <f t="shared" si="44"/>
        <v>411.95000000000005</v>
      </c>
      <c r="BG223" s="412">
        <f t="shared" si="42"/>
        <v>443.74</v>
      </c>
      <c r="BH223" s="412">
        <f t="shared" si="42"/>
        <v>407</v>
      </c>
      <c r="BI223" s="412">
        <f t="shared" si="42"/>
        <v>67.034000000000006</v>
      </c>
      <c r="BJ223" s="412">
        <f t="shared" si="42"/>
        <v>52.899000000000001</v>
      </c>
      <c r="BK223" s="412">
        <f t="shared" si="42"/>
        <v>34.847999999999999</v>
      </c>
    </row>
    <row r="224" spans="1:63">
      <c r="C224" s="353"/>
      <c r="D224" s="455" t="s">
        <v>639</v>
      </c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 t="s">
        <v>639</v>
      </c>
      <c r="R224" s="455"/>
      <c r="S224" s="455"/>
      <c r="T224" s="455"/>
      <c r="U224" s="455"/>
      <c r="V224" s="455"/>
      <c r="W224" s="455"/>
      <c r="X224" s="455"/>
      <c r="Y224" s="455"/>
      <c r="Z224" s="455"/>
      <c r="AA224" s="455"/>
      <c r="AB224" s="455"/>
      <c r="AC224" s="455"/>
      <c r="AD224" s="455" t="s">
        <v>639</v>
      </c>
      <c r="AE224" s="455"/>
      <c r="AF224" s="455"/>
      <c r="AG224" s="455"/>
      <c r="AH224" s="455"/>
      <c r="AI224" s="455"/>
      <c r="AJ224" s="455"/>
      <c r="AK224" s="455"/>
      <c r="AL224" s="455"/>
      <c r="AM224" s="455"/>
      <c r="AN224" s="455"/>
      <c r="AO224" s="455"/>
      <c r="AP224" s="455"/>
      <c r="AU224" s="404"/>
      <c r="AV224" s="404"/>
      <c r="AW224" s="404"/>
      <c r="AX224" s="404"/>
      <c r="AY224" s="404"/>
      <c r="AZ224" s="404"/>
      <c r="BF224" s="404"/>
      <c r="BG224" s="404"/>
      <c r="BH224" s="404"/>
      <c r="BI224" s="404"/>
      <c r="BJ224" s="404"/>
      <c r="BK224" s="404"/>
    </row>
    <row r="225" spans="1:63">
      <c r="C225" s="353"/>
      <c r="D225" s="410" t="s">
        <v>413</v>
      </c>
      <c r="E225" s="353"/>
      <c r="F225" s="353"/>
      <c r="G225" s="353"/>
      <c r="H225" s="353"/>
      <c r="I225" s="353"/>
      <c r="J225" s="353"/>
      <c r="K225" s="353"/>
      <c r="L225" s="353"/>
      <c r="M225" s="353"/>
      <c r="N225" s="353"/>
      <c r="O225" s="353"/>
      <c r="P225" s="353"/>
      <c r="Q225" s="410" t="s">
        <v>649</v>
      </c>
      <c r="AD225" s="417" t="s">
        <v>784</v>
      </c>
      <c r="AE225" s="404"/>
      <c r="AF225" s="404"/>
      <c r="AG225" s="404"/>
      <c r="AH225" s="404"/>
      <c r="AI225" s="404"/>
      <c r="AJ225" s="404"/>
      <c r="AK225" s="404"/>
      <c r="AL225" s="404"/>
      <c r="AM225" s="404"/>
      <c r="AN225" s="404"/>
      <c r="AO225" s="404"/>
      <c r="AP225" s="404"/>
      <c r="AR225" s="353"/>
      <c r="AS225" s="353"/>
      <c r="AT225" s="353"/>
      <c r="AX225" s="404"/>
      <c r="AY225" s="404"/>
      <c r="AZ225" s="404"/>
      <c r="BC225" s="353"/>
      <c r="BD225" s="353"/>
      <c r="BE225" s="353"/>
      <c r="BI225" s="404"/>
      <c r="BJ225" s="404"/>
      <c r="BK225" s="404"/>
    </row>
    <row r="226" spans="1:63">
      <c r="C226" s="353"/>
      <c r="D226" s="353"/>
      <c r="E226" s="456" t="s">
        <v>414</v>
      </c>
      <c r="F226" s="455"/>
      <c r="G226" s="455"/>
      <c r="H226" s="455"/>
      <c r="I226" s="455"/>
      <c r="J226" s="456" t="s">
        <v>415</v>
      </c>
      <c r="K226" s="455"/>
      <c r="L226" s="455"/>
      <c r="M226" s="455"/>
      <c r="N226" s="455"/>
      <c r="O226" s="455"/>
      <c r="P226" s="455"/>
      <c r="R226" s="456" t="s">
        <v>414</v>
      </c>
      <c r="S226" s="455"/>
      <c r="T226" s="455"/>
      <c r="U226" s="455"/>
      <c r="V226" s="455"/>
      <c r="W226" s="456" t="s">
        <v>415</v>
      </c>
      <c r="X226" s="455"/>
      <c r="Y226" s="455"/>
      <c r="Z226" s="455"/>
      <c r="AA226" s="455"/>
      <c r="AB226" s="455"/>
      <c r="AC226" s="455"/>
      <c r="AD226" s="404"/>
      <c r="AE226" s="456" t="s">
        <v>414</v>
      </c>
      <c r="AF226" s="457"/>
      <c r="AG226" s="457"/>
      <c r="AH226" s="457"/>
      <c r="AI226" s="457"/>
      <c r="AJ226" s="456" t="s">
        <v>415</v>
      </c>
      <c r="AK226" s="457"/>
      <c r="AL226" s="457"/>
      <c r="AM226" s="457"/>
      <c r="AN226" s="457"/>
      <c r="AO226" s="457"/>
      <c r="AP226" s="457"/>
      <c r="AU226" s="404"/>
      <c r="AV226" s="404"/>
      <c r="AW226" s="404"/>
      <c r="AX226" s="404"/>
      <c r="AY226" s="404"/>
      <c r="AZ226" s="404"/>
      <c r="BF226" s="404"/>
      <c r="BG226" s="404"/>
      <c r="BH226" s="404"/>
      <c r="BI226" s="404"/>
      <c r="BJ226" s="404"/>
      <c r="BK226" s="404"/>
    </row>
    <row r="227" spans="1:63">
      <c r="C227" s="353"/>
      <c r="D227" s="410" t="s">
        <v>416</v>
      </c>
      <c r="E227" s="410" t="s">
        <v>417</v>
      </c>
      <c r="F227" s="410" t="s">
        <v>418</v>
      </c>
      <c r="G227" s="410" t="s">
        <v>419</v>
      </c>
      <c r="H227" s="353" t="s">
        <v>420</v>
      </c>
      <c r="I227" s="353" t="s">
        <v>421</v>
      </c>
      <c r="J227" s="410" t="s">
        <v>417</v>
      </c>
      <c r="K227" s="410" t="s">
        <v>418</v>
      </c>
      <c r="L227" s="410" t="s">
        <v>419</v>
      </c>
      <c r="M227" s="353" t="s">
        <v>420</v>
      </c>
      <c r="N227" s="353" t="s">
        <v>422</v>
      </c>
      <c r="O227" s="353" t="s">
        <v>421</v>
      </c>
      <c r="P227" s="353" t="s">
        <v>423</v>
      </c>
      <c r="Q227" s="410" t="s">
        <v>416</v>
      </c>
      <c r="R227" s="410" t="s">
        <v>417</v>
      </c>
      <c r="S227" s="410" t="s">
        <v>418</v>
      </c>
      <c r="T227" s="410" t="s">
        <v>419</v>
      </c>
      <c r="U227" s="353" t="s">
        <v>420</v>
      </c>
      <c r="V227" s="353" t="s">
        <v>421</v>
      </c>
      <c r="W227" s="410" t="s">
        <v>417</v>
      </c>
      <c r="X227" s="410" t="s">
        <v>418</v>
      </c>
      <c r="Y227" s="410" t="s">
        <v>419</v>
      </c>
      <c r="Z227" s="353" t="s">
        <v>420</v>
      </c>
      <c r="AA227" s="353" t="s">
        <v>422</v>
      </c>
      <c r="AB227" s="353" t="s">
        <v>421</v>
      </c>
      <c r="AC227" s="353" t="s">
        <v>423</v>
      </c>
      <c r="AD227" s="417" t="s">
        <v>416</v>
      </c>
      <c r="AE227" s="417" t="s">
        <v>417</v>
      </c>
      <c r="AF227" s="417" t="s">
        <v>418</v>
      </c>
      <c r="AG227" s="417" t="s">
        <v>419</v>
      </c>
      <c r="AH227" s="404" t="s">
        <v>420</v>
      </c>
      <c r="AI227" s="404" t="s">
        <v>421</v>
      </c>
      <c r="AJ227" s="417" t="s">
        <v>417</v>
      </c>
      <c r="AK227" s="417" t="s">
        <v>418</v>
      </c>
      <c r="AL227" s="417" t="s">
        <v>419</v>
      </c>
      <c r="AM227" s="404" t="s">
        <v>420</v>
      </c>
      <c r="AN227" s="404" t="s">
        <v>422</v>
      </c>
      <c r="AO227" s="404" t="s">
        <v>421</v>
      </c>
      <c r="AP227" s="404" t="s">
        <v>423</v>
      </c>
      <c r="AR227" s="410" t="s">
        <v>417</v>
      </c>
      <c r="AS227" s="410" t="s">
        <v>418</v>
      </c>
      <c r="AT227" s="410" t="s">
        <v>419</v>
      </c>
      <c r="AU227" s="410" t="s">
        <v>417</v>
      </c>
      <c r="AV227" s="410" t="s">
        <v>418</v>
      </c>
      <c r="AW227" s="410" t="s">
        <v>419</v>
      </c>
      <c r="AX227" s="417" t="s">
        <v>417</v>
      </c>
      <c r="AY227" s="417" t="s">
        <v>418</v>
      </c>
      <c r="AZ227" s="417" t="s">
        <v>419</v>
      </c>
      <c r="BC227" s="410" t="s">
        <v>417</v>
      </c>
      <c r="BD227" s="410" t="s">
        <v>418</v>
      </c>
      <c r="BE227" s="410" t="s">
        <v>419</v>
      </c>
      <c r="BF227" s="410" t="s">
        <v>417</v>
      </c>
      <c r="BG227" s="410" t="s">
        <v>418</v>
      </c>
      <c r="BH227" s="410" t="s">
        <v>419</v>
      </c>
      <c r="BI227" s="410" t="s">
        <v>417</v>
      </c>
      <c r="BJ227" s="410" t="s">
        <v>418</v>
      </c>
      <c r="BK227" s="410" t="s">
        <v>419</v>
      </c>
    </row>
    <row r="228" spans="1:63">
      <c r="A228" s="458" t="s">
        <v>640</v>
      </c>
      <c r="B228" s="353">
        <f>B200+21</f>
        <v>163</v>
      </c>
      <c r="C228" s="353"/>
      <c r="D228" s="353" t="s">
        <v>424</v>
      </c>
      <c r="E228" s="411">
        <v>20967.330000000042</v>
      </c>
      <c r="F228" s="411">
        <v>18707.330000000027</v>
      </c>
      <c r="G228" s="411">
        <v>21333.990000000045</v>
      </c>
      <c r="H228" s="411">
        <v>20336.216666666704</v>
      </c>
      <c r="I228" s="412" t="s">
        <v>425</v>
      </c>
      <c r="J228" s="412">
        <v>1.7730000000000001</v>
      </c>
      <c r="K228" s="412">
        <v>1.613</v>
      </c>
      <c r="L228" s="412">
        <v>1.798</v>
      </c>
      <c r="M228" s="412">
        <v>1.728</v>
      </c>
      <c r="N228" s="411">
        <v>0.10023966700972263</v>
      </c>
      <c r="O228" s="412" t="s">
        <v>426</v>
      </c>
      <c r="P228" s="413">
        <v>2.028740354737038</v>
      </c>
      <c r="Q228" s="353" t="s">
        <v>650</v>
      </c>
      <c r="R228" s="411">
        <v>24831.880000000037</v>
      </c>
      <c r="S228" s="411">
        <v>16759.059999999987</v>
      </c>
      <c r="T228" s="411">
        <v>22052.000000000022</v>
      </c>
      <c r="U228" s="411">
        <v>21214.31333333335</v>
      </c>
      <c r="V228" s="412" t="s">
        <v>655</v>
      </c>
      <c r="W228" s="412">
        <v>73.67</v>
      </c>
      <c r="X228" s="412">
        <v>57.93</v>
      </c>
      <c r="Y228" s="412">
        <v>68.52</v>
      </c>
      <c r="Z228" s="412">
        <v>66.710000000000008</v>
      </c>
      <c r="AA228" s="411">
        <v>8.0233920572971122</v>
      </c>
      <c r="AB228" s="412" t="s">
        <v>459</v>
      </c>
      <c r="AC228" s="413">
        <v>2.3635818416192471</v>
      </c>
      <c r="AD228" s="404" t="s">
        <v>650</v>
      </c>
      <c r="AE228" s="418">
        <v>10221.880000000003</v>
      </c>
      <c r="AF228" s="418">
        <v>9029.1199999999953</v>
      </c>
      <c r="AG228" s="418">
        <v>9341.24</v>
      </c>
      <c r="AH228" s="418">
        <v>9530.746666666666</v>
      </c>
      <c r="AI228" s="420" t="s">
        <v>443</v>
      </c>
      <c r="AJ228" s="420">
        <v>5.5609999999999999</v>
      </c>
      <c r="AK228" s="420">
        <v>4.9889999999999999</v>
      </c>
      <c r="AL228" s="420">
        <v>5.14</v>
      </c>
      <c r="AM228" s="420">
        <v>5.23</v>
      </c>
      <c r="AN228" s="418">
        <v>0.2965274162960998</v>
      </c>
      <c r="AO228" s="420" t="s">
        <v>532</v>
      </c>
      <c r="AP228" s="421">
        <v>1.9601887390533552</v>
      </c>
      <c r="AR228" s="412">
        <v>1.7730000000000001</v>
      </c>
      <c r="AS228" s="412">
        <v>1.613</v>
      </c>
      <c r="AT228" s="412">
        <v>1.798</v>
      </c>
      <c r="AU228" s="412">
        <v>73.67</v>
      </c>
      <c r="AV228" s="412">
        <v>57.93</v>
      </c>
      <c r="AW228" s="412">
        <v>68.52</v>
      </c>
      <c r="AX228" s="420">
        <v>5.5609999999999999</v>
      </c>
      <c r="AY228" s="420">
        <v>4.9889999999999999</v>
      </c>
      <c r="AZ228" s="420">
        <v>5.14</v>
      </c>
      <c r="BB228" s="353">
        <f>BB200+21</f>
        <v>163</v>
      </c>
      <c r="BC228" s="412">
        <f>AR228*21</f>
        <v>37.233000000000004</v>
      </c>
      <c r="BD228" s="412">
        <f t="shared" ref="BD228:BE251" si="47">AS228*21</f>
        <v>33.872999999999998</v>
      </c>
      <c r="BE228" s="412">
        <f t="shared" si="47"/>
        <v>37.758000000000003</v>
      </c>
      <c r="BF228" s="412">
        <f>AU228*11</f>
        <v>810.37</v>
      </c>
      <c r="BG228" s="412">
        <f t="shared" ref="BG228:BK251" si="48">AV228*11</f>
        <v>637.23</v>
      </c>
      <c r="BH228" s="412">
        <f t="shared" si="48"/>
        <v>753.71999999999991</v>
      </c>
      <c r="BI228" s="412">
        <f t="shared" si="48"/>
        <v>61.170999999999999</v>
      </c>
      <c r="BJ228" s="412">
        <f t="shared" si="48"/>
        <v>54.878999999999998</v>
      </c>
      <c r="BK228" s="412">
        <f t="shared" si="48"/>
        <v>56.54</v>
      </c>
    </row>
    <row r="229" spans="1:63">
      <c r="A229" s="458"/>
      <c r="B229" s="353">
        <f>B201+21</f>
        <v>164</v>
      </c>
      <c r="C229" s="353"/>
      <c r="D229" s="353" t="s">
        <v>456</v>
      </c>
      <c r="E229" s="411">
        <v>34819.990000000085</v>
      </c>
      <c r="F229" s="411">
        <v>35542.990000000085</v>
      </c>
      <c r="G229" s="411">
        <v>36234.32000000008</v>
      </c>
      <c r="H229" s="411">
        <v>35532.433333333414</v>
      </c>
      <c r="I229" s="412" t="s">
        <v>461</v>
      </c>
      <c r="J229" s="412">
        <v>2.6920000000000002</v>
      </c>
      <c r="K229" s="412">
        <v>2.738</v>
      </c>
      <c r="L229" s="412">
        <v>2.782</v>
      </c>
      <c r="M229" s="412">
        <v>2.7370000000000001</v>
      </c>
      <c r="N229" s="411">
        <v>4.4796519665785094E-2</v>
      </c>
      <c r="O229" s="412" t="s">
        <v>468</v>
      </c>
      <c r="P229" s="413">
        <v>2.1253072142591019</v>
      </c>
      <c r="Q229" s="353" t="s">
        <v>657</v>
      </c>
      <c r="R229" s="411">
        <v>109798.88000000008</v>
      </c>
      <c r="S229" s="411">
        <v>118304.88000000009</v>
      </c>
      <c r="T229" s="411">
        <v>113373.88000000009</v>
      </c>
      <c r="U229" s="411">
        <v>113825.88000000008</v>
      </c>
      <c r="V229" s="412" t="s">
        <v>447</v>
      </c>
      <c r="W229" s="412">
        <v>184.3</v>
      </c>
      <c r="X229" s="412">
        <v>193.3</v>
      </c>
      <c r="Y229" s="412">
        <v>188.10000000000002</v>
      </c>
      <c r="Z229" s="412">
        <v>188.60000000000002</v>
      </c>
      <c r="AA229" s="411">
        <v>4.5202884993332164</v>
      </c>
      <c r="AB229" s="412" t="s">
        <v>514</v>
      </c>
      <c r="AC229" s="413">
        <v>2.0191128146097435</v>
      </c>
      <c r="AD229" s="404" t="s">
        <v>657</v>
      </c>
      <c r="AE229" s="418">
        <v>14380.820000000014</v>
      </c>
      <c r="AF229" s="418">
        <v>14540.820000000012</v>
      </c>
      <c r="AG229" s="418">
        <v>11358.120000000004</v>
      </c>
      <c r="AH229" s="418">
        <v>13426.586666666677</v>
      </c>
      <c r="AI229" s="420" t="s">
        <v>569</v>
      </c>
      <c r="AJ229" s="420">
        <v>7.47</v>
      </c>
      <c r="AK229" s="420">
        <v>7.5410000000000004</v>
      </c>
      <c r="AL229" s="420">
        <v>6.0949999999999998</v>
      </c>
      <c r="AM229" s="420">
        <v>7.0350000000000001</v>
      </c>
      <c r="AN229" s="418">
        <v>0.81539733958839367</v>
      </c>
      <c r="AO229" s="420" t="s">
        <v>629</v>
      </c>
      <c r="AP229" s="421">
        <v>2.0402715299149765</v>
      </c>
      <c r="AR229" s="412">
        <v>2.6920000000000002</v>
      </c>
      <c r="AS229" s="412">
        <v>2.738</v>
      </c>
      <c r="AT229" s="412">
        <v>2.782</v>
      </c>
      <c r="AU229" s="412">
        <v>184.3</v>
      </c>
      <c r="AV229" s="412">
        <v>193.3</v>
      </c>
      <c r="AW229" s="412">
        <v>188.10000000000002</v>
      </c>
      <c r="AX229" s="420">
        <v>7.47</v>
      </c>
      <c r="AY229" s="420">
        <v>7.5410000000000004</v>
      </c>
      <c r="AZ229" s="420">
        <v>6.0949999999999998</v>
      </c>
      <c r="BB229" s="353">
        <f>BB201+21</f>
        <v>164</v>
      </c>
      <c r="BC229" s="412">
        <f t="shared" ref="BC229:BC251" si="49">AR229*21</f>
        <v>56.532000000000004</v>
      </c>
      <c r="BD229" s="412">
        <f t="shared" si="47"/>
        <v>57.497999999999998</v>
      </c>
      <c r="BE229" s="412">
        <f t="shared" si="47"/>
        <v>58.421999999999997</v>
      </c>
      <c r="BF229" s="412">
        <f t="shared" ref="BF229:BF251" si="50">AU229*11</f>
        <v>2027.3000000000002</v>
      </c>
      <c r="BG229" s="412">
        <f t="shared" si="48"/>
        <v>2126.3000000000002</v>
      </c>
      <c r="BH229" s="412">
        <f t="shared" si="48"/>
        <v>2069.1000000000004</v>
      </c>
      <c r="BI229" s="412">
        <f t="shared" si="48"/>
        <v>82.17</v>
      </c>
      <c r="BJ229" s="412">
        <f t="shared" si="48"/>
        <v>82.951000000000008</v>
      </c>
      <c r="BK229" s="412">
        <f t="shared" si="48"/>
        <v>67.045000000000002</v>
      </c>
    </row>
    <row r="230" spans="1:63">
      <c r="A230" s="458"/>
      <c r="B230" s="355" t="s">
        <v>825</v>
      </c>
      <c r="C230" s="353"/>
      <c r="D230" s="353" t="s">
        <v>482</v>
      </c>
      <c r="E230" s="411">
        <v>8612.6599999999944</v>
      </c>
      <c r="F230" s="411">
        <v>9039.3399999999947</v>
      </c>
      <c r="G230" s="411">
        <v>8953.6699999999964</v>
      </c>
      <c r="H230" s="411">
        <v>8868.5566666666618</v>
      </c>
      <c r="I230" s="412" t="s">
        <v>491</v>
      </c>
      <c r="J230" s="412">
        <v>0.8448</v>
      </c>
      <c r="K230" s="412">
        <v>0.88</v>
      </c>
      <c r="L230" s="412">
        <v>0.87290000000000001</v>
      </c>
      <c r="M230" s="412">
        <v>0.8659</v>
      </c>
      <c r="N230" s="411">
        <v>1.8589909781644879E-2</v>
      </c>
      <c r="O230" s="412" t="s">
        <v>492</v>
      </c>
      <c r="P230" s="413">
        <v>1.8233350909874371</v>
      </c>
      <c r="Q230" s="353" t="s">
        <v>665</v>
      </c>
      <c r="R230" s="411">
        <v>5669.0300000000061</v>
      </c>
      <c r="S230" s="411">
        <v>5094.0300000000025</v>
      </c>
      <c r="T230" s="411">
        <v>5308.1200000000017</v>
      </c>
      <c r="U230" s="411">
        <v>5357.060000000004</v>
      </c>
      <c r="V230" s="412" t="s">
        <v>481</v>
      </c>
      <c r="W230" s="412">
        <v>29.310000000000002</v>
      </c>
      <c r="X230" s="412">
        <v>27.32</v>
      </c>
      <c r="Y230" s="412">
        <v>28.07</v>
      </c>
      <c r="Z230" s="412">
        <v>28.23</v>
      </c>
      <c r="AA230" s="411">
        <v>1.0051869238764379</v>
      </c>
      <c r="AB230" s="412" t="s">
        <v>449</v>
      </c>
      <c r="AC230" s="413">
        <v>2.4286124662218422</v>
      </c>
      <c r="AD230" s="404" t="s">
        <v>665</v>
      </c>
      <c r="AE230" s="418">
        <v>6728.059999999984</v>
      </c>
      <c r="AF230" s="418">
        <v>6078.2999999999902</v>
      </c>
      <c r="AG230" s="418">
        <v>4714.1799999999957</v>
      </c>
      <c r="AH230" s="418">
        <v>5840.1799999999903</v>
      </c>
      <c r="AI230" s="420" t="s">
        <v>610</v>
      </c>
      <c r="AJ230" s="420">
        <v>3.8420000000000001</v>
      </c>
      <c r="AK230" s="420">
        <v>3.5049999999999999</v>
      </c>
      <c r="AL230" s="420">
        <v>2.774</v>
      </c>
      <c r="AM230" s="420">
        <v>3.3730000000000002</v>
      </c>
      <c r="AN230" s="418">
        <v>0.54615743101255254</v>
      </c>
      <c r="AO230" s="420" t="s">
        <v>436</v>
      </c>
      <c r="AP230" s="421">
        <v>1.791187875243389</v>
      </c>
      <c r="AR230" s="412">
        <v>0.8448</v>
      </c>
      <c r="AS230" s="412">
        <v>0.88</v>
      </c>
      <c r="AT230" s="412">
        <v>0.87290000000000001</v>
      </c>
      <c r="AU230" s="412">
        <v>29.310000000000002</v>
      </c>
      <c r="AV230" s="412">
        <v>27.32</v>
      </c>
      <c r="AW230" s="412">
        <v>28.07</v>
      </c>
      <c r="AX230" s="420">
        <v>3.8420000000000001</v>
      </c>
      <c r="AY230" s="420">
        <v>3.5049999999999999</v>
      </c>
      <c r="AZ230" s="420">
        <v>2.774</v>
      </c>
      <c r="BB230" s="355" t="s">
        <v>825</v>
      </c>
      <c r="BC230" s="412">
        <f t="shared" si="49"/>
        <v>17.7408</v>
      </c>
      <c r="BD230" s="412">
        <f t="shared" si="47"/>
        <v>18.48</v>
      </c>
      <c r="BE230" s="412">
        <f t="shared" si="47"/>
        <v>18.3309</v>
      </c>
      <c r="BF230" s="412">
        <f t="shared" si="50"/>
        <v>322.41000000000003</v>
      </c>
      <c r="BG230" s="412">
        <f t="shared" si="48"/>
        <v>300.52</v>
      </c>
      <c r="BH230" s="412">
        <f t="shared" si="48"/>
        <v>308.77</v>
      </c>
      <c r="BI230" s="412">
        <f t="shared" si="48"/>
        <v>42.262</v>
      </c>
      <c r="BJ230" s="412">
        <f t="shared" si="48"/>
        <v>38.555</v>
      </c>
      <c r="BK230" s="412">
        <f t="shared" si="48"/>
        <v>30.513999999999999</v>
      </c>
    </row>
    <row r="231" spans="1:63">
      <c r="A231" s="458"/>
      <c r="B231" s="353">
        <f>B203+21</f>
        <v>165</v>
      </c>
      <c r="C231" s="353"/>
      <c r="D231" s="353" t="s">
        <v>502</v>
      </c>
      <c r="E231" s="411">
        <v>18685.320000000029</v>
      </c>
      <c r="F231" s="411">
        <v>19553.660000000029</v>
      </c>
      <c r="G231" s="411">
        <v>18533.000000000025</v>
      </c>
      <c r="H231" s="411">
        <v>18923.993333333361</v>
      </c>
      <c r="I231" s="412" t="s">
        <v>513</v>
      </c>
      <c r="J231" s="412">
        <v>1.6120000000000001</v>
      </c>
      <c r="K231" s="412">
        <v>1.673</v>
      </c>
      <c r="L231" s="412">
        <v>1.601</v>
      </c>
      <c r="M231" s="412">
        <v>1.629</v>
      </c>
      <c r="N231" s="411">
        <v>3.9125899090491356E-2</v>
      </c>
      <c r="O231" s="412" t="s">
        <v>514</v>
      </c>
      <c r="P231" s="413">
        <v>2.0275785348798947</v>
      </c>
      <c r="Q231" s="353" t="s">
        <v>671</v>
      </c>
      <c r="R231" s="411">
        <v>20073.910000000018</v>
      </c>
      <c r="S231" s="411">
        <v>28520.940000000046</v>
      </c>
      <c r="T231" s="411">
        <v>22360.910000000029</v>
      </c>
      <c r="U231" s="411">
        <v>23651.920000000031</v>
      </c>
      <c r="V231" s="412" t="s">
        <v>673</v>
      </c>
      <c r="W231" s="412">
        <v>64.7</v>
      </c>
      <c r="X231" s="412">
        <v>80.16</v>
      </c>
      <c r="Y231" s="412">
        <v>69.100000000000009</v>
      </c>
      <c r="Z231" s="412">
        <v>71.320000000000007</v>
      </c>
      <c r="AA231" s="411">
        <v>7.9635436082181021</v>
      </c>
      <c r="AB231" s="412" t="s">
        <v>562</v>
      </c>
      <c r="AC231" s="413">
        <v>2.3355793786068957</v>
      </c>
      <c r="AD231" s="404" t="s">
        <v>671</v>
      </c>
      <c r="AE231" s="418">
        <v>6648.4199999999873</v>
      </c>
      <c r="AF231" s="418">
        <v>8441.939999999986</v>
      </c>
      <c r="AG231" s="418">
        <v>6929.0599999999831</v>
      </c>
      <c r="AH231" s="418">
        <v>7339.8066666666518</v>
      </c>
      <c r="AI231" s="420" t="s">
        <v>566</v>
      </c>
      <c r="AJ231" s="420">
        <v>3.8010000000000002</v>
      </c>
      <c r="AK231" s="420">
        <v>4.702</v>
      </c>
      <c r="AL231" s="420">
        <v>3.9450000000000003</v>
      </c>
      <c r="AM231" s="420">
        <v>4.149</v>
      </c>
      <c r="AN231" s="418">
        <v>0.48409588797971936</v>
      </c>
      <c r="AO231" s="420" t="s">
        <v>454</v>
      </c>
      <c r="AP231" s="421">
        <v>1.8775237663781608</v>
      </c>
      <c r="AR231" s="412">
        <v>1.6120000000000001</v>
      </c>
      <c r="AS231" s="412">
        <v>1.673</v>
      </c>
      <c r="AT231" s="412">
        <v>1.601</v>
      </c>
      <c r="AU231" s="412">
        <v>64.7</v>
      </c>
      <c r="AV231" s="412">
        <v>80.16</v>
      </c>
      <c r="AW231" s="412">
        <v>69.100000000000009</v>
      </c>
      <c r="AX231" s="420">
        <v>3.8010000000000002</v>
      </c>
      <c r="AY231" s="420">
        <v>4.702</v>
      </c>
      <c r="AZ231" s="420">
        <v>3.9450000000000003</v>
      </c>
      <c r="BB231" s="353">
        <f>BB203+21</f>
        <v>165</v>
      </c>
      <c r="BC231" s="412">
        <f t="shared" si="49"/>
        <v>33.852000000000004</v>
      </c>
      <c r="BD231" s="412">
        <f t="shared" si="47"/>
        <v>35.133000000000003</v>
      </c>
      <c r="BE231" s="412">
        <f t="shared" si="47"/>
        <v>33.621000000000002</v>
      </c>
      <c r="BF231" s="412">
        <f t="shared" si="50"/>
        <v>711.7</v>
      </c>
      <c r="BG231" s="412">
        <f t="shared" si="48"/>
        <v>881.76</v>
      </c>
      <c r="BH231" s="412">
        <f t="shared" si="48"/>
        <v>760.10000000000014</v>
      </c>
      <c r="BI231" s="412">
        <f t="shared" si="48"/>
        <v>41.811</v>
      </c>
      <c r="BJ231" s="412">
        <f t="shared" si="48"/>
        <v>51.722000000000001</v>
      </c>
      <c r="BK231" s="412">
        <f t="shared" si="48"/>
        <v>43.395000000000003</v>
      </c>
    </row>
    <row r="232" spans="1:63">
      <c r="A232" s="458"/>
      <c r="B232" s="353">
        <f>B204+21</f>
        <v>166</v>
      </c>
      <c r="C232" s="353"/>
      <c r="D232" s="353" t="s">
        <v>524</v>
      </c>
      <c r="E232" s="411">
        <v>25702.990000000063</v>
      </c>
      <c r="F232" s="411">
        <v>28523.990000000067</v>
      </c>
      <c r="G232" s="411">
        <v>26890.320000000072</v>
      </c>
      <c r="H232" s="411">
        <v>27039.100000000064</v>
      </c>
      <c r="I232" s="412" t="s">
        <v>475</v>
      </c>
      <c r="J232" s="412">
        <v>2.097</v>
      </c>
      <c r="K232" s="412">
        <v>2.2850000000000001</v>
      </c>
      <c r="L232" s="412">
        <v>2.1760000000000002</v>
      </c>
      <c r="M232" s="412">
        <v>2.1859999999999999</v>
      </c>
      <c r="N232" s="411">
        <v>9.4248715616134543E-2</v>
      </c>
      <c r="O232" s="412" t="s">
        <v>448</v>
      </c>
      <c r="P232" s="413">
        <v>2.0627373030834559</v>
      </c>
      <c r="Q232" s="353" t="s">
        <v>677</v>
      </c>
      <c r="R232" s="411">
        <v>26652.910000000051</v>
      </c>
      <c r="S232" s="411">
        <v>24299.910000000036</v>
      </c>
      <c r="T232" s="411">
        <v>22701.880000000034</v>
      </c>
      <c r="U232" s="411">
        <v>24551.566666666709</v>
      </c>
      <c r="V232" s="412" t="s">
        <v>451</v>
      </c>
      <c r="W232" s="412">
        <v>76.91</v>
      </c>
      <c r="X232" s="412">
        <v>72.7</v>
      </c>
      <c r="Y232" s="412">
        <v>69.75</v>
      </c>
      <c r="Z232" s="412">
        <v>73.12</v>
      </c>
      <c r="AA232" s="411">
        <v>3.6027868810771722</v>
      </c>
      <c r="AB232" s="412" t="s">
        <v>478</v>
      </c>
      <c r="AC232" s="413">
        <v>2.3367848367118831</v>
      </c>
      <c r="AD232" s="404" t="s">
        <v>677</v>
      </c>
      <c r="AE232" s="418">
        <v>12532.940000000011</v>
      </c>
      <c r="AF232" s="418">
        <v>11736.06000000001</v>
      </c>
      <c r="AG232" s="418">
        <v>10136.880000000003</v>
      </c>
      <c r="AH232" s="418">
        <v>11468.626666666676</v>
      </c>
      <c r="AI232" s="420" t="s">
        <v>511</v>
      </c>
      <c r="AJ232" s="420">
        <v>6.6360000000000001</v>
      </c>
      <c r="AK232" s="420">
        <v>6.2700000000000005</v>
      </c>
      <c r="AL232" s="420">
        <v>5.5209999999999999</v>
      </c>
      <c r="AM232" s="420">
        <v>6.1420000000000003</v>
      </c>
      <c r="AN232" s="418">
        <v>0.56864930348409681</v>
      </c>
      <c r="AO232" s="420" t="s">
        <v>560</v>
      </c>
      <c r="AP232" s="421">
        <v>2.0019570406694385</v>
      </c>
      <c r="AR232" s="412">
        <v>2.097</v>
      </c>
      <c r="AS232" s="412">
        <v>2.2850000000000001</v>
      </c>
      <c r="AT232" s="412">
        <v>2.1760000000000002</v>
      </c>
      <c r="AU232" s="412">
        <v>76.91</v>
      </c>
      <c r="AV232" s="412">
        <v>72.7</v>
      </c>
      <c r="AW232" s="412">
        <v>69.75</v>
      </c>
      <c r="AX232" s="420">
        <v>6.6360000000000001</v>
      </c>
      <c r="AY232" s="420">
        <v>6.2700000000000005</v>
      </c>
      <c r="AZ232" s="420">
        <v>5.5209999999999999</v>
      </c>
      <c r="BB232" s="353">
        <f>BB204+21</f>
        <v>166</v>
      </c>
      <c r="BC232" s="412">
        <f t="shared" si="49"/>
        <v>44.036999999999999</v>
      </c>
      <c r="BD232" s="412">
        <f t="shared" si="47"/>
        <v>47.984999999999999</v>
      </c>
      <c r="BE232" s="412">
        <f t="shared" si="47"/>
        <v>45.696000000000005</v>
      </c>
      <c r="BF232" s="412">
        <f t="shared" si="50"/>
        <v>846.01</v>
      </c>
      <c r="BG232" s="412">
        <f t="shared" si="48"/>
        <v>799.7</v>
      </c>
      <c r="BH232" s="412">
        <f t="shared" si="48"/>
        <v>767.25</v>
      </c>
      <c r="BI232" s="412">
        <f t="shared" si="48"/>
        <v>72.995999999999995</v>
      </c>
      <c r="BJ232" s="412">
        <f t="shared" si="48"/>
        <v>68.97</v>
      </c>
      <c r="BK232" s="412">
        <f t="shared" si="48"/>
        <v>60.731000000000002</v>
      </c>
    </row>
    <row r="233" spans="1:63">
      <c r="A233" s="458"/>
      <c r="B233" s="355" t="s">
        <v>826</v>
      </c>
      <c r="C233" s="353"/>
      <c r="D233" s="353" t="s">
        <v>533</v>
      </c>
      <c r="E233" s="411">
        <v>9393.9999999999964</v>
      </c>
      <c r="F233" s="411">
        <v>10217.329999999994</v>
      </c>
      <c r="G233" s="411">
        <v>9534.9999999999945</v>
      </c>
      <c r="H233" s="411">
        <v>9715.4433333333291</v>
      </c>
      <c r="I233" s="412" t="s">
        <v>446</v>
      </c>
      <c r="J233" s="412">
        <v>0.90890000000000004</v>
      </c>
      <c r="K233" s="412">
        <v>0.97529999999999994</v>
      </c>
      <c r="L233" s="412">
        <v>0.9204</v>
      </c>
      <c r="M233" s="412">
        <v>0.93489999999999995</v>
      </c>
      <c r="N233" s="411">
        <v>3.5507737013888527E-2</v>
      </c>
      <c r="O233" s="412" t="s">
        <v>447</v>
      </c>
      <c r="P233" s="413">
        <v>1.8271326842478872</v>
      </c>
      <c r="Q233" s="353" t="s">
        <v>679</v>
      </c>
      <c r="R233" s="411">
        <v>4982.09</v>
      </c>
      <c r="S233" s="411">
        <v>5601.0000000000027</v>
      </c>
      <c r="T233" s="411">
        <v>5205.1800000000021</v>
      </c>
      <c r="U233" s="411">
        <v>5262.7566666666689</v>
      </c>
      <c r="V233" s="412" t="s">
        <v>503</v>
      </c>
      <c r="W233" s="412">
        <v>26.92</v>
      </c>
      <c r="X233" s="412">
        <v>29.080000000000002</v>
      </c>
      <c r="Y233" s="412">
        <v>27.71</v>
      </c>
      <c r="Z233" s="412">
        <v>27.900000000000002</v>
      </c>
      <c r="AA233" s="411">
        <v>1.092478694450685</v>
      </c>
      <c r="AB233" s="412" t="s">
        <v>490</v>
      </c>
      <c r="AC233" s="413">
        <v>2.4253874335502656</v>
      </c>
      <c r="AD233" s="404" t="s">
        <v>679</v>
      </c>
      <c r="AE233" s="418">
        <v>5414.1799999999921</v>
      </c>
      <c r="AF233" s="418">
        <v>7258.0599999999858</v>
      </c>
      <c r="AG233" s="418">
        <v>5736.239999999987</v>
      </c>
      <c r="AH233" s="418">
        <v>6136.1599999999889</v>
      </c>
      <c r="AI233" s="420" t="s">
        <v>588</v>
      </c>
      <c r="AJ233" s="420">
        <v>3.153</v>
      </c>
      <c r="AK233" s="420">
        <v>4.1120000000000001</v>
      </c>
      <c r="AL233" s="420">
        <v>3.3250000000000002</v>
      </c>
      <c r="AM233" s="420">
        <v>3.5300000000000002</v>
      </c>
      <c r="AN233" s="418">
        <v>0.51103224601351427</v>
      </c>
      <c r="AO233" s="420" t="s">
        <v>582</v>
      </c>
      <c r="AP233" s="421">
        <v>1.7977548399523735</v>
      </c>
      <c r="AR233" s="412">
        <v>0.90890000000000004</v>
      </c>
      <c r="AS233" s="412">
        <v>0.97529999999999994</v>
      </c>
      <c r="AT233" s="412">
        <v>0.9204</v>
      </c>
      <c r="AU233" s="412">
        <v>26.92</v>
      </c>
      <c r="AV233" s="412">
        <v>29.080000000000002</v>
      </c>
      <c r="AW233" s="412">
        <v>27.71</v>
      </c>
      <c r="AX233" s="420">
        <v>3.153</v>
      </c>
      <c r="AY233" s="420">
        <v>4.1120000000000001</v>
      </c>
      <c r="AZ233" s="420">
        <v>3.3250000000000002</v>
      </c>
      <c r="BB233" s="355" t="s">
        <v>826</v>
      </c>
      <c r="BC233" s="412">
        <f t="shared" si="49"/>
        <v>19.0869</v>
      </c>
      <c r="BD233" s="412">
        <f t="shared" si="47"/>
        <v>20.481299999999997</v>
      </c>
      <c r="BE233" s="412">
        <f t="shared" si="47"/>
        <v>19.328399999999998</v>
      </c>
      <c r="BF233" s="412">
        <f t="shared" si="50"/>
        <v>296.12</v>
      </c>
      <c r="BG233" s="412">
        <f t="shared" si="48"/>
        <v>319.88</v>
      </c>
      <c r="BH233" s="412">
        <f t="shared" si="48"/>
        <v>304.81</v>
      </c>
      <c r="BI233" s="412">
        <f t="shared" si="48"/>
        <v>34.683</v>
      </c>
      <c r="BJ233" s="412">
        <f t="shared" si="48"/>
        <v>45.231999999999999</v>
      </c>
      <c r="BK233" s="412">
        <f t="shared" si="48"/>
        <v>36.575000000000003</v>
      </c>
    </row>
    <row r="234" spans="1:63">
      <c r="A234" s="458"/>
      <c r="B234" s="353">
        <f>B206+21</f>
        <v>167</v>
      </c>
      <c r="C234" s="353"/>
      <c r="D234" s="353" t="s">
        <v>538</v>
      </c>
      <c r="E234" s="411">
        <v>30119.660000000069</v>
      </c>
      <c r="F234" s="411">
        <v>26785.990000000067</v>
      </c>
      <c r="G234" s="411">
        <v>30453.320000000083</v>
      </c>
      <c r="H234" s="411">
        <v>29119.656666666739</v>
      </c>
      <c r="I234" s="412" t="s">
        <v>425</v>
      </c>
      <c r="J234" s="412">
        <v>2.3890000000000002</v>
      </c>
      <c r="K234" s="412">
        <v>2.169</v>
      </c>
      <c r="L234" s="412">
        <v>2.411</v>
      </c>
      <c r="M234" s="412">
        <v>2.323</v>
      </c>
      <c r="N234" s="411">
        <v>0.13369961475511463</v>
      </c>
      <c r="O234" s="412" t="s">
        <v>426</v>
      </c>
      <c r="P234" s="413">
        <v>2.0936898800837316</v>
      </c>
      <c r="Q234" s="353" t="s">
        <v>684</v>
      </c>
      <c r="R234" s="411">
        <v>51657.880000000063</v>
      </c>
      <c r="S234" s="411">
        <v>43280.880000000063</v>
      </c>
      <c r="T234" s="411">
        <v>47912.880000000063</v>
      </c>
      <c r="U234" s="411">
        <v>47617.213333333399</v>
      </c>
      <c r="V234" s="412" t="s">
        <v>435</v>
      </c>
      <c r="W234" s="412">
        <v>115.2</v>
      </c>
      <c r="X234" s="412">
        <v>103.4</v>
      </c>
      <c r="Y234" s="412">
        <v>110</v>
      </c>
      <c r="Z234" s="412">
        <v>109.5</v>
      </c>
      <c r="AA234" s="411">
        <v>5.9310322027986908</v>
      </c>
      <c r="AB234" s="412" t="s">
        <v>481</v>
      </c>
      <c r="AC234" s="413">
        <v>2.2081541527762201</v>
      </c>
      <c r="AD234" s="404" t="s">
        <v>684</v>
      </c>
      <c r="AE234" s="418">
        <v>17663.759999999991</v>
      </c>
      <c r="AF234" s="418">
        <v>14278.820000000016</v>
      </c>
      <c r="AG234" s="418">
        <v>15442.820000000018</v>
      </c>
      <c r="AH234" s="418">
        <v>15795.13333333334</v>
      </c>
      <c r="AI234" s="420" t="s">
        <v>433</v>
      </c>
      <c r="AJ234" s="420">
        <v>8.9060000000000006</v>
      </c>
      <c r="AK234" s="420">
        <v>7.4240000000000004</v>
      </c>
      <c r="AL234" s="420">
        <v>7.94</v>
      </c>
      <c r="AM234" s="420">
        <v>8.09</v>
      </c>
      <c r="AN234" s="418">
        <v>0.75205687015659883</v>
      </c>
      <c r="AO234" s="420" t="s">
        <v>560</v>
      </c>
      <c r="AP234" s="421">
        <v>2.0778816673080418</v>
      </c>
      <c r="AR234" s="412">
        <v>2.3890000000000002</v>
      </c>
      <c r="AS234" s="412">
        <v>2.169</v>
      </c>
      <c r="AT234" s="412">
        <v>2.411</v>
      </c>
      <c r="AU234" s="412">
        <v>115.2</v>
      </c>
      <c r="AV234" s="412">
        <v>103.4</v>
      </c>
      <c r="AW234" s="412">
        <v>110</v>
      </c>
      <c r="AX234" s="420">
        <v>8.9060000000000006</v>
      </c>
      <c r="AY234" s="420">
        <v>7.4240000000000004</v>
      </c>
      <c r="AZ234" s="420">
        <v>7.94</v>
      </c>
      <c r="BB234" s="353">
        <f>BB206+21</f>
        <v>167</v>
      </c>
      <c r="BC234" s="412">
        <f t="shared" si="49"/>
        <v>50.169000000000004</v>
      </c>
      <c r="BD234" s="412">
        <f t="shared" si="47"/>
        <v>45.548999999999999</v>
      </c>
      <c r="BE234" s="412">
        <f t="shared" si="47"/>
        <v>50.631</v>
      </c>
      <c r="BF234" s="412">
        <f t="shared" si="50"/>
        <v>1267.2</v>
      </c>
      <c r="BG234" s="412">
        <f t="shared" si="48"/>
        <v>1137.4000000000001</v>
      </c>
      <c r="BH234" s="412">
        <f t="shared" si="48"/>
        <v>1210</v>
      </c>
      <c r="BI234" s="412">
        <f t="shared" si="48"/>
        <v>97.966000000000008</v>
      </c>
      <c r="BJ234" s="412">
        <f t="shared" si="48"/>
        <v>81.664000000000001</v>
      </c>
      <c r="BK234" s="412">
        <f t="shared" si="48"/>
        <v>87.34</v>
      </c>
    </row>
    <row r="235" spans="1:63">
      <c r="A235" s="458"/>
      <c r="B235" s="353">
        <f>B207+21</f>
        <v>168</v>
      </c>
      <c r="C235" s="353"/>
      <c r="D235" s="353" t="s">
        <v>549</v>
      </c>
      <c r="E235" s="411">
        <v>28350.990000000082</v>
      </c>
      <c r="F235" s="411">
        <v>29294.32000000008</v>
      </c>
      <c r="G235" s="411">
        <v>28599.320000000072</v>
      </c>
      <c r="H235" s="411">
        <v>28748.210000000079</v>
      </c>
      <c r="I235" s="412" t="s">
        <v>525</v>
      </c>
      <c r="J235" s="412">
        <v>2.2730000000000001</v>
      </c>
      <c r="K235" s="412">
        <v>2.335</v>
      </c>
      <c r="L235" s="412">
        <v>2.29</v>
      </c>
      <c r="M235" s="412">
        <v>2.2989999999999999</v>
      </c>
      <c r="N235" s="411">
        <v>3.2172353338168487E-2</v>
      </c>
      <c r="O235" s="412" t="s">
        <v>526</v>
      </c>
      <c r="P235" s="413">
        <v>2.1239293413032749</v>
      </c>
      <c r="Q235" s="353" t="s">
        <v>692</v>
      </c>
      <c r="R235" s="411">
        <v>26849.880000000037</v>
      </c>
      <c r="S235" s="411">
        <v>29336.880000000048</v>
      </c>
      <c r="T235" s="411">
        <v>25851.880000000034</v>
      </c>
      <c r="U235" s="411">
        <v>27346.213333333373</v>
      </c>
      <c r="V235" s="412" t="s">
        <v>550</v>
      </c>
      <c r="W235" s="412">
        <v>77.260000000000005</v>
      </c>
      <c r="X235" s="412">
        <v>81.55</v>
      </c>
      <c r="Y235" s="412">
        <v>75.5</v>
      </c>
      <c r="Z235" s="412">
        <v>78.100000000000009</v>
      </c>
      <c r="AA235" s="411">
        <v>3.1108218734681787</v>
      </c>
      <c r="AB235" s="412" t="s">
        <v>496</v>
      </c>
      <c r="AC235" s="413">
        <v>2.2770968614122196</v>
      </c>
      <c r="AD235" s="404" t="s">
        <v>692</v>
      </c>
      <c r="AE235" s="418">
        <v>13416.000000000013</v>
      </c>
      <c r="AF235" s="418">
        <v>14841.880000000019</v>
      </c>
      <c r="AG235" s="418">
        <v>12126.000000000011</v>
      </c>
      <c r="AH235" s="418">
        <v>13461.293333333349</v>
      </c>
      <c r="AI235" s="420" t="s">
        <v>520</v>
      </c>
      <c r="AJ235" s="420">
        <v>7.0369999999999999</v>
      </c>
      <c r="AK235" s="420">
        <v>7.6749999999999998</v>
      </c>
      <c r="AL235" s="420">
        <v>6.45</v>
      </c>
      <c r="AM235" s="420">
        <v>7.0540000000000003</v>
      </c>
      <c r="AN235" s="418">
        <v>0.61276695648796076</v>
      </c>
      <c r="AO235" s="420" t="s">
        <v>531</v>
      </c>
      <c r="AP235" s="421">
        <v>2.0407204352317088</v>
      </c>
      <c r="AR235" s="412">
        <v>2.2730000000000001</v>
      </c>
      <c r="AS235" s="412">
        <v>2.335</v>
      </c>
      <c r="AT235" s="412">
        <v>2.29</v>
      </c>
      <c r="AU235" s="412">
        <v>77.260000000000005</v>
      </c>
      <c r="AV235" s="412">
        <v>81.55</v>
      </c>
      <c r="AW235" s="412">
        <v>75.5</v>
      </c>
      <c r="AX235" s="420">
        <v>7.0369999999999999</v>
      </c>
      <c r="AY235" s="420">
        <v>7.6749999999999998</v>
      </c>
      <c r="AZ235" s="420">
        <v>6.45</v>
      </c>
      <c r="BB235" s="353">
        <f>BB207+21</f>
        <v>168</v>
      </c>
      <c r="BC235" s="412">
        <f t="shared" si="49"/>
        <v>47.733000000000004</v>
      </c>
      <c r="BD235" s="412">
        <f t="shared" si="47"/>
        <v>49.034999999999997</v>
      </c>
      <c r="BE235" s="412">
        <f t="shared" si="47"/>
        <v>48.09</v>
      </c>
      <c r="BF235" s="412">
        <f t="shared" si="50"/>
        <v>849.86</v>
      </c>
      <c r="BG235" s="412">
        <f t="shared" si="48"/>
        <v>897.05</v>
      </c>
      <c r="BH235" s="412">
        <f t="shared" si="48"/>
        <v>830.5</v>
      </c>
      <c r="BI235" s="412">
        <f t="shared" si="48"/>
        <v>77.406999999999996</v>
      </c>
      <c r="BJ235" s="412">
        <f t="shared" si="48"/>
        <v>84.424999999999997</v>
      </c>
      <c r="BK235" s="412">
        <f t="shared" si="48"/>
        <v>70.95</v>
      </c>
    </row>
    <row r="236" spans="1:63">
      <c r="A236" s="458"/>
      <c r="B236" s="355" t="s">
        <v>825</v>
      </c>
      <c r="C236" s="353"/>
      <c r="D236" s="353" t="s">
        <v>555</v>
      </c>
      <c r="E236" s="411">
        <v>8871.0099999999948</v>
      </c>
      <c r="F236" s="411">
        <v>9346.9999999999945</v>
      </c>
      <c r="G236" s="411">
        <v>9470.3299999999945</v>
      </c>
      <c r="H236" s="411">
        <v>9229.4466666666613</v>
      </c>
      <c r="I236" s="412" t="s">
        <v>428</v>
      </c>
      <c r="J236" s="412">
        <v>0.86609999999999998</v>
      </c>
      <c r="K236" s="412">
        <v>0.90510000000000002</v>
      </c>
      <c r="L236" s="412">
        <v>0.91510000000000002</v>
      </c>
      <c r="M236" s="412">
        <v>0.89539999999999997</v>
      </c>
      <c r="N236" s="411">
        <v>2.5874815807955701E-2</v>
      </c>
      <c r="O236" s="412" t="s">
        <v>513</v>
      </c>
      <c r="P236" s="413">
        <v>1.825043373788849</v>
      </c>
      <c r="Q236" s="353" t="s">
        <v>698</v>
      </c>
      <c r="R236" s="411">
        <v>5961.0900000000056</v>
      </c>
      <c r="S236" s="411">
        <v>6129.0600000000059</v>
      </c>
      <c r="T236" s="411">
        <v>5733.1200000000035</v>
      </c>
      <c r="U236" s="411">
        <v>5941.0900000000047</v>
      </c>
      <c r="V236" s="412" t="s">
        <v>493</v>
      </c>
      <c r="W236" s="412">
        <v>30.28</v>
      </c>
      <c r="X236" s="412">
        <v>30.830000000000002</v>
      </c>
      <c r="Y236" s="412">
        <v>29.52</v>
      </c>
      <c r="Z236" s="412">
        <v>30.21</v>
      </c>
      <c r="AA236" s="411">
        <v>0.65839451023969886</v>
      </c>
      <c r="AB236" s="412" t="s">
        <v>534</v>
      </c>
      <c r="AC236" s="413">
        <v>2.4460252028400169</v>
      </c>
      <c r="AD236" s="404" t="s">
        <v>698</v>
      </c>
      <c r="AE236" s="418">
        <v>6042.0599999999868</v>
      </c>
      <c r="AF236" s="418">
        <v>7067.0599999999849</v>
      </c>
      <c r="AG236" s="418">
        <v>5765.1799999999894</v>
      </c>
      <c r="AH236" s="418">
        <v>6291.4333333333198</v>
      </c>
      <c r="AI236" s="420" t="s">
        <v>433</v>
      </c>
      <c r="AJ236" s="420">
        <v>3.4860000000000002</v>
      </c>
      <c r="AK236" s="420">
        <v>4.0149999999999997</v>
      </c>
      <c r="AL236" s="420">
        <v>3.34</v>
      </c>
      <c r="AM236" s="420">
        <v>3.6139999999999999</v>
      </c>
      <c r="AN236" s="418">
        <v>0.35500176133131095</v>
      </c>
      <c r="AO236" s="420" t="s">
        <v>455</v>
      </c>
      <c r="AP236" s="421">
        <v>1.8318337930235806</v>
      </c>
      <c r="AR236" s="412">
        <v>0.86609999999999998</v>
      </c>
      <c r="AS236" s="412">
        <v>0.90510000000000002</v>
      </c>
      <c r="AT236" s="412">
        <v>0.91510000000000002</v>
      </c>
      <c r="AU236" s="412">
        <v>30.28</v>
      </c>
      <c r="AV236" s="412">
        <v>30.830000000000002</v>
      </c>
      <c r="AW236" s="412">
        <v>29.52</v>
      </c>
      <c r="AX236" s="420">
        <v>3.4860000000000002</v>
      </c>
      <c r="AY236" s="420">
        <v>4.0149999999999997</v>
      </c>
      <c r="AZ236" s="420">
        <v>3.34</v>
      </c>
      <c r="BB236" s="355" t="s">
        <v>825</v>
      </c>
      <c r="BC236" s="412">
        <f t="shared" si="49"/>
        <v>18.188099999999999</v>
      </c>
      <c r="BD236" s="412">
        <f t="shared" si="47"/>
        <v>19.007100000000001</v>
      </c>
      <c r="BE236" s="412">
        <f t="shared" si="47"/>
        <v>19.217100000000002</v>
      </c>
      <c r="BF236" s="412">
        <f t="shared" si="50"/>
        <v>333.08000000000004</v>
      </c>
      <c r="BG236" s="412">
        <f t="shared" si="48"/>
        <v>339.13</v>
      </c>
      <c r="BH236" s="412">
        <f t="shared" si="48"/>
        <v>324.71999999999997</v>
      </c>
      <c r="BI236" s="412">
        <f t="shared" si="48"/>
        <v>38.346000000000004</v>
      </c>
      <c r="BJ236" s="412">
        <f t="shared" si="48"/>
        <v>44.164999999999999</v>
      </c>
      <c r="BK236" s="412">
        <f t="shared" si="48"/>
        <v>36.739999999999995</v>
      </c>
    </row>
    <row r="237" spans="1:63">
      <c r="A237" s="458"/>
      <c r="B237" s="353">
        <f>B209+21</f>
        <v>169</v>
      </c>
      <c r="C237" s="353"/>
      <c r="D237" s="353" t="s">
        <v>558</v>
      </c>
      <c r="E237" s="411">
        <v>24484.320000000065</v>
      </c>
      <c r="F237" s="411">
        <v>26181.990000000078</v>
      </c>
      <c r="G237" s="411">
        <v>24364.320000000069</v>
      </c>
      <c r="H237" s="411">
        <v>25010.210000000068</v>
      </c>
      <c r="I237" s="412" t="s">
        <v>517</v>
      </c>
      <c r="J237" s="412">
        <v>2.0150000000000001</v>
      </c>
      <c r="K237" s="412">
        <v>2.129</v>
      </c>
      <c r="L237" s="412">
        <v>2.0060000000000002</v>
      </c>
      <c r="M237" s="412">
        <v>2.0499999999999998</v>
      </c>
      <c r="N237" s="411">
        <v>6.8528791482753579E-2</v>
      </c>
      <c r="O237" s="412" t="s">
        <v>493</v>
      </c>
      <c r="P237" s="413">
        <v>2.0316189935705231</v>
      </c>
      <c r="Q237" s="353" t="s">
        <v>703</v>
      </c>
      <c r="R237" s="411">
        <v>23212.880000000026</v>
      </c>
      <c r="S237" s="411">
        <v>31973.880000000048</v>
      </c>
      <c r="T237" s="411">
        <v>23420.880000000045</v>
      </c>
      <c r="U237" s="411">
        <v>26202.546666666705</v>
      </c>
      <c r="V237" s="412" t="s">
        <v>653</v>
      </c>
      <c r="W237" s="412">
        <v>70.7</v>
      </c>
      <c r="X237" s="412">
        <v>85.94</v>
      </c>
      <c r="Y237" s="412">
        <v>71.08</v>
      </c>
      <c r="Z237" s="412">
        <v>75.91</v>
      </c>
      <c r="AA237" s="411">
        <v>8.6886823369012411</v>
      </c>
      <c r="AB237" s="412" t="s">
        <v>539</v>
      </c>
      <c r="AC237" s="413">
        <v>2.3367249929986982</v>
      </c>
      <c r="AD237" s="404" t="s">
        <v>703</v>
      </c>
      <c r="AE237" s="418">
        <v>10616.880000000008</v>
      </c>
      <c r="AF237" s="418">
        <v>12936.880000000012</v>
      </c>
      <c r="AG237" s="418">
        <v>10369.820000000009</v>
      </c>
      <c r="AH237" s="418">
        <v>11307.86000000001</v>
      </c>
      <c r="AI237" s="420" t="s">
        <v>501</v>
      </c>
      <c r="AJ237" s="420">
        <v>5.7480000000000002</v>
      </c>
      <c r="AK237" s="420">
        <v>6.82</v>
      </c>
      <c r="AL237" s="420">
        <v>5.6310000000000002</v>
      </c>
      <c r="AM237" s="420">
        <v>6.0659999999999998</v>
      </c>
      <c r="AN237" s="418">
        <v>0.65552646910032486</v>
      </c>
      <c r="AO237" s="420" t="s">
        <v>544</v>
      </c>
      <c r="AP237" s="421">
        <v>2.0010148205698157</v>
      </c>
      <c r="AR237" s="412">
        <v>2.0150000000000001</v>
      </c>
      <c r="AS237" s="412">
        <v>2.129</v>
      </c>
      <c r="AT237" s="412">
        <v>2.0060000000000002</v>
      </c>
      <c r="AU237" s="412">
        <v>70.7</v>
      </c>
      <c r="AV237" s="412">
        <v>85.94</v>
      </c>
      <c r="AW237" s="412">
        <v>71.08</v>
      </c>
      <c r="AX237" s="420">
        <v>5.7480000000000002</v>
      </c>
      <c r="AY237" s="420">
        <v>6.82</v>
      </c>
      <c r="AZ237" s="420">
        <v>5.6310000000000002</v>
      </c>
      <c r="BB237" s="353">
        <f>BB209+21</f>
        <v>169</v>
      </c>
      <c r="BC237" s="412">
        <f t="shared" si="49"/>
        <v>42.315000000000005</v>
      </c>
      <c r="BD237" s="412">
        <f t="shared" si="47"/>
        <v>44.709000000000003</v>
      </c>
      <c r="BE237" s="412">
        <f t="shared" si="47"/>
        <v>42.126000000000005</v>
      </c>
      <c r="BF237" s="412">
        <f t="shared" si="50"/>
        <v>777.7</v>
      </c>
      <c r="BG237" s="412">
        <f t="shared" si="48"/>
        <v>945.33999999999992</v>
      </c>
      <c r="BH237" s="412">
        <f t="shared" si="48"/>
        <v>781.88</v>
      </c>
      <c r="BI237" s="412">
        <f t="shared" si="48"/>
        <v>63.228000000000002</v>
      </c>
      <c r="BJ237" s="412">
        <f t="shared" si="48"/>
        <v>75.02000000000001</v>
      </c>
      <c r="BK237" s="412">
        <f t="shared" si="48"/>
        <v>61.941000000000003</v>
      </c>
    </row>
    <row r="238" spans="1:63">
      <c r="A238" s="458"/>
      <c r="B238" s="353">
        <f>B210+21</f>
        <v>170</v>
      </c>
      <c r="C238" s="353"/>
      <c r="D238" s="353" t="s">
        <v>570</v>
      </c>
      <c r="E238" s="411">
        <v>38396.32000000008</v>
      </c>
      <c r="F238" s="411">
        <v>43442.320000000102</v>
      </c>
      <c r="G238" s="411">
        <v>40105.320000000094</v>
      </c>
      <c r="H238" s="411">
        <v>40647.986666666759</v>
      </c>
      <c r="I238" s="412" t="s">
        <v>473</v>
      </c>
      <c r="J238" s="412">
        <v>2.9170000000000003</v>
      </c>
      <c r="K238" s="412">
        <v>3.2290000000000001</v>
      </c>
      <c r="L238" s="412">
        <v>3.024</v>
      </c>
      <c r="M238" s="412">
        <v>3.0569999999999999</v>
      </c>
      <c r="N238" s="411">
        <v>0.15839915463709497</v>
      </c>
      <c r="O238" s="412" t="s">
        <v>475</v>
      </c>
      <c r="P238" s="413">
        <v>2.1560286036291942</v>
      </c>
      <c r="Q238" s="353" t="s">
        <v>714</v>
      </c>
      <c r="R238" s="411">
        <v>287050.62999999966</v>
      </c>
      <c r="S238" s="411">
        <v>308761.87999999954</v>
      </c>
      <c r="T238" s="411">
        <v>290087.37999999948</v>
      </c>
      <c r="U238" s="411">
        <v>295299.96333333291</v>
      </c>
      <c r="V238" s="412" t="s">
        <v>496</v>
      </c>
      <c r="W238" s="412">
        <v>354.20000000000005</v>
      </c>
      <c r="X238" s="412">
        <v>374.40000000000003</v>
      </c>
      <c r="Y238" s="412">
        <v>357</v>
      </c>
      <c r="Z238" s="412">
        <v>361.90000000000003</v>
      </c>
      <c r="AA238" s="411">
        <v>10.926921113976208</v>
      </c>
      <c r="AB238" s="412" t="s">
        <v>574</v>
      </c>
      <c r="AC238" s="413">
        <v>1.5927771115944411</v>
      </c>
      <c r="AD238" s="404" t="s">
        <v>714</v>
      </c>
      <c r="AE238" s="418">
        <v>9360.9399999999969</v>
      </c>
      <c r="AF238" s="418">
        <v>10685.940000000006</v>
      </c>
      <c r="AG238" s="418">
        <v>9108.1199999999953</v>
      </c>
      <c r="AH238" s="418">
        <v>9718.3333333333339</v>
      </c>
      <c r="AI238" s="420" t="s">
        <v>531</v>
      </c>
      <c r="AJ238" s="420">
        <v>5.149</v>
      </c>
      <c r="AK238" s="420">
        <v>5.78</v>
      </c>
      <c r="AL238" s="420">
        <v>5.0270000000000001</v>
      </c>
      <c r="AM238" s="420">
        <v>5.319</v>
      </c>
      <c r="AN238" s="418">
        <v>0.40415515144170616</v>
      </c>
      <c r="AO238" s="420" t="s">
        <v>530</v>
      </c>
      <c r="AP238" s="421">
        <v>1.9613928697303014</v>
      </c>
      <c r="AR238" s="412">
        <v>2.9170000000000003</v>
      </c>
      <c r="AS238" s="412">
        <v>3.2290000000000001</v>
      </c>
      <c r="AT238" s="412">
        <v>3.024</v>
      </c>
      <c r="AU238" s="412">
        <v>354.20000000000005</v>
      </c>
      <c r="AV238" s="412">
        <v>374.40000000000003</v>
      </c>
      <c r="AW238" s="412">
        <v>357</v>
      </c>
      <c r="AX238" s="420">
        <v>5.149</v>
      </c>
      <c r="AY238" s="420">
        <v>5.78</v>
      </c>
      <c r="AZ238" s="420">
        <v>5.0270000000000001</v>
      </c>
      <c r="BB238" s="353">
        <f>BB210+21</f>
        <v>170</v>
      </c>
      <c r="BC238" s="412">
        <f t="shared" si="49"/>
        <v>61.257000000000005</v>
      </c>
      <c r="BD238" s="412">
        <f t="shared" si="47"/>
        <v>67.808999999999997</v>
      </c>
      <c r="BE238" s="412">
        <f t="shared" si="47"/>
        <v>63.503999999999998</v>
      </c>
      <c r="BF238" s="412">
        <f t="shared" si="50"/>
        <v>3896.2000000000007</v>
      </c>
      <c r="BG238" s="412">
        <f t="shared" si="48"/>
        <v>4118.4000000000005</v>
      </c>
      <c r="BH238" s="412">
        <f t="shared" si="48"/>
        <v>3927</v>
      </c>
      <c r="BI238" s="412">
        <f t="shared" si="48"/>
        <v>56.639000000000003</v>
      </c>
      <c r="BJ238" s="412">
        <f t="shared" si="48"/>
        <v>63.580000000000005</v>
      </c>
      <c r="BK238" s="412">
        <f t="shared" si="48"/>
        <v>55.297000000000004</v>
      </c>
    </row>
    <row r="239" spans="1:63">
      <c r="A239" s="458"/>
      <c r="B239" s="355" t="s">
        <v>826</v>
      </c>
      <c r="C239" s="353"/>
      <c r="D239" s="353" t="s">
        <v>572</v>
      </c>
      <c r="E239" s="411">
        <v>10507.339999999995</v>
      </c>
      <c r="F239" s="411">
        <v>11795.669999999995</v>
      </c>
      <c r="G239" s="411">
        <v>9798.6599999999944</v>
      </c>
      <c r="H239" s="411">
        <v>10700.556666666662</v>
      </c>
      <c r="I239" s="412" t="s">
        <v>508</v>
      </c>
      <c r="J239" s="412">
        <v>0.99850000000000005</v>
      </c>
      <c r="K239" s="412">
        <v>1.1000000000000001</v>
      </c>
      <c r="L239" s="412">
        <v>0.94169999999999998</v>
      </c>
      <c r="M239" s="412">
        <v>1.0130000000000001</v>
      </c>
      <c r="N239" s="411">
        <v>8.0131877510057986E-2</v>
      </c>
      <c r="O239" s="412" t="s">
        <v>552</v>
      </c>
      <c r="P239" s="413">
        <v>1.8306290120354898</v>
      </c>
      <c r="Q239" s="353" t="s">
        <v>716</v>
      </c>
      <c r="R239" s="411">
        <v>6176.2100000000046</v>
      </c>
      <c r="S239" s="411">
        <v>6144.0000000000073</v>
      </c>
      <c r="T239" s="411">
        <v>7254.9700000000084</v>
      </c>
      <c r="U239" s="411">
        <v>6525.0600000000077</v>
      </c>
      <c r="V239" s="412" t="s">
        <v>592</v>
      </c>
      <c r="W239" s="412">
        <v>30.990000000000002</v>
      </c>
      <c r="X239" s="412">
        <v>30.88</v>
      </c>
      <c r="Y239" s="412">
        <v>34.369999999999997</v>
      </c>
      <c r="Z239" s="412">
        <v>32.08</v>
      </c>
      <c r="AA239" s="411">
        <v>1.9831023559119196</v>
      </c>
      <c r="AB239" s="412" t="s">
        <v>557</v>
      </c>
      <c r="AC239" s="413">
        <v>2.4592471049095423</v>
      </c>
      <c r="AD239" s="404" t="s">
        <v>716</v>
      </c>
      <c r="AE239" s="418">
        <v>5462.2399999999898</v>
      </c>
      <c r="AF239" s="418">
        <v>7027.1799999999866</v>
      </c>
      <c r="AG239" s="418">
        <v>6118.239999999988</v>
      </c>
      <c r="AH239" s="418">
        <v>6202.5533333333215</v>
      </c>
      <c r="AI239" s="420" t="s">
        <v>627</v>
      </c>
      <c r="AJ239" s="420">
        <v>3.1790000000000003</v>
      </c>
      <c r="AK239" s="420">
        <v>3.9950000000000001</v>
      </c>
      <c r="AL239" s="420">
        <v>3.5260000000000002</v>
      </c>
      <c r="AM239" s="420">
        <v>3.5670000000000002</v>
      </c>
      <c r="AN239" s="418">
        <v>0.40924962420513677</v>
      </c>
      <c r="AO239" s="420" t="s">
        <v>596</v>
      </c>
      <c r="AP239" s="421">
        <v>1.7996025447937478</v>
      </c>
      <c r="AR239" s="412">
        <v>0.99850000000000005</v>
      </c>
      <c r="AS239" s="412">
        <v>1.1000000000000001</v>
      </c>
      <c r="AT239" s="412">
        <v>0.94169999999999998</v>
      </c>
      <c r="AU239" s="412">
        <v>30.990000000000002</v>
      </c>
      <c r="AV239" s="412">
        <v>30.88</v>
      </c>
      <c r="AW239" s="412">
        <v>34.369999999999997</v>
      </c>
      <c r="AX239" s="420">
        <v>3.1790000000000003</v>
      </c>
      <c r="AY239" s="420">
        <v>3.9950000000000001</v>
      </c>
      <c r="AZ239" s="420">
        <v>3.5260000000000002</v>
      </c>
      <c r="BB239" s="355" t="s">
        <v>826</v>
      </c>
      <c r="BC239" s="412">
        <f t="shared" si="49"/>
        <v>20.968500000000002</v>
      </c>
      <c r="BD239" s="412">
        <f t="shared" si="47"/>
        <v>23.1</v>
      </c>
      <c r="BE239" s="412">
        <f t="shared" si="47"/>
        <v>19.775700000000001</v>
      </c>
      <c r="BF239" s="412">
        <f t="shared" si="50"/>
        <v>340.89000000000004</v>
      </c>
      <c r="BG239" s="412">
        <f t="shared" si="48"/>
        <v>339.68</v>
      </c>
      <c r="BH239" s="412">
        <f t="shared" si="48"/>
        <v>378.07</v>
      </c>
      <c r="BI239" s="412">
        <f t="shared" si="48"/>
        <v>34.969000000000001</v>
      </c>
      <c r="BJ239" s="412">
        <f t="shared" si="48"/>
        <v>43.945</v>
      </c>
      <c r="BK239" s="412">
        <f t="shared" si="48"/>
        <v>38.786000000000001</v>
      </c>
    </row>
    <row r="240" spans="1:63">
      <c r="A240" s="458"/>
      <c r="B240" s="353">
        <f t="shared" ref="B240:B251" si="51">B212+21</f>
        <v>171</v>
      </c>
      <c r="C240" s="353"/>
      <c r="D240" s="353" t="s">
        <v>577</v>
      </c>
      <c r="E240" s="411">
        <v>23882.320000000062</v>
      </c>
      <c r="F240" s="411">
        <v>21839.320000000051</v>
      </c>
      <c r="G240" s="411">
        <v>15750.329999999994</v>
      </c>
      <c r="H240" s="411">
        <v>20490.656666666702</v>
      </c>
      <c r="I240" s="414" t="s">
        <v>583</v>
      </c>
      <c r="J240" s="412">
        <v>1.974</v>
      </c>
      <c r="K240" s="412">
        <v>1.833</v>
      </c>
      <c r="L240" s="412">
        <v>1.399</v>
      </c>
      <c r="M240" s="412">
        <v>1.7350000000000001</v>
      </c>
      <c r="N240" s="411">
        <v>0.29959100383613424</v>
      </c>
      <c r="O240" s="412" t="s">
        <v>584</v>
      </c>
      <c r="P240" s="413">
        <v>1.9979826947729056</v>
      </c>
      <c r="Q240" s="353" t="s">
        <v>663</v>
      </c>
      <c r="R240" s="411">
        <v>13986.969999999974</v>
      </c>
      <c r="S240" s="411">
        <v>12018.029999999979</v>
      </c>
      <c r="T240" s="411">
        <v>8726.0599999999977</v>
      </c>
      <c r="U240" s="411">
        <v>11577.019999999984</v>
      </c>
      <c r="V240" s="414" t="s">
        <v>726</v>
      </c>
      <c r="W240" s="412">
        <v>51.84</v>
      </c>
      <c r="X240" s="412">
        <v>47.19</v>
      </c>
      <c r="Y240" s="412">
        <v>38.64</v>
      </c>
      <c r="Z240" s="412">
        <v>45.89</v>
      </c>
      <c r="AA240" s="411">
        <v>6.6939312208442798</v>
      </c>
      <c r="AB240" s="412" t="s">
        <v>695</v>
      </c>
      <c r="AC240" s="413">
        <v>2.4252480123990474</v>
      </c>
      <c r="AD240" s="404" t="s">
        <v>663</v>
      </c>
      <c r="AE240" s="418">
        <v>10201.420000000004</v>
      </c>
      <c r="AF240" s="418">
        <v>12778.760000000011</v>
      </c>
      <c r="AG240" s="418">
        <v>10007.880000000003</v>
      </c>
      <c r="AH240" s="418">
        <v>10996.020000000006</v>
      </c>
      <c r="AI240" s="420" t="s">
        <v>697</v>
      </c>
      <c r="AJ240" s="420">
        <v>5.5510000000000002</v>
      </c>
      <c r="AK240" s="420">
        <v>6.7480000000000002</v>
      </c>
      <c r="AL240" s="420">
        <v>5.4590000000000005</v>
      </c>
      <c r="AM240" s="420">
        <v>5.92</v>
      </c>
      <c r="AN240" s="418">
        <v>0.71916467704635811</v>
      </c>
      <c r="AO240" s="420" t="s">
        <v>507</v>
      </c>
      <c r="AP240" s="421">
        <v>1.9991899649679958</v>
      </c>
      <c r="AR240" s="412">
        <v>1.974</v>
      </c>
      <c r="AS240" s="412">
        <v>1.833</v>
      </c>
      <c r="AT240" s="412">
        <v>1.399</v>
      </c>
      <c r="AU240" s="412">
        <v>51.84</v>
      </c>
      <c r="AV240" s="412">
        <v>47.19</v>
      </c>
      <c r="AW240" s="412">
        <v>38.64</v>
      </c>
      <c r="AX240" s="420">
        <v>5.5510000000000002</v>
      </c>
      <c r="AY240" s="420">
        <v>6.7480000000000002</v>
      </c>
      <c r="AZ240" s="420">
        <v>5.4590000000000005</v>
      </c>
      <c r="BB240" s="353">
        <f t="shared" ref="BB240:BB251" si="52">BB212+21</f>
        <v>171</v>
      </c>
      <c r="BC240" s="412">
        <f t="shared" si="49"/>
        <v>41.454000000000001</v>
      </c>
      <c r="BD240" s="412">
        <f t="shared" si="47"/>
        <v>38.493000000000002</v>
      </c>
      <c r="BE240" s="412">
        <f t="shared" si="47"/>
        <v>29.379000000000001</v>
      </c>
      <c r="BF240" s="412">
        <f t="shared" si="50"/>
        <v>570.24</v>
      </c>
      <c r="BG240" s="412">
        <f t="shared" si="48"/>
        <v>519.08999999999992</v>
      </c>
      <c r="BH240" s="412">
        <f t="shared" si="48"/>
        <v>425.04</v>
      </c>
      <c r="BI240" s="412">
        <f t="shared" si="48"/>
        <v>61.061</v>
      </c>
      <c r="BJ240" s="412">
        <f t="shared" si="48"/>
        <v>74.228000000000009</v>
      </c>
      <c r="BK240" s="412">
        <f t="shared" si="48"/>
        <v>60.049000000000007</v>
      </c>
    </row>
    <row r="241" spans="1:63">
      <c r="A241" s="458"/>
      <c r="B241" s="353">
        <f t="shared" si="51"/>
        <v>172</v>
      </c>
      <c r="C241" s="353"/>
      <c r="D241" s="353" t="s">
        <v>586</v>
      </c>
      <c r="E241" s="411">
        <v>32882.320000000072</v>
      </c>
      <c r="F241" s="411">
        <v>30434.320000000083</v>
      </c>
      <c r="G241" s="411">
        <v>23886.990000000053</v>
      </c>
      <c r="H241" s="411">
        <v>29067.876666666736</v>
      </c>
      <c r="I241" s="412" t="s">
        <v>588</v>
      </c>
      <c r="J241" s="412">
        <v>2.5680000000000001</v>
      </c>
      <c r="K241" s="412">
        <v>2.41</v>
      </c>
      <c r="L241" s="412">
        <v>1.974</v>
      </c>
      <c r="M241" s="412">
        <v>2.3170000000000002</v>
      </c>
      <c r="N241" s="411">
        <v>0.30770555063081723</v>
      </c>
      <c r="O241" s="412" t="s">
        <v>589</v>
      </c>
      <c r="P241" s="413">
        <v>2.0934608415703244</v>
      </c>
      <c r="Q241" s="353" t="s">
        <v>675</v>
      </c>
      <c r="R241" s="411">
        <v>100947.88000000008</v>
      </c>
      <c r="S241" s="411">
        <v>61448.88000000007</v>
      </c>
      <c r="T241" s="411">
        <v>63037.880000000077</v>
      </c>
      <c r="U241" s="411">
        <v>75144.880000000077</v>
      </c>
      <c r="V241" s="414" t="s">
        <v>731</v>
      </c>
      <c r="W241" s="412">
        <v>174.70000000000002</v>
      </c>
      <c r="X241" s="412">
        <v>128.20000000000002</v>
      </c>
      <c r="Y241" s="412">
        <v>130.20000000000002</v>
      </c>
      <c r="Z241" s="412">
        <v>144.4</v>
      </c>
      <c r="AA241" s="411">
        <v>26.308474844416136</v>
      </c>
      <c r="AB241" s="412" t="s">
        <v>732</v>
      </c>
      <c r="AC241" s="413">
        <v>2.1216946814098105</v>
      </c>
      <c r="AD241" s="404" t="s">
        <v>675</v>
      </c>
      <c r="AE241" s="418">
        <v>18948.879999999986</v>
      </c>
      <c r="AF241" s="418">
        <v>18803.87999999999</v>
      </c>
      <c r="AG241" s="418">
        <v>19988.759999999973</v>
      </c>
      <c r="AH241" s="418">
        <v>19247.173333333318</v>
      </c>
      <c r="AI241" s="420" t="s">
        <v>428</v>
      </c>
      <c r="AJ241" s="420">
        <v>9.4550000000000001</v>
      </c>
      <c r="AK241" s="420">
        <v>9.3930000000000007</v>
      </c>
      <c r="AL241" s="420">
        <v>9.8940000000000001</v>
      </c>
      <c r="AM241" s="420">
        <v>9.5809999999999995</v>
      </c>
      <c r="AN241" s="418">
        <v>0.27319903087673542</v>
      </c>
      <c r="AO241" s="420" t="s">
        <v>513</v>
      </c>
      <c r="AP241" s="421">
        <v>2.175801333408625</v>
      </c>
      <c r="AR241" s="412">
        <v>2.5680000000000001</v>
      </c>
      <c r="AS241" s="412">
        <v>2.41</v>
      </c>
      <c r="AT241" s="412">
        <v>1.974</v>
      </c>
      <c r="AU241" s="412">
        <v>174.70000000000002</v>
      </c>
      <c r="AV241" s="412">
        <v>128.20000000000002</v>
      </c>
      <c r="AW241" s="412">
        <v>130.20000000000002</v>
      </c>
      <c r="AX241" s="420">
        <v>9.4550000000000001</v>
      </c>
      <c r="AY241" s="420">
        <v>9.3930000000000007</v>
      </c>
      <c r="AZ241" s="420">
        <v>9.8940000000000001</v>
      </c>
      <c r="BB241" s="353">
        <f t="shared" si="52"/>
        <v>172</v>
      </c>
      <c r="BC241" s="412">
        <f t="shared" si="49"/>
        <v>53.928000000000004</v>
      </c>
      <c r="BD241" s="412">
        <f t="shared" si="47"/>
        <v>50.61</v>
      </c>
      <c r="BE241" s="412">
        <f t="shared" si="47"/>
        <v>41.454000000000001</v>
      </c>
      <c r="BF241" s="412">
        <f t="shared" si="50"/>
        <v>1921.7000000000003</v>
      </c>
      <c r="BG241" s="412">
        <f t="shared" si="48"/>
        <v>1410.2000000000003</v>
      </c>
      <c r="BH241" s="412">
        <f t="shared" si="48"/>
        <v>1432.2000000000003</v>
      </c>
      <c r="BI241" s="412">
        <f t="shared" si="48"/>
        <v>104.005</v>
      </c>
      <c r="BJ241" s="412">
        <f t="shared" si="48"/>
        <v>103.32300000000001</v>
      </c>
      <c r="BK241" s="412">
        <f t="shared" si="48"/>
        <v>108.834</v>
      </c>
    </row>
    <row r="242" spans="1:63">
      <c r="A242" s="458"/>
      <c r="B242" s="353">
        <f t="shared" si="51"/>
        <v>173</v>
      </c>
      <c r="C242" s="353"/>
      <c r="D242" s="353" t="s">
        <v>590</v>
      </c>
      <c r="E242" s="411">
        <v>31500.660000000069</v>
      </c>
      <c r="F242" s="411">
        <v>31267.320000000072</v>
      </c>
      <c r="G242" s="411">
        <v>24903.320000000062</v>
      </c>
      <c r="H242" s="411">
        <v>29223.766666666736</v>
      </c>
      <c r="I242" s="412" t="s">
        <v>480</v>
      </c>
      <c r="J242" s="412">
        <v>2.4790000000000001</v>
      </c>
      <c r="K242" s="412">
        <v>2.464</v>
      </c>
      <c r="L242" s="412">
        <v>2.0430000000000001</v>
      </c>
      <c r="M242" s="412">
        <v>2.3290000000000002</v>
      </c>
      <c r="N242" s="411">
        <v>0.2475442515251193</v>
      </c>
      <c r="O242" s="412" t="s">
        <v>511</v>
      </c>
      <c r="P242" s="413">
        <v>2.0936000391446226</v>
      </c>
      <c r="Q242" s="353" t="s">
        <v>682</v>
      </c>
      <c r="R242" s="411">
        <v>85842.880000000077</v>
      </c>
      <c r="S242" s="411">
        <v>58837.88000000007</v>
      </c>
      <c r="T242" s="411">
        <v>67967.880000000077</v>
      </c>
      <c r="U242" s="411">
        <v>70882.880000000077</v>
      </c>
      <c r="V242" s="412" t="s">
        <v>735</v>
      </c>
      <c r="W242" s="412">
        <v>157.80000000000001</v>
      </c>
      <c r="X242" s="412">
        <v>124.80000000000001</v>
      </c>
      <c r="Y242" s="412">
        <v>136.4</v>
      </c>
      <c r="Z242" s="412">
        <v>139.70000000000002</v>
      </c>
      <c r="AA242" s="411">
        <v>16.728125833816904</v>
      </c>
      <c r="AB242" s="412" t="s">
        <v>459</v>
      </c>
      <c r="AC242" s="413">
        <v>2.1264868032001374</v>
      </c>
      <c r="AD242" s="404" t="s">
        <v>682</v>
      </c>
      <c r="AE242" s="418">
        <v>16281.82000000002</v>
      </c>
      <c r="AF242" s="418">
        <v>13989.940000000011</v>
      </c>
      <c r="AG242" s="418">
        <v>15350.820000000018</v>
      </c>
      <c r="AH242" s="418">
        <v>15207.526666666681</v>
      </c>
      <c r="AI242" s="420" t="s">
        <v>530</v>
      </c>
      <c r="AJ242" s="420">
        <v>8.3079999999999998</v>
      </c>
      <c r="AK242" s="420">
        <v>7.2949999999999999</v>
      </c>
      <c r="AL242" s="420">
        <v>7.9</v>
      </c>
      <c r="AM242" s="420">
        <v>7.8340000000000005</v>
      </c>
      <c r="AN242" s="418">
        <v>0.50943689719781315</v>
      </c>
      <c r="AO242" s="420" t="s">
        <v>443</v>
      </c>
      <c r="AP242" s="421">
        <v>2.0765452469315098</v>
      </c>
      <c r="AR242" s="412">
        <v>2.4790000000000001</v>
      </c>
      <c r="AS242" s="412">
        <v>2.464</v>
      </c>
      <c r="AT242" s="412">
        <v>2.0430000000000001</v>
      </c>
      <c r="AU242" s="412">
        <v>157.80000000000001</v>
      </c>
      <c r="AV242" s="412">
        <v>124.80000000000001</v>
      </c>
      <c r="AW242" s="412">
        <v>136.4</v>
      </c>
      <c r="AX242" s="420">
        <v>8.3079999999999998</v>
      </c>
      <c r="AY242" s="420">
        <v>7.2949999999999999</v>
      </c>
      <c r="AZ242" s="420">
        <v>7.9</v>
      </c>
      <c r="BB242" s="353">
        <f t="shared" si="52"/>
        <v>173</v>
      </c>
      <c r="BC242" s="412">
        <f t="shared" si="49"/>
        <v>52.059000000000005</v>
      </c>
      <c r="BD242" s="412">
        <f t="shared" si="47"/>
        <v>51.744</v>
      </c>
      <c r="BE242" s="412">
        <f t="shared" si="47"/>
        <v>42.903000000000006</v>
      </c>
      <c r="BF242" s="412">
        <f t="shared" si="50"/>
        <v>1735.8000000000002</v>
      </c>
      <c r="BG242" s="412">
        <f t="shared" si="48"/>
        <v>1372.8000000000002</v>
      </c>
      <c r="BH242" s="412">
        <f t="shared" si="48"/>
        <v>1500.4</v>
      </c>
      <c r="BI242" s="412">
        <f t="shared" si="48"/>
        <v>91.388000000000005</v>
      </c>
      <c r="BJ242" s="412">
        <f t="shared" si="48"/>
        <v>80.245000000000005</v>
      </c>
      <c r="BK242" s="412">
        <f t="shared" si="48"/>
        <v>86.9</v>
      </c>
    </row>
    <row r="243" spans="1:63">
      <c r="A243" s="458"/>
      <c r="B243" s="353">
        <f t="shared" si="51"/>
        <v>174</v>
      </c>
      <c r="C243" s="353"/>
      <c r="D243" s="353" t="s">
        <v>594</v>
      </c>
      <c r="E243" s="411">
        <v>22664.320000000051</v>
      </c>
      <c r="F243" s="411">
        <v>19841.330000000042</v>
      </c>
      <c r="G243" s="411">
        <v>19689.320000000029</v>
      </c>
      <c r="H243" s="411">
        <v>20731.656666666709</v>
      </c>
      <c r="I243" s="412" t="s">
        <v>451</v>
      </c>
      <c r="J243" s="412">
        <v>1.8900000000000001</v>
      </c>
      <c r="K243" s="412">
        <v>1.694</v>
      </c>
      <c r="L243" s="412">
        <v>1.6830000000000001</v>
      </c>
      <c r="M243" s="412">
        <v>1.756</v>
      </c>
      <c r="N243" s="411">
        <v>0.11672693351535442</v>
      </c>
      <c r="O243" s="412" t="s">
        <v>550</v>
      </c>
      <c r="P243" s="413">
        <v>2.0290309435624323</v>
      </c>
      <c r="Q243" s="353" t="s">
        <v>696</v>
      </c>
      <c r="R243" s="411">
        <v>26167.970000000034</v>
      </c>
      <c r="S243" s="411">
        <v>18117.030000000002</v>
      </c>
      <c r="T243" s="411">
        <v>22237.88000000003</v>
      </c>
      <c r="U243" s="411">
        <v>22174.293333333353</v>
      </c>
      <c r="V243" s="412" t="s">
        <v>732</v>
      </c>
      <c r="W243" s="412">
        <v>76.06</v>
      </c>
      <c r="X243" s="412">
        <v>60.76</v>
      </c>
      <c r="Y243" s="412">
        <v>68.87</v>
      </c>
      <c r="Z243" s="412">
        <v>68.56</v>
      </c>
      <c r="AA243" s="411">
        <v>7.6519935383814746</v>
      </c>
      <c r="AB243" s="412" t="s">
        <v>562</v>
      </c>
      <c r="AC243" s="413">
        <v>2.3344223714275705</v>
      </c>
      <c r="AD243" s="404" t="s">
        <v>696</v>
      </c>
      <c r="AE243" s="418">
        <v>9994.760000000002</v>
      </c>
      <c r="AF243" s="418">
        <v>8360.1199999999862</v>
      </c>
      <c r="AG243" s="418">
        <v>9323.8799999999974</v>
      </c>
      <c r="AH243" s="418">
        <v>9226.2533333333286</v>
      </c>
      <c r="AI243" s="420" t="s">
        <v>429</v>
      </c>
      <c r="AJ243" s="420">
        <v>5.4530000000000003</v>
      </c>
      <c r="AK243" s="420">
        <v>4.6619999999999999</v>
      </c>
      <c r="AL243" s="420">
        <v>5.1310000000000002</v>
      </c>
      <c r="AM243" s="420">
        <v>5.0819999999999999</v>
      </c>
      <c r="AN243" s="418">
        <v>0.39794150577049331</v>
      </c>
      <c r="AO243" s="420" t="s">
        <v>442</v>
      </c>
      <c r="AP243" s="421">
        <v>1.9273531480250774</v>
      </c>
      <c r="AR243" s="412">
        <v>1.8900000000000001</v>
      </c>
      <c r="AS243" s="412">
        <v>1.694</v>
      </c>
      <c r="AT243" s="412">
        <v>1.6830000000000001</v>
      </c>
      <c r="AU243" s="412">
        <v>76.06</v>
      </c>
      <c r="AV243" s="412">
        <v>60.76</v>
      </c>
      <c r="AW243" s="412">
        <v>68.87</v>
      </c>
      <c r="AX243" s="420">
        <v>5.4530000000000003</v>
      </c>
      <c r="AY243" s="420">
        <v>4.6619999999999999</v>
      </c>
      <c r="AZ243" s="420">
        <v>5.1310000000000002</v>
      </c>
      <c r="BB243" s="353">
        <f t="shared" si="52"/>
        <v>174</v>
      </c>
      <c r="BC243" s="412">
        <f t="shared" si="49"/>
        <v>39.690000000000005</v>
      </c>
      <c r="BD243" s="412">
        <f t="shared" si="47"/>
        <v>35.573999999999998</v>
      </c>
      <c r="BE243" s="412">
        <f t="shared" si="47"/>
        <v>35.343000000000004</v>
      </c>
      <c r="BF243" s="412">
        <f t="shared" si="50"/>
        <v>836.66000000000008</v>
      </c>
      <c r="BG243" s="412">
        <f t="shared" si="48"/>
        <v>668.36</v>
      </c>
      <c r="BH243" s="412">
        <f t="shared" si="48"/>
        <v>757.57</v>
      </c>
      <c r="BI243" s="412">
        <f t="shared" si="48"/>
        <v>59.983000000000004</v>
      </c>
      <c r="BJ243" s="412">
        <f t="shared" si="48"/>
        <v>51.281999999999996</v>
      </c>
      <c r="BK243" s="412">
        <f t="shared" si="48"/>
        <v>56.441000000000003</v>
      </c>
    </row>
    <row r="244" spans="1:63">
      <c r="A244" s="458"/>
      <c r="B244" s="353">
        <f t="shared" si="51"/>
        <v>175</v>
      </c>
      <c r="C244" s="353"/>
      <c r="D244" s="353" t="s">
        <v>599</v>
      </c>
      <c r="E244" s="411">
        <v>35307.320000000087</v>
      </c>
      <c r="F244" s="411">
        <v>27814.320000000069</v>
      </c>
      <c r="G244" s="411">
        <v>21483.990000000042</v>
      </c>
      <c r="H244" s="411">
        <v>28201.876666666736</v>
      </c>
      <c r="I244" s="414" t="s">
        <v>600</v>
      </c>
      <c r="J244" s="412">
        <v>2.7229999999999999</v>
      </c>
      <c r="K244" s="412">
        <v>2.238</v>
      </c>
      <c r="L244" s="412">
        <v>1.8089999999999999</v>
      </c>
      <c r="M244" s="412">
        <v>2.2560000000000002</v>
      </c>
      <c r="N244" s="411">
        <v>0.45742090361432364</v>
      </c>
      <c r="O244" s="414" t="s">
        <v>601</v>
      </c>
      <c r="P244" s="413">
        <v>2.0928579475827847</v>
      </c>
      <c r="Q244" s="353" t="s">
        <v>711</v>
      </c>
      <c r="R244" s="411">
        <v>77840.880000000077</v>
      </c>
      <c r="S244" s="411">
        <v>57951.88000000007</v>
      </c>
      <c r="T244" s="411">
        <v>60724.88000000007</v>
      </c>
      <c r="U244" s="411">
        <v>65505.88000000007</v>
      </c>
      <c r="V244" s="412" t="s">
        <v>733</v>
      </c>
      <c r="W244" s="412">
        <v>148.4</v>
      </c>
      <c r="X244" s="412">
        <v>123.60000000000001</v>
      </c>
      <c r="Y244" s="412">
        <v>127.30000000000001</v>
      </c>
      <c r="Z244" s="412">
        <v>133.1</v>
      </c>
      <c r="AA244" s="411">
        <v>13.388872152885821</v>
      </c>
      <c r="AB244" s="412" t="s">
        <v>520</v>
      </c>
      <c r="AC244" s="413">
        <v>2.1621786751759493</v>
      </c>
      <c r="AD244" s="404" t="s">
        <v>711</v>
      </c>
      <c r="AE244" s="418">
        <v>607.68000000000052</v>
      </c>
      <c r="AF244" s="418">
        <v>694.92000000000121</v>
      </c>
      <c r="AG244" s="418">
        <v>621.74000000000046</v>
      </c>
      <c r="AH244" s="418">
        <v>641.4466666666674</v>
      </c>
      <c r="AI244" s="420" t="s">
        <v>593</v>
      </c>
      <c r="AJ244" s="418">
        <v>4.9413291856502797E-2</v>
      </c>
      <c r="AK244" s="418">
        <v>0.14956228138687708</v>
      </c>
      <c r="AL244" s="418">
        <v>6.7423468699613007E-2</v>
      </c>
      <c r="AM244" s="420">
        <v>8.8800000000000004E-2</v>
      </c>
      <c r="AN244" s="418">
        <v>5.3386907139529656E-2</v>
      </c>
      <c r="AO244" s="419" t="s">
        <v>810</v>
      </c>
      <c r="AP244" s="421">
        <v>0.11841859154655639</v>
      </c>
      <c r="AR244" s="412">
        <v>2.7229999999999999</v>
      </c>
      <c r="AS244" s="412">
        <v>2.238</v>
      </c>
      <c r="AT244" s="412">
        <v>1.8089999999999999</v>
      </c>
      <c r="AU244" s="412">
        <v>148.4</v>
      </c>
      <c r="AV244" s="412">
        <v>123.60000000000001</v>
      </c>
      <c r="AW244" s="412">
        <v>127.30000000000001</v>
      </c>
      <c r="AX244" s="418">
        <v>4.9413291856502797E-2</v>
      </c>
      <c r="AY244" s="418">
        <v>0.14956228138687708</v>
      </c>
      <c r="AZ244" s="418">
        <v>6.7423468699613007E-2</v>
      </c>
      <c r="BB244" s="353">
        <f t="shared" si="52"/>
        <v>175</v>
      </c>
      <c r="BC244" s="412">
        <f t="shared" si="49"/>
        <v>57.183</v>
      </c>
      <c r="BD244" s="412">
        <f t="shared" si="47"/>
        <v>46.997999999999998</v>
      </c>
      <c r="BE244" s="412">
        <f t="shared" si="47"/>
        <v>37.988999999999997</v>
      </c>
      <c r="BF244" s="412">
        <f t="shared" si="50"/>
        <v>1632.4</v>
      </c>
      <c r="BG244" s="412">
        <f t="shared" si="48"/>
        <v>1359.6000000000001</v>
      </c>
      <c r="BH244" s="412">
        <f t="shared" si="48"/>
        <v>1400.3000000000002</v>
      </c>
      <c r="BI244" s="412">
        <f t="shared" si="48"/>
        <v>0.54354621042153073</v>
      </c>
      <c r="BJ244" s="412">
        <f t="shared" si="48"/>
        <v>1.6451850952556479</v>
      </c>
      <c r="BK244" s="412">
        <f t="shared" si="48"/>
        <v>0.74165815569574312</v>
      </c>
    </row>
    <row r="245" spans="1:63">
      <c r="A245" s="458"/>
      <c r="B245" s="353">
        <f t="shared" si="51"/>
        <v>176</v>
      </c>
      <c r="C245" s="353"/>
      <c r="D245" s="353" t="s">
        <v>602</v>
      </c>
      <c r="E245" s="411">
        <v>28789.990000000067</v>
      </c>
      <c r="F245" s="411">
        <v>23497.990000000049</v>
      </c>
      <c r="G245" s="411">
        <v>23186.320000000065</v>
      </c>
      <c r="H245" s="411">
        <v>25158.10000000006</v>
      </c>
      <c r="I245" s="412" t="s">
        <v>501</v>
      </c>
      <c r="J245" s="412">
        <v>2.302</v>
      </c>
      <c r="K245" s="412">
        <v>1.9470000000000001</v>
      </c>
      <c r="L245" s="412">
        <v>1.9259999999999999</v>
      </c>
      <c r="M245" s="412">
        <v>2.0590000000000002</v>
      </c>
      <c r="N245" s="411">
        <v>0.21121520519300924</v>
      </c>
      <c r="O245" s="412" t="s">
        <v>542</v>
      </c>
      <c r="P245" s="413">
        <v>2.061847047871304</v>
      </c>
      <c r="Q245" s="353" t="s">
        <v>720</v>
      </c>
      <c r="R245" s="411">
        <v>35091.880000000056</v>
      </c>
      <c r="S245" s="411">
        <v>20045.880000000016</v>
      </c>
      <c r="T245" s="411">
        <v>41913.910000000062</v>
      </c>
      <c r="U245" s="411">
        <v>32350.556666666711</v>
      </c>
      <c r="V245" s="414" t="s">
        <v>756</v>
      </c>
      <c r="W245" s="412">
        <v>90.95</v>
      </c>
      <c r="X245" s="412">
        <v>64.64</v>
      </c>
      <c r="Y245" s="412">
        <v>101.4</v>
      </c>
      <c r="Z245" s="412">
        <v>85.66</v>
      </c>
      <c r="AA245" s="411">
        <v>18.928564199515211</v>
      </c>
      <c r="AB245" s="414" t="s">
        <v>620</v>
      </c>
      <c r="AC245" s="413">
        <v>2.3041252079030285</v>
      </c>
      <c r="AD245" s="404" t="s">
        <v>720</v>
      </c>
      <c r="AE245" s="418">
        <v>11831.880000000012</v>
      </c>
      <c r="AF245" s="418">
        <v>8040.8799999999792</v>
      </c>
      <c r="AG245" s="418">
        <v>7527.0599999999831</v>
      </c>
      <c r="AH245" s="418">
        <v>9133.2733333333254</v>
      </c>
      <c r="AI245" s="419" t="s">
        <v>631</v>
      </c>
      <c r="AJ245" s="420">
        <v>6.3140000000000001</v>
      </c>
      <c r="AK245" s="420">
        <v>4.5040000000000004</v>
      </c>
      <c r="AL245" s="420">
        <v>4.2469999999999999</v>
      </c>
      <c r="AM245" s="420">
        <v>5.0220000000000002</v>
      </c>
      <c r="AN245" s="418">
        <v>1.1265090154992972</v>
      </c>
      <c r="AO245" s="419" t="s">
        <v>804</v>
      </c>
      <c r="AP245" s="421">
        <v>1.8936094708010351</v>
      </c>
      <c r="AR245" s="412">
        <v>2.302</v>
      </c>
      <c r="AS245" s="412">
        <v>1.9470000000000001</v>
      </c>
      <c r="AT245" s="412">
        <v>1.9259999999999999</v>
      </c>
      <c r="AU245" s="412">
        <v>90.95</v>
      </c>
      <c r="AV245" s="412">
        <v>64.64</v>
      </c>
      <c r="AW245" s="412">
        <v>101.4</v>
      </c>
      <c r="AX245" s="420">
        <v>6.3140000000000001</v>
      </c>
      <c r="AY245" s="420">
        <v>4.5040000000000004</v>
      </c>
      <c r="AZ245" s="420">
        <v>4.2469999999999999</v>
      </c>
      <c r="BB245" s="353">
        <f t="shared" si="52"/>
        <v>176</v>
      </c>
      <c r="BC245" s="412">
        <f t="shared" si="49"/>
        <v>48.341999999999999</v>
      </c>
      <c r="BD245" s="412">
        <f t="shared" si="47"/>
        <v>40.887</v>
      </c>
      <c r="BE245" s="412">
        <f t="shared" si="47"/>
        <v>40.445999999999998</v>
      </c>
      <c r="BF245" s="412">
        <f t="shared" si="50"/>
        <v>1000.45</v>
      </c>
      <c r="BG245" s="412">
        <f t="shared" si="48"/>
        <v>711.04</v>
      </c>
      <c r="BH245" s="412">
        <f t="shared" si="48"/>
        <v>1115.4000000000001</v>
      </c>
      <c r="BI245" s="412">
        <f t="shared" si="48"/>
        <v>69.454000000000008</v>
      </c>
      <c r="BJ245" s="412">
        <f t="shared" si="48"/>
        <v>49.544000000000004</v>
      </c>
      <c r="BK245" s="412">
        <f t="shared" si="48"/>
        <v>46.716999999999999</v>
      </c>
    </row>
    <row r="246" spans="1:63">
      <c r="A246" s="458"/>
      <c r="B246" s="353">
        <f t="shared" si="51"/>
        <v>177</v>
      </c>
      <c r="C246" s="353"/>
      <c r="D246" s="353" t="s">
        <v>603</v>
      </c>
      <c r="E246" s="411">
        <v>20067.320000000047</v>
      </c>
      <c r="F246" s="411">
        <v>20477.990000000031</v>
      </c>
      <c r="G246" s="411">
        <v>19765.320000000043</v>
      </c>
      <c r="H246" s="411">
        <v>20103.543333333375</v>
      </c>
      <c r="I246" s="412" t="s">
        <v>568</v>
      </c>
      <c r="J246" s="412">
        <v>1.71</v>
      </c>
      <c r="K246" s="412">
        <v>1.738</v>
      </c>
      <c r="L246" s="412">
        <v>1.6879999999999999</v>
      </c>
      <c r="M246" s="412">
        <v>1.712</v>
      </c>
      <c r="N246" s="411">
        <v>2.5162060643229071E-2</v>
      </c>
      <c r="O246" s="412" t="s">
        <v>466</v>
      </c>
      <c r="P246" s="413">
        <v>2.0286179215255937</v>
      </c>
      <c r="Q246" s="353" t="s">
        <v>734</v>
      </c>
      <c r="R246" s="411">
        <v>39865.880000000063</v>
      </c>
      <c r="S246" s="411">
        <v>52702.880000000063</v>
      </c>
      <c r="T246" s="411">
        <v>34877.880000000048</v>
      </c>
      <c r="U246" s="411">
        <v>42482.213333333391</v>
      </c>
      <c r="V246" s="414" t="s">
        <v>765</v>
      </c>
      <c r="W246" s="412">
        <v>98.320000000000007</v>
      </c>
      <c r="X246" s="412">
        <v>116.60000000000001</v>
      </c>
      <c r="Y246" s="412">
        <v>90.61</v>
      </c>
      <c r="Z246" s="412">
        <v>101.9</v>
      </c>
      <c r="AA246" s="411">
        <v>13.367505008263</v>
      </c>
      <c r="AB246" s="412" t="s">
        <v>566</v>
      </c>
      <c r="AC246" s="413">
        <v>2.24137210554911</v>
      </c>
      <c r="AD246" s="404" t="s">
        <v>734</v>
      </c>
      <c r="AE246" s="418">
        <v>9728.8800000000028</v>
      </c>
      <c r="AF246" s="418">
        <v>9377.9399999999969</v>
      </c>
      <c r="AG246" s="418">
        <v>10159.760000000004</v>
      </c>
      <c r="AH246" s="418">
        <v>9755.5266666666666</v>
      </c>
      <c r="AI246" s="420" t="s">
        <v>496</v>
      </c>
      <c r="AJ246" s="420">
        <v>5.3260000000000005</v>
      </c>
      <c r="AK246" s="420">
        <v>5.157</v>
      </c>
      <c r="AL246" s="420">
        <v>5.5309999999999997</v>
      </c>
      <c r="AM246" s="420">
        <v>5.3380000000000001</v>
      </c>
      <c r="AN246" s="418">
        <v>0.18729506298562532</v>
      </c>
      <c r="AO246" s="420" t="s">
        <v>483</v>
      </c>
      <c r="AP246" s="421">
        <v>1.961930690776948</v>
      </c>
      <c r="AR246" s="412">
        <v>1.71</v>
      </c>
      <c r="AS246" s="412">
        <v>1.738</v>
      </c>
      <c r="AT246" s="412">
        <v>1.6879999999999999</v>
      </c>
      <c r="AU246" s="412">
        <v>98.320000000000007</v>
      </c>
      <c r="AV246" s="412">
        <v>116.60000000000001</v>
      </c>
      <c r="AW246" s="412">
        <v>90.61</v>
      </c>
      <c r="AX246" s="420">
        <v>5.3260000000000005</v>
      </c>
      <c r="AY246" s="420">
        <v>5.157</v>
      </c>
      <c r="AZ246" s="420">
        <v>5.5309999999999997</v>
      </c>
      <c r="BB246" s="353">
        <f t="shared" si="52"/>
        <v>177</v>
      </c>
      <c r="BC246" s="412">
        <f t="shared" si="49"/>
        <v>35.909999999999997</v>
      </c>
      <c r="BD246" s="412">
        <f t="shared" si="47"/>
        <v>36.497999999999998</v>
      </c>
      <c r="BE246" s="412">
        <f t="shared" si="47"/>
        <v>35.448</v>
      </c>
      <c r="BF246" s="412">
        <f t="shared" si="50"/>
        <v>1081.52</v>
      </c>
      <c r="BG246" s="412">
        <f t="shared" si="48"/>
        <v>1282.6000000000001</v>
      </c>
      <c r="BH246" s="412">
        <f t="shared" si="48"/>
        <v>996.71</v>
      </c>
      <c r="BI246" s="412">
        <f t="shared" si="48"/>
        <v>58.586000000000006</v>
      </c>
      <c r="BJ246" s="412">
        <f t="shared" si="48"/>
        <v>56.727000000000004</v>
      </c>
      <c r="BK246" s="412">
        <f t="shared" si="48"/>
        <v>60.840999999999994</v>
      </c>
    </row>
    <row r="247" spans="1:63">
      <c r="A247" s="458"/>
      <c r="B247" s="353">
        <f t="shared" si="51"/>
        <v>178</v>
      </c>
      <c r="C247" s="353"/>
      <c r="D247" s="353" t="s">
        <v>616</v>
      </c>
      <c r="E247" s="411">
        <v>25081.320000000069</v>
      </c>
      <c r="F247" s="411">
        <v>25043.320000000069</v>
      </c>
      <c r="G247" s="411">
        <v>22133.320000000051</v>
      </c>
      <c r="H247" s="411">
        <v>24085.986666666733</v>
      </c>
      <c r="I247" s="412" t="s">
        <v>425</v>
      </c>
      <c r="J247" s="412">
        <v>2.0550000000000002</v>
      </c>
      <c r="K247" s="412">
        <v>2.052</v>
      </c>
      <c r="L247" s="412">
        <v>1.8540000000000001</v>
      </c>
      <c r="M247" s="412">
        <v>1.9870000000000001</v>
      </c>
      <c r="N247" s="411">
        <v>0.11549856118114012</v>
      </c>
      <c r="O247" s="412" t="s">
        <v>426</v>
      </c>
      <c r="P247" s="413">
        <v>2.0311343653700864</v>
      </c>
      <c r="Q247" s="353" t="s">
        <v>740</v>
      </c>
      <c r="R247" s="411">
        <v>42977.880000000063</v>
      </c>
      <c r="S247" s="411">
        <v>40312.880000000063</v>
      </c>
      <c r="T247" s="411">
        <v>46360.910000000062</v>
      </c>
      <c r="U247" s="411">
        <v>43217.223333333393</v>
      </c>
      <c r="V247" s="412" t="s">
        <v>425</v>
      </c>
      <c r="W247" s="412">
        <v>102.9</v>
      </c>
      <c r="X247" s="412">
        <v>98.990000000000009</v>
      </c>
      <c r="Y247" s="412">
        <v>107.80000000000001</v>
      </c>
      <c r="Z247" s="412">
        <v>103.2</v>
      </c>
      <c r="AA247" s="411">
        <v>4.4245072277019597</v>
      </c>
      <c r="AB247" s="412" t="s">
        <v>448</v>
      </c>
      <c r="AC247" s="413">
        <v>2.2415443212493731</v>
      </c>
      <c r="AD247" s="404" t="s">
        <v>740</v>
      </c>
      <c r="AE247" s="418">
        <v>15120.060000000018</v>
      </c>
      <c r="AF247" s="418">
        <v>12362.820000000016</v>
      </c>
      <c r="AG247" s="418">
        <v>14394.820000000016</v>
      </c>
      <c r="AH247" s="418">
        <v>13959.23333333335</v>
      </c>
      <c r="AI247" s="420" t="s">
        <v>450</v>
      </c>
      <c r="AJ247" s="420">
        <v>7.798</v>
      </c>
      <c r="AK247" s="420">
        <v>6.5579999999999998</v>
      </c>
      <c r="AL247" s="420">
        <v>7.476</v>
      </c>
      <c r="AM247" s="420">
        <v>7.2770000000000001</v>
      </c>
      <c r="AN247" s="418">
        <v>0.6432459860541766</v>
      </c>
      <c r="AO247" s="420" t="s">
        <v>435</v>
      </c>
      <c r="AP247" s="421">
        <v>2.0423832986473234</v>
      </c>
      <c r="AR247" s="412">
        <v>2.0550000000000002</v>
      </c>
      <c r="AS247" s="412">
        <v>2.052</v>
      </c>
      <c r="AT247" s="412">
        <v>1.8540000000000001</v>
      </c>
      <c r="AU247" s="412">
        <v>102.9</v>
      </c>
      <c r="AV247" s="412">
        <v>98.990000000000009</v>
      </c>
      <c r="AW247" s="412">
        <v>107.80000000000001</v>
      </c>
      <c r="AX247" s="420">
        <v>7.798</v>
      </c>
      <c r="AY247" s="420">
        <v>6.5579999999999998</v>
      </c>
      <c r="AZ247" s="420">
        <v>7.476</v>
      </c>
      <c r="BB247" s="353">
        <f t="shared" si="52"/>
        <v>178</v>
      </c>
      <c r="BC247" s="412">
        <f t="shared" si="49"/>
        <v>43.155000000000001</v>
      </c>
      <c r="BD247" s="412">
        <f t="shared" si="47"/>
        <v>43.091999999999999</v>
      </c>
      <c r="BE247" s="412">
        <f t="shared" si="47"/>
        <v>38.934000000000005</v>
      </c>
      <c r="BF247" s="412">
        <f t="shared" si="50"/>
        <v>1131.9000000000001</v>
      </c>
      <c r="BG247" s="412">
        <f t="shared" si="48"/>
        <v>1088.8900000000001</v>
      </c>
      <c r="BH247" s="412">
        <f t="shared" si="48"/>
        <v>1185.8000000000002</v>
      </c>
      <c r="BI247" s="412">
        <f t="shared" si="48"/>
        <v>85.778000000000006</v>
      </c>
      <c r="BJ247" s="412">
        <f t="shared" si="48"/>
        <v>72.138000000000005</v>
      </c>
      <c r="BK247" s="412">
        <f t="shared" si="48"/>
        <v>82.236000000000004</v>
      </c>
    </row>
    <row r="248" spans="1:63">
      <c r="A248" s="458"/>
      <c r="B248" s="353">
        <f t="shared" si="51"/>
        <v>179</v>
      </c>
      <c r="C248" s="353"/>
      <c r="D248" s="353" t="s">
        <v>621</v>
      </c>
      <c r="E248" s="411">
        <v>23878.990000000067</v>
      </c>
      <c r="F248" s="411">
        <v>22487.320000000047</v>
      </c>
      <c r="G248" s="411">
        <v>24175.99000000006</v>
      </c>
      <c r="H248" s="411">
        <v>23514.10000000006</v>
      </c>
      <c r="I248" s="412" t="s">
        <v>447</v>
      </c>
      <c r="J248" s="412">
        <v>1.9730000000000001</v>
      </c>
      <c r="K248" s="412">
        <v>1.8780000000000001</v>
      </c>
      <c r="L248" s="412">
        <v>1.994</v>
      </c>
      <c r="M248" s="412">
        <v>1.948</v>
      </c>
      <c r="N248" s="411">
        <v>6.1717052951186957E-2</v>
      </c>
      <c r="O248" s="412" t="s">
        <v>571</v>
      </c>
      <c r="P248" s="413">
        <v>2.0308757567441567</v>
      </c>
      <c r="Q248" s="353" t="s">
        <v>757</v>
      </c>
      <c r="R248" s="411">
        <v>40344.880000000063</v>
      </c>
      <c r="S248" s="411">
        <v>29566.910000000051</v>
      </c>
      <c r="T248" s="411">
        <v>40821.880000000063</v>
      </c>
      <c r="U248" s="411">
        <v>36911.223333333393</v>
      </c>
      <c r="V248" s="412" t="s">
        <v>721</v>
      </c>
      <c r="W248" s="412">
        <v>99.04</v>
      </c>
      <c r="X248" s="412">
        <v>81.93</v>
      </c>
      <c r="Y248" s="412">
        <v>99.75</v>
      </c>
      <c r="Z248" s="412">
        <v>93.570000000000007</v>
      </c>
      <c r="AA248" s="411">
        <v>10.08532506476441</v>
      </c>
      <c r="AB248" s="412" t="s">
        <v>544</v>
      </c>
      <c r="AC248" s="413">
        <v>2.2747887537381097</v>
      </c>
      <c r="AD248" s="404" t="s">
        <v>757</v>
      </c>
      <c r="AE248" s="418">
        <v>14855.760000000018</v>
      </c>
      <c r="AF248" s="418">
        <v>14138.000000000013</v>
      </c>
      <c r="AG248" s="418">
        <v>14450.820000000018</v>
      </c>
      <c r="AH248" s="418">
        <v>14481.526666666681</v>
      </c>
      <c r="AI248" s="420" t="s">
        <v>491</v>
      </c>
      <c r="AJ248" s="420">
        <v>7.681</v>
      </c>
      <c r="AK248" s="420">
        <v>7.3620000000000001</v>
      </c>
      <c r="AL248" s="420">
        <v>7.5010000000000003</v>
      </c>
      <c r="AM248" s="420">
        <v>7.5150000000000006</v>
      </c>
      <c r="AN248" s="418">
        <v>0.16017037241134216</v>
      </c>
      <c r="AO248" s="420" t="s">
        <v>492</v>
      </c>
      <c r="AP248" s="421">
        <v>2.0746592820268304</v>
      </c>
      <c r="AR248" s="412">
        <v>1.9730000000000001</v>
      </c>
      <c r="AS248" s="412">
        <v>1.8780000000000001</v>
      </c>
      <c r="AT248" s="412">
        <v>1.994</v>
      </c>
      <c r="AU248" s="412">
        <v>99.04</v>
      </c>
      <c r="AV248" s="412">
        <v>81.93</v>
      </c>
      <c r="AW248" s="412">
        <v>99.75</v>
      </c>
      <c r="AX248" s="420">
        <v>7.681</v>
      </c>
      <c r="AY248" s="420">
        <v>7.3620000000000001</v>
      </c>
      <c r="AZ248" s="420">
        <v>7.5010000000000003</v>
      </c>
      <c r="BB248" s="353">
        <f t="shared" si="52"/>
        <v>179</v>
      </c>
      <c r="BC248" s="412">
        <f t="shared" si="49"/>
        <v>41.433</v>
      </c>
      <c r="BD248" s="412">
        <f t="shared" si="47"/>
        <v>39.438000000000002</v>
      </c>
      <c r="BE248" s="412">
        <f t="shared" si="47"/>
        <v>41.874000000000002</v>
      </c>
      <c r="BF248" s="412">
        <f t="shared" si="50"/>
        <v>1089.44</v>
      </c>
      <c r="BG248" s="412">
        <f t="shared" si="48"/>
        <v>901.23</v>
      </c>
      <c r="BH248" s="412">
        <f t="shared" si="48"/>
        <v>1097.25</v>
      </c>
      <c r="BI248" s="412">
        <f t="shared" si="48"/>
        <v>84.491</v>
      </c>
      <c r="BJ248" s="412">
        <f t="shared" si="48"/>
        <v>80.981999999999999</v>
      </c>
      <c r="BK248" s="412">
        <f t="shared" si="48"/>
        <v>82.51100000000001</v>
      </c>
    </row>
    <row r="249" spans="1:63">
      <c r="A249" s="458"/>
      <c r="B249" s="353">
        <f t="shared" si="51"/>
        <v>180</v>
      </c>
      <c r="C249" s="353"/>
      <c r="D249" s="353" t="s">
        <v>622</v>
      </c>
      <c r="E249" s="411">
        <v>24215.320000000062</v>
      </c>
      <c r="F249" s="411">
        <v>24634.990000000063</v>
      </c>
      <c r="G249" s="411">
        <v>21275.990000000042</v>
      </c>
      <c r="H249" s="411">
        <v>23375.433333333389</v>
      </c>
      <c r="I249" s="412" t="s">
        <v>442</v>
      </c>
      <c r="J249" s="412">
        <v>1.996</v>
      </c>
      <c r="K249" s="412">
        <v>2.0249999999999999</v>
      </c>
      <c r="L249" s="412">
        <v>1.794</v>
      </c>
      <c r="M249" s="412">
        <v>1.9379999999999999</v>
      </c>
      <c r="N249" s="411">
        <v>0.12572463918932852</v>
      </c>
      <c r="O249" s="412" t="s">
        <v>443</v>
      </c>
      <c r="P249" s="413">
        <v>2.0307427954886959</v>
      </c>
      <c r="Q249" s="353" t="s">
        <v>767</v>
      </c>
      <c r="R249" s="411">
        <v>47494.880000000063</v>
      </c>
      <c r="S249" s="411">
        <v>34860.910000000054</v>
      </c>
      <c r="T249" s="411">
        <v>43842.880000000063</v>
      </c>
      <c r="U249" s="411">
        <v>42066.223333333393</v>
      </c>
      <c r="V249" s="412" t="s">
        <v>624</v>
      </c>
      <c r="W249" s="412">
        <v>109.4</v>
      </c>
      <c r="X249" s="412">
        <v>90.59</v>
      </c>
      <c r="Y249" s="412">
        <v>104.2</v>
      </c>
      <c r="Z249" s="412">
        <v>101.4</v>
      </c>
      <c r="AA249" s="411">
        <v>9.7253305442431142</v>
      </c>
      <c r="AB249" s="412" t="s">
        <v>551</v>
      </c>
      <c r="AC249" s="413">
        <v>2.2419293168624588</v>
      </c>
      <c r="AD249" s="404" t="s">
        <v>767</v>
      </c>
      <c r="AE249" s="418">
        <v>14911.760000000017</v>
      </c>
      <c r="AF249" s="418">
        <v>11853.880000000012</v>
      </c>
      <c r="AG249" s="418">
        <v>15789.82000000002</v>
      </c>
      <c r="AH249" s="418">
        <v>14185.15333333335</v>
      </c>
      <c r="AI249" s="420" t="s">
        <v>695</v>
      </c>
      <c r="AJ249" s="420">
        <v>7.7060000000000004</v>
      </c>
      <c r="AK249" s="420">
        <v>6.3239999999999998</v>
      </c>
      <c r="AL249" s="420">
        <v>8.093</v>
      </c>
      <c r="AM249" s="420">
        <v>7.3740000000000006</v>
      </c>
      <c r="AN249" s="418">
        <v>0.92964081669929777</v>
      </c>
      <c r="AO249" s="420" t="s">
        <v>541</v>
      </c>
      <c r="AP249" s="421">
        <v>2.0427066767370707</v>
      </c>
      <c r="AR249" s="412">
        <v>1.996</v>
      </c>
      <c r="AS249" s="412">
        <v>2.0249999999999999</v>
      </c>
      <c r="AT249" s="412">
        <v>1.794</v>
      </c>
      <c r="AU249" s="412">
        <v>109.4</v>
      </c>
      <c r="AV249" s="412">
        <v>90.59</v>
      </c>
      <c r="AW249" s="412">
        <v>104.2</v>
      </c>
      <c r="AX249" s="420">
        <v>7.7060000000000004</v>
      </c>
      <c r="AY249" s="420">
        <v>6.3239999999999998</v>
      </c>
      <c r="AZ249" s="420">
        <v>8.093</v>
      </c>
      <c r="BB249" s="353">
        <f t="shared" si="52"/>
        <v>180</v>
      </c>
      <c r="BC249" s="412">
        <f t="shared" si="49"/>
        <v>41.915999999999997</v>
      </c>
      <c r="BD249" s="412">
        <f t="shared" si="47"/>
        <v>42.524999999999999</v>
      </c>
      <c r="BE249" s="412">
        <f t="shared" si="47"/>
        <v>37.673999999999999</v>
      </c>
      <c r="BF249" s="412">
        <f t="shared" si="50"/>
        <v>1203.4000000000001</v>
      </c>
      <c r="BG249" s="412">
        <f t="shared" si="48"/>
        <v>996.49</v>
      </c>
      <c r="BH249" s="412">
        <f t="shared" si="48"/>
        <v>1146.2</v>
      </c>
      <c r="BI249" s="412">
        <f t="shared" si="48"/>
        <v>84.766000000000005</v>
      </c>
      <c r="BJ249" s="412">
        <f t="shared" si="48"/>
        <v>69.563999999999993</v>
      </c>
      <c r="BK249" s="412">
        <f t="shared" si="48"/>
        <v>89.022999999999996</v>
      </c>
    </row>
    <row r="250" spans="1:63">
      <c r="A250" s="458"/>
      <c r="B250" s="353">
        <f t="shared" si="51"/>
        <v>181</v>
      </c>
      <c r="C250" s="353"/>
      <c r="D250" s="353" t="s">
        <v>628</v>
      </c>
      <c r="E250" s="411">
        <v>23212.660000000051</v>
      </c>
      <c r="F250" s="411">
        <v>24982.320000000062</v>
      </c>
      <c r="G250" s="411">
        <v>24442.660000000069</v>
      </c>
      <c r="H250" s="411">
        <v>24212.546666666731</v>
      </c>
      <c r="I250" s="412" t="s">
        <v>535</v>
      </c>
      <c r="J250" s="412">
        <v>1.9279999999999999</v>
      </c>
      <c r="K250" s="412">
        <v>2.048</v>
      </c>
      <c r="L250" s="412">
        <v>2.012</v>
      </c>
      <c r="M250" s="412">
        <v>1.996</v>
      </c>
      <c r="N250" s="411">
        <v>6.1718947302013293E-2</v>
      </c>
      <c r="O250" s="412" t="s">
        <v>537</v>
      </c>
      <c r="P250" s="413">
        <v>2.0312401208584125</v>
      </c>
      <c r="Q250" s="353" t="s">
        <v>773</v>
      </c>
      <c r="R250" s="411">
        <v>35033.910000000047</v>
      </c>
      <c r="S250" s="411">
        <v>29488.880000000052</v>
      </c>
      <c r="T250" s="411">
        <v>32034.910000000051</v>
      </c>
      <c r="U250" s="411">
        <v>32185.900000000049</v>
      </c>
      <c r="V250" s="412" t="s">
        <v>441</v>
      </c>
      <c r="W250" s="412">
        <v>90.86</v>
      </c>
      <c r="X250" s="412">
        <v>81.8</v>
      </c>
      <c r="Y250" s="412">
        <v>86.04</v>
      </c>
      <c r="Z250" s="412">
        <v>86.23</v>
      </c>
      <c r="AA250" s="411">
        <v>4.5326895753492531</v>
      </c>
      <c r="AB250" s="412" t="s">
        <v>474</v>
      </c>
      <c r="AC250" s="413">
        <v>2.2768296951462008</v>
      </c>
      <c r="AD250" s="404" t="s">
        <v>773</v>
      </c>
      <c r="AE250" s="418">
        <v>13827.880000000017</v>
      </c>
      <c r="AF250" s="418">
        <v>12790.880000000012</v>
      </c>
      <c r="AG250" s="418">
        <v>13759.880000000014</v>
      </c>
      <c r="AH250" s="418">
        <v>13459.546666666682</v>
      </c>
      <c r="AI250" s="420" t="s">
        <v>448</v>
      </c>
      <c r="AJ250" s="420">
        <v>7.2229999999999999</v>
      </c>
      <c r="AK250" s="420">
        <v>6.7540000000000004</v>
      </c>
      <c r="AL250" s="420">
        <v>7.1920000000000002</v>
      </c>
      <c r="AM250" s="420">
        <v>7.056</v>
      </c>
      <c r="AN250" s="418">
        <v>0.26226694295632252</v>
      </c>
      <c r="AO250" s="420" t="s">
        <v>535</v>
      </c>
      <c r="AP250" s="421">
        <v>2.0713076412377638</v>
      </c>
      <c r="AR250" s="412">
        <v>1.9279999999999999</v>
      </c>
      <c r="AS250" s="412">
        <v>2.048</v>
      </c>
      <c r="AT250" s="412">
        <v>2.012</v>
      </c>
      <c r="AU250" s="412">
        <v>90.86</v>
      </c>
      <c r="AV250" s="412">
        <v>81.8</v>
      </c>
      <c r="AW250" s="412">
        <v>86.04</v>
      </c>
      <c r="AX250" s="420">
        <v>7.2229999999999999</v>
      </c>
      <c r="AY250" s="420">
        <v>6.7540000000000004</v>
      </c>
      <c r="AZ250" s="420">
        <v>7.1920000000000002</v>
      </c>
      <c r="BB250" s="353">
        <f t="shared" si="52"/>
        <v>181</v>
      </c>
      <c r="BC250" s="412">
        <f t="shared" si="49"/>
        <v>40.488</v>
      </c>
      <c r="BD250" s="412">
        <f t="shared" si="47"/>
        <v>43.008000000000003</v>
      </c>
      <c r="BE250" s="412">
        <f t="shared" si="47"/>
        <v>42.252000000000002</v>
      </c>
      <c r="BF250" s="412">
        <f t="shared" si="50"/>
        <v>999.46</v>
      </c>
      <c r="BG250" s="412">
        <f t="shared" si="48"/>
        <v>899.8</v>
      </c>
      <c r="BH250" s="412">
        <f t="shared" si="48"/>
        <v>946.44</v>
      </c>
      <c r="BI250" s="412">
        <f t="shared" si="48"/>
        <v>79.453000000000003</v>
      </c>
      <c r="BJ250" s="412">
        <f t="shared" si="48"/>
        <v>74.294000000000011</v>
      </c>
      <c r="BK250" s="412">
        <f t="shared" si="48"/>
        <v>79.111999999999995</v>
      </c>
    </row>
    <row r="251" spans="1:63">
      <c r="A251" s="458"/>
      <c r="B251" s="353">
        <f t="shared" si="51"/>
        <v>182</v>
      </c>
      <c r="C251" s="353"/>
      <c r="D251" s="353" t="s">
        <v>630</v>
      </c>
      <c r="E251" s="411">
        <v>19336.320000000032</v>
      </c>
      <c r="F251" s="411">
        <v>16839.320000000007</v>
      </c>
      <c r="G251" s="411">
        <v>18217.660000000036</v>
      </c>
      <c r="H251" s="411">
        <v>18131.100000000024</v>
      </c>
      <c r="I251" s="412" t="s">
        <v>430</v>
      </c>
      <c r="J251" s="412">
        <v>1.6580000000000001</v>
      </c>
      <c r="K251" s="412">
        <v>1.4790000000000001</v>
      </c>
      <c r="L251" s="412">
        <v>1.5780000000000001</v>
      </c>
      <c r="M251" s="412">
        <v>1.5720000000000001</v>
      </c>
      <c r="N251" s="411">
        <v>8.9801167393630504E-2</v>
      </c>
      <c r="O251" s="412" t="s">
        <v>532</v>
      </c>
      <c r="P251" s="413">
        <v>1.9964296670931156</v>
      </c>
      <c r="Q251" s="353" t="s">
        <v>778</v>
      </c>
      <c r="R251" s="411">
        <v>28085.910000000047</v>
      </c>
      <c r="S251" s="411">
        <v>20742.970000000019</v>
      </c>
      <c r="T251" s="411">
        <v>25992.880000000048</v>
      </c>
      <c r="U251" s="411">
        <v>24940.586666666703</v>
      </c>
      <c r="V251" s="412" t="s">
        <v>614</v>
      </c>
      <c r="W251" s="412">
        <v>79.41</v>
      </c>
      <c r="X251" s="412">
        <v>66.010000000000005</v>
      </c>
      <c r="Y251" s="412">
        <v>75.75</v>
      </c>
      <c r="Z251" s="412">
        <v>73.72</v>
      </c>
      <c r="AA251" s="411">
        <v>6.9268465522594118</v>
      </c>
      <c r="AB251" s="412" t="s">
        <v>617</v>
      </c>
      <c r="AC251" s="413">
        <v>2.3061741235708286</v>
      </c>
      <c r="AD251" s="404" t="s">
        <v>778</v>
      </c>
      <c r="AE251" s="418">
        <v>12334.940000000011</v>
      </c>
      <c r="AF251" s="418">
        <v>10765.120000000004</v>
      </c>
      <c r="AG251" s="418">
        <v>13263.820000000016</v>
      </c>
      <c r="AH251" s="418">
        <v>12121.293333333344</v>
      </c>
      <c r="AI251" s="420" t="s">
        <v>440</v>
      </c>
      <c r="AJ251" s="420">
        <v>6.5460000000000003</v>
      </c>
      <c r="AK251" s="420">
        <v>5.8170000000000002</v>
      </c>
      <c r="AL251" s="420">
        <v>6.968</v>
      </c>
      <c r="AM251" s="420">
        <v>6.444</v>
      </c>
      <c r="AN251" s="418">
        <v>0.58224210564703283</v>
      </c>
      <c r="AO251" s="420" t="s">
        <v>573</v>
      </c>
      <c r="AP251" s="421">
        <v>2.0050635536772354</v>
      </c>
      <c r="AR251" s="412">
        <v>1.6580000000000001</v>
      </c>
      <c r="AS251" s="412">
        <v>1.4790000000000001</v>
      </c>
      <c r="AT251" s="412">
        <v>1.5780000000000001</v>
      </c>
      <c r="AU251" s="412">
        <v>79.41</v>
      </c>
      <c r="AV251" s="412">
        <v>66.010000000000005</v>
      </c>
      <c r="AW251" s="412">
        <v>75.75</v>
      </c>
      <c r="AX251" s="420">
        <v>6.5460000000000003</v>
      </c>
      <c r="AY251" s="420">
        <v>5.8170000000000002</v>
      </c>
      <c r="AZ251" s="420">
        <v>6.968</v>
      </c>
      <c r="BB251" s="353">
        <f t="shared" si="52"/>
        <v>182</v>
      </c>
      <c r="BC251" s="412">
        <f t="shared" si="49"/>
        <v>34.818000000000005</v>
      </c>
      <c r="BD251" s="412">
        <f t="shared" si="47"/>
        <v>31.059000000000001</v>
      </c>
      <c r="BE251" s="412">
        <f t="shared" si="47"/>
        <v>33.137999999999998</v>
      </c>
      <c r="BF251" s="412">
        <f t="shared" si="50"/>
        <v>873.51</v>
      </c>
      <c r="BG251" s="412">
        <f t="shared" si="48"/>
        <v>726.11</v>
      </c>
      <c r="BH251" s="412">
        <f t="shared" si="48"/>
        <v>833.25</v>
      </c>
      <c r="BI251" s="412">
        <f t="shared" si="48"/>
        <v>72.006</v>
      </c>
      <c r="BJ251" s="412">
        <f t="shared" si="48"/>
        <v>63.987000000000002</v>
      </c>
      <c r="BK251" s="412">
        <f t="shared" si="48"/>
        <v>76.647999999999996</v>
      </c>
    </row>
    <row r="252" spans="1:63">
      <c r="C252" s="353"/>
      <c r="D252" s="455" t="s">
        <v>640</v>
      </c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 t="s">
        <v>640</v>
      </c>
      <c r="R252" s="455"/>
      <c r="S252" s="455"/>
      <c r="T252" s="455"/>
      <c r="U252" s="455"/>
      <c r="V252" s="455"/>
      <c r="W252" s="455"/>
      <c r="X252" s="455"/>
      <c r="Y252" s="455"/>
      <c r="Z252" s="455"/>
      <c r="AA252" s="455"/>
      <c r="AB252" s="455"/>
      <c r="AC252" s="455"/>
      <c r="AD252" s="455" t="s">
        <v>640</v>
      </c>
      <c r="AE252" s="455"/>
      <c r="AF252" s="455"/>
      <c r="AG252" s="455"/>
      <c r="AH252" s="455"/>
      <c r="AI252" s="455"/>
      <c r="AJ252" s="455"/>
      <c r="AK252" s="455"/>
      <c r="AL252" s="455"/>
      <c r="AM252" s="455"/>
      <c r="AN252" s="455"/>
      <c r="AO252" s="455"/>
      <c r="AP252" s="455"/>
      <c r="AU252" s="404"/>
      <c r="AV252" s="404"/>
      <c r="AW252" s="404"/>
      <c r="AX252" s="404"/>
      <c r="AY252" s="404"/>
      <c r="AZ252" s="404"/>
      <c r="BC252" s="353"/>
      <c r="BD252" s="353"/>
      <c r="BE252" s="353"/>
    </row>
    <row r="253" spans="1:63">
      <c r="C253" s="353"/>
      <c r="D253" s="410" t="s">
        <v>413</v>
      </c>
      <c r="E253" s="353"/>
      <c r="F253" s="353"/>
      <c r="G253" s="353"/>
      <c r="H253" s="353"/>
      <c r="I253" s="353"/>
      <c r="J253" s="353"/>
      <c r="K253" s="353"/>
      <c r="L253" s="353"/>
      <c r="M253" s="353"/>
      <c r="N253" s="353"/>
      <c r="O253" s="353"/>
      <c r="P253" s="353"/>
      <c r="Q253" s="410" t="s">
        <v>649</v>
      </c>
      <c r="AD253" s="417" t="s">
        <v>784</v>
      </c>
      <c r="AE253" s="404"/>
      <c r="AF253" s="404"/>
      <c r="AG253" s="404"/>
      <c r="AH253" s="404"/>
      <c r="AI253" s="404"/>
      <c r="AJ253" s="404"/>
      <c r="AK253" s="404"/>
      <c r="AL253" s="404"/>
      <c r="AM253" s="404"/>
      <c r="AN253" s="404"/>
      <c r="AO253" s="404"/>
      <c r="AP253" s="404"/>
      <c r="AR253" s="353"/>
      <c r="AS253" s="353"/>
      <c r="AT253" s="353"/>
      <c r="AX253" s="404"/>
      <c r="AY253" s="404"/>
      <c r="AZ253" s="404"/>
      <c r="BC253" s="353"/>
      <c r="BD253" s="353"/>
      <c r="BE253" s="353"/>
    </row>
    <row r="254" spans="1:63">
      <c r="C254" s="353"/>
      <c r="D254" s="353"/>
      <c r="E254" s="456" t="s">
        <v>414</v>
      </c>
      <c r="F254" s="455"/>
      <c r="G254" s="455"/>
      <c r="H254" s="455"/>
      <c r="I254" s="455"/>
      <c r="J254" s="456" t="s">
        <v>415</v>
      </c>
      <c r="K254" s="455"/>
      <c r="L254" s="455"/>
      <c r="M254" s="455"/>
      <c r="N254" s="455"/>
      <c r="O254" s="455"/>
      <c r="P254" s="455"/>
      <c r="R254" s="456" t="s">
        <v>414</v>
      </c>
      <c r="S254" s="455"/>
      <c r="T254" s="455"/>
      <c r="U254" s="455"/>
      <c r="V254" s="455"/>
      <c r="W254" s="456" t="s">
        <v>415</v>
      </c>
      <c r="X254" s="455"/>
      <c r="Y254" s="455"/>
      <c r="Z254" s="455"/>
      <c r="AA254" s="455"/>
      <c r="AB254" s="455"/>
      <c r="AC254" s="455"/>
      <c r="AD254" s="404"/>
      <c r="AE254" s="456" t="s">
        <v>414</v>
      </c>
      <c r="AF254" s="457"/>
      <c r="AG254" s="457"/>
      <c r="AH254" s="457"/>
      <c r="AI254" s="457"/>
      <c r="AJ254" s="456" t="s">
        <v>415</v>
      </c>
      <c r="AK254" s="457"/>
      <c r="AL254" s="457"/>
      <c r="AM254" s="457"/>
      <c r="AN254" s="457"/>
      <c r="AO254" s="457"/>
      <c r="AP254" s="457"/>
      <c r="AU254" s="404"/>
      <c r="AV254" s="404"/>
      <c r="AW254" s="404"/>
      <c r="AX254" s="404"/>
      <c r="AY254" s="404"/>
      <c r="AZ254" s="404"/>
      <c r="BF254" s="404"/>
      <c r="BG254" s="404"/>
      <c r="BH254" s="404"/>
      <c r="BI254" s="404"/>
      <c r="BJ254" s="404"/>
      <c r="BK254" s="404"/>
    </row>
    <row r="255" spans="1:63">
      <c r="C255" s="353"/>
      <c r="D255" s="410" t="s">
        <v>416</v>
      </c>
      <c r="E255" s="410" t="s">
        <v>417</v>
      </c>
      <c r="F255" s="410" t="s">
        <v>418</v>
      </c>
      <c r="G255" s="410" t="s">
        <v>419</v>
      </c>
      <c r="H255" s="353" t="s">
        <v>420</v>
      </c>
      <c r="I255" s="353" t="s">
        <v>421</v>
      </c>
      <c r="J255" s="410" t="s">
        <v>417</v>
      </c>
      <c r="K255" s="410" t="s">
        <v>418</v>
      </c>
      <c r="L255" s="410" t="s">
        <v>419</v>
      </c>
      <c r="M255" s="353" t="s">
        <v>420</v>
      </c>
      <c r="N255" s="353" t="s">
        <v>422</v>
      </c>
      <c r="O255" s="353" t="s">
        <v>421</v>
      </c>
      <c r="P255" s="353" t="s">
        <v>423</v>
      </c>
      <c r="Q255" s="410" t="s">
        <v>416</v>
      </c>
      <c r="R255" s="410" t="s">
        <v>417</v>
      </c>
      <c r="S255" s="410" t="s">
        <v>418</v>
      </c>
      <c r="T255" s="410" t="s">
        <v>419</v>
      </c>
      <c r="U255" s="353" t="s">
        <v>420</v>
      </c>
      <c r="V255" s="353" t="s">
        <v>421</v>
      </c>
      <c r="W255" s="410" t="s">
        <v>417</v>
      </c>
      <c r="X255" s="410" t="s">
        <v>418</v>
      </c>
      <c r="Y255" s="410" t="s">
        <v>419</v>
      </c>
      <c r="Z255" s="353" t="s">
        <v>420</v>
      </c>
      <c r="AA255" s="353" t="s">
        <v>422</v>
      </c>
      <c r="AB255" s="353" t="s">
        <v>421</v>
      </c>
      <c r="AC255" s="353" t="s">
        <v>423</v>
      </c>
      <c r="AD255" s="417" t="s">
        <v>416</v>
      </c>
      <c r="AE255" s="417" t="s">
        <v>417</v>
      </c>
      <c r="AF255" s="417" t="s">
        <v>418</v>
      </c>
      <c r="AG255" s="417" t="s">
        <v>419</v>
      </c>
      <c r="AH255" s="404" t="s">
        <v>420</v>
      </c>
      <c r="AI255" s="404" t="s">
        <v>421</v>
      </c>
      <c r="AJ255" s="417" t="s">
        <v>417</v>
      </c>
      <c r="AK255" s="417" t="s">
        <v>418</v>
      </c>
      <c r="AL255" s="417" t="s">
        <v>419</v>
      </c>
      <c r="AM255" s="404" t="s">
        <v>420</v>
      </c>
      <c r="AN255" s="404" t="s">
        <v>422</v>
      </c>
      <c r="AO255" s="404" t="s">
        <v>421</v>
      </c>
      <c r="AP255" s="404" t="s">
        <v>423</v>
      </c>
      <c r="AR255" s="410" t="s">
        <v>417</v>
      </c>
      <c r="AS255" s="410" t="s">
        <v>418</v>
      </c>
      <c r="AT255" s="410" t="s">
        <v>419</v>
      </c>
      <c r="AU255" s="410" t="s">
        <v>417</v>
      </c>
      <c r="AV255" s="410" t="s">
        <v>418</v>
      </c>
      <c r="AW255" s="410" t="s">
        <v>419</v>
      </c>
      <c r="AX255" s="417" t="s">
        <v>417</v>
      </c>
      <c r="AY255" s="417" t="s">
        <v>418</v>
      </c>
      <c r="AZ255" s="417" t="s">
        <v>419</v>
      </c>
      <c r="BC255" s="410" t="s">
        <v>417</v>
      </c>
      <c r="BD255" s="410" t="s">
        <v>418</v>
      </c>
      <c r="BE255" s="410" t="s">
        <v>419</v>
      </c>
      <c r="BF255" s="410" t="s">
        <v>417</v>
      </c>
      <c r="BG255" s="410" t="s">
        <v>418</v>
      </c>
      <c r="BH255" s="410" t="s">
        <v>419</v>
      </c>
      <c r="BI255" s="410" t="s">
        <v>417</v>
      </c>
      <c r="BJ255" s="410" t="s">
        <v>418</v>
      </c>
      <c r="BK255" s="410" t="s">
        <v>419</v>
      </c>
    </row>
    <row r="256" spans="1:63">
      <c r="A256" s="458" t="s">
        <v>641</v>
      </c>
      <c r="B256" s="353">
        <f>B228+20</f>
        <v>183</v>
      </c>
      <c r="C256" s="353"/>
      <c r="D256" s="353" t="s">
        <v>424</v>
      </c>
      <c r="E256" s="411">
        <v>27335.740000000067</v>
      </c>
      <c r="F256" s="411">
        <v>22259.160000000044</v>
      </c>
      <c r="G256" s="411">
        <v>25914.320000000062</v>
      </c>
      <c r="H256" s="411">
        <v>25169.74000000006</v>
      </c>
      <c r="I256" s="412" t="s">
        <v>440</v>
      </c>
      <c r="J256" s="412">
        <v>2.3559999999999999</v>
      </c>
      <c r="K256" s="412">
        <v>1.99</v>
      </c>
      <c r="L256" s="412">
        <v>2.2549999999999999</v>
      </c>
      <c r="M256" s="412">
        <v>2.2000000000000002</v>
      </c>
      <c r="N256" s="411">
        <v>0.18916541863140982</v>
      </c>
      <c r="O256" s="412" t="s">
        <v>441</v>
      </c>
      <c r="P256" s="413">
        <v>2.0946903206292391</v>
      </c>
      <c r="Q256" s="353" t="s">
        <v>650</v>
      </c>
      <c r="R256" s="411">
        <v>43346.399999999921</v>
      </c>
      <c r="S256" s="411">
        <v>31753.100000000049</v>
      </c>
      <c r="T256" s="411">
        <v>47410.79999999993</v>
      </c>
      <c r="U256" s="411">
        <v>40836.766666666634</v>
      </c>
      <c r="V256" s="412" t="s">
        <v>564</v>
      </c>
      <c r="W256" s="412">
        <v>105.5</v>
      </c>
      <c r="X256" s="412">
        <v>83.070000000000007</v>
      </c>
      <c r="Y256" s="412">
        <v>113</v>
      </c>
      <c r="Z256" s="412">
        <v>100.5</v>
      </c>
      <c r="AA256" s="411">
        <v>15.590581236356774</v>
      </c>
      <c r="AB256" s="412" t="s">
        <v>624</v>
      </c>
      <c r="AC256" s="413">
        <v>1.9081272071257047</v>
      </c>
      <c r="AD256" s="404" t="s">
        <v>650</v>
      </c>
      <c r="AE256" s="418">
        <v>10984.779999999986</v>
      </c>
      <c r="AF256" s="418">
        <v>10066.479999999985</v>
      </c>
      <c r="AG256" s="418">
        <v>10204.739999999985</v>
      </c>
      <c r="AH256" s="418">
        <v>10418.666666666652</v>
      </c>
      <c r="AI256" s="420" t="s">
        <v>504</v>
      </c>
      <c r="AJ256" s="420">
        <v>6.8730000000000002</v>
      </c>
      <c r="AK256" s="420">
        <v>6.351</v>
      </c>
      <c r="AL256" s="420">
        <v>6.43</v>
      </c>
      <c r="AM256" s="420">
        <v>6.5510000000000002</v>
      </c>
      <c r="AN256" s="418">
        <v>0.28140714242737119</v>
      </c>
      <c r="AO256" s="420" t="s">
        <v>448</v>
      </c>
      <c r="AP256" s="421">
        <v>1.9529867147825259</v>
      </c>
      <c r="AR256" s="412">
        <v>2.3559999999999999</v>
      </c>
      <c r="AS256" s="412">
        <v>1.99</v>
      </c>
      <c r="AT256" s="412">
        <v>2.2549999999999999</v>
      </c>
      <c r="AU256" s="412">
        <v>105.5</v>
      </c>
      <c r="AV256" s="412">
        <v>83.070000000000007</v>
      </c>
      <c r="AW256" s="412">
        <v>113</v>
      </c>
      <c r="AX256" s="420">
        <v>6.8730000000000002</v>
      </c>
      <c r="AY256" s="420">
        <v>6.351</v>
      </c>
      <c r="AZ256" s="420">
        <v>6.43</v>
      </c>
      <c r="BB256" s="353">
        <f>BB228+20</f>
        <v>183</v>
      </c>
      <c r="BC256" s="412">
        <f>AR256*21</f>
        <v>49.475999999999999</v>
      </c>
      <c r="BD256" s="412">
        <f t="shared" ref="BD256:BE279" si="53">AS256*21</f>
        <v>41.79</v>
      </c>
      <c r="BE256" s="412">
        <f t="shared" si="53"/>
        <v>47.354999999999997</v>
      </c>
      <c r="BF256" s="412">
        <f>AU256*11</f>
        <v>1160.5</v>
      </c>
      <c r="BG256" s="412">
        <f t="shared" ref="BG256:BK279" si="54">AV256*11</f>
        <v>913.7700000000001</v>
      </c>
      <c r="BH256" s="412">
        <f t="shared" si="54"/>
        <v>1243</v>
      </c>
      <c r="BI256" s="412">
        <f t="shared" si="54"/>
        <v>75.603000000000009</v>
      </c>
      <c r="BJ256" s="412">
        <f t="shared" si="54"/>
        <v>69.861000000000004</v>
      </c>
      <c r="BK256" s="412">
        <f t="shared" si="54"/>
        <v>70.72999999999999</v>
      </c>
    </row>
    <row r="257" spans="1:63">
      <c r="A257" s="458"/>
      <c r="B257" s="353">
        <f>B229+20</f>
        <v>184</v>
      </c>
      <c r="C257" s="353"/>
      <c r="D257" s="353" t="s">
        <v>456</v>
      </c>
      <c r="E257" s="411">
        <v>24447.320000000062</v>
      </c>
      <c r="F257" s="411">
        <v>23829.740000000049</v>
      </c>
      <c r="G257" s="411">
        <v>21494.160000000044</v>
      </c>
      <c r="H257" s="411">
        <v>23257.073333333388</v>
      </c>
      <c r="I257" s="412" t="s">
        <v>469</v>
      </c>
      <c r="J257" s="412">
        <v>2.149</v>
      </c>
      <c r="K257" s="412">
        <v>2.105</v>
      </c>
      <c r="L257" s="412">
        <v>1.9330000000000001</v>
      </c>
      <c r="M257" s="412">
        <v>2.0619999999999998</v>
      </c>
      <c r="N257" s="411">
        <v>0.11406011887616253</v>
      </c>
      <c r="O257" s="412" t="s">
        <v>470</v>
      </c>
      <c r="P257" s="413">
        <v>2.033245622829059</v>
      </c>
      <c r="Q257" s="353" t="s">
        <v>657</v>
      </c>
      <c r="R257" s="411">
        <v>34094.799999999996</v>
      </c>
      <c r="S257" s="411">
        <v>35454.799999999996</v>
      </c>
      <c r="T257" s="411">
        <v>32443.100000000042</v>
      </c>
      <c r="U257" s="411">
        <v>33997.56666666668</v>
      </c>
      <c r="V257" s="412" t="s">
        <v>529</v>
      </c>
      <c r="W257" s="412">
        <v>87.75</v>
      </c>
      <c r="X257" s="412">
        <v>90.43</v>
      </c>
      <c r="Y257" s="412">
        <v>84.460000000000008</v>
      </c>
      <c r="Z257" s="412">
        <v>87.54</v>
      </c>
      <c r="AA257" s="411">
        <v>2.9922851459739799</v>
      </c>
      <c r="AB257" s="412" t="s">
        <v>428</v>
      </c>
      <c r="AC257" s="413">
        <v>1.9352224040200141</v>
      </c>
      <c r="AD257" s="404" t="s">
        <v>657</v>
      </c>
      <c r="AE257" s="418">
        <v>11226.479999999983</v>
      </c>
      <c r="AF257" s="418">
        <v>12302.479999999983</v>
      </c>
      <c r="AG257" s="418">
        <v>8094.7799999999861</v>
      </c>
      <c r="AH257" s="418">
        <v>10541.246666666651</v>
      </c>
      <c r="AI257" s="419" t="s">
        <v>518</v>
      </c>
      <c r="AJ257" s="420">
        <v>7.01</v>
      </c>
      <c r="AK257" s="420">
        <v>7.6120000000000001</v>
      </c>
      <c r="AL257" s="420">
        <v>5.2060000000000004</v>
      </c>
      <c r="AM257" s="420">
        <v>6.609</v>
      </c>
      <c r="AN257" s="418">
        <v>1.251871918360524</v>
      </c>
      <c r="AO257" s="420" t="s">
        <v>598</v>
      </c>
      <c r="AP257" s="421">
        <v>1.9822976037382745</v>
      </c>
      <c r="AR257" s="412">
        <v>2.149</v>
      </c>
      <c r="AS257" s="412">
        <v>2.105</v>
      </c>
      <c r="AT257" s="412">
        <v>1.9330000000000001</v>
      </c>
      <c r="AU257" s="412">
        <v>87.75</v>
      </c>
      <c r="AV257" s="412">
        <v>90.43</v>
      </c>
      <c r="AW257" s="412">
        <v>84.460000000000008</v>
      </c>
      <c r="AX257" s="420">
        <v>7.01</v>
      </c>
      <c r="AY257" s="420">
        <v>7.6120000000000001</v>
      </c>
      <c r="AZ257" s="420">
        <v>5.2060000000000004</v>
      </c>
      <c r="BB257" s="353">
        <f>BB229+20</f>
        <v>184</v>
      </c>
      <c r="BC257" s="412">
        <f t="shared" ref="BC257:BC279" si="55">AR257*21</f>
        <v>45.128999999999998</v>
      </c>
      <c r="BD257" s="412">
        <f t="shared" si="53"/>
        <v>44.204999999999998</v>
      </c>
      <c r="BE257" s="412">
        <f t="shared" si="53"/>
        <v>40.593000000000004</v>
      </c>
      <c r="BF257" s="412">
        <f t="shared" ref="BF257:BF279" si="56">AU257*11</f>
        <v>965.25</v>
      </c>
      <c r="BG257" s="412">
        <f t="shared" si="54"/>
        <v>994.73</v>
      </c>
      <c r="BH257" s="412">
        <f t="shared" si="54"/>
        <v>929.06000000000006</v>
      </c>
      <c r="BI257" s="412">
        <f t="shared" si="54"/>
        <v>77.11</v>
      </c>
      <c r="BJ257" s="412">
        <f t="shared" si="54"/>
        <v>83.731999999999999</v>
      </c>
      <c r="BK257" s="412">
        <f t="shared" si="54"/>
        <v>57.266000000000005</v>
      </c>
    </row>
    <row r="258" spans="1:63">
      <c r="A258" s="458"/>
      <c r="B258" s="355" t="s">
        <v>825</v>
      </c>
      <c r="C258" s="353"/>
      <c r="D258" s="353" t="s">
        <v>482</v>
      </c>
      <c r="E258" s="411">
        <v>9379.5799999999945</v>
      </c>
      <c r="F258" s="411">
        <v>9733.5799999999945</v>
      </c>
      <c r="G258" s="411">
        <v>9000.1599999999944</v>
      </c>
      <c r="H258" s="411">
        <v>9371.1066666666611</v>
      </c>
      <c r="I258" s="412" t="s">
        <v>490</v>
      </c>
      <c r="J258" s="412">
        <v>0.97150000000000003</v>
      </c>
      <c r="K258" s="412">
        <v>1.002</v>
      </c>
      <c r="L258" s="412">
        <v>0.9385</v>
      </c>
      <c r="M258" s="412">
        <v>0.97070000000000001</v>
      </c>
      <c r="N258" s="411">
        <v>3.1861945367942519E-2</v>
      </c>
      <c r="O258" s="412" t="s">
        <v>493</v>
      </c>
      <c r="P258" s="413">
        <v>1.8291091305748355</v>
      </c>
      <c r="Q258" s="353" t="s">
        <v>665</v>
      </c>
      <c r="R258" s="411">
        <v>4555.799999999992</v>
      </c>
      <c r="S258" s="411">
        <v>5162.3999999999915</v>
      </c>
      <c r="T258" s="411">
        <v>6676.2999999999902</v>
      </c>
      <c r="U258" s="411">
        <v>5464.8333333333239</v>
      </c>
      <c r="V258" s="412" t="s">
        <v>605</v>
      </c>
      <c r="W258" s="412">
        <v>17.5</v>
      </c>
      <c r="X258" s="412">
        <v>19.48</v>
      </c>
      <c r="Y258" s="412">
        <v>24.17</v>
      </c>
      <c r="Z258" s="412">
        <v>20.38</v>
      </c>
      <c r="AA258" s="411">
        <v>3.427458528658665</v>
      </c>
      <c r="AB258" s="412" t="s">
        <v>611</v>
      </c>
      <c r="AC258" s="413">
        <v>2.1485218436617974</v>
      </c>
      <c r="AD258" s="404" t="s">
        <v>665</v>
      </c>
      <c r="AE258" s="418">
        <v>22966.750000000025</v>
      </c>
      <c r="AF258" s="418">
        <v>6160.0399999999872</v>
      </c>
      <c r="AG258" s="418">
        <v>5499.9999999999873</v>
      </c>
      <c r="AH258" s="418">
        <v>11542.263333333334</v>
      </c>
      <c r="AI258" s="419" t="s">
        <v>785</v>
      </c>
      <c r="AJ258" s="420">
        <v>13.27</v>
      </c>
      <c r="AK258" s="420">
        <v>4.0419999999999998</v>
      </c>
      <c r="AL258" s="420">
        <v>3.6339999999999999</v>
      </c>
      <c r="AM258" s="420">
        <v>6.9809999999999999</v>
      </c>
      <c r="AN258" s="418">
        <v>5.4472614984021748</v>
      </c>
      <c r="AO258" s="419" t="s">
        <v>786</v>
      </c>
      <c r="AP258" s="421">
        <v>1.8745530798095544</v>
      </c>
      <c r="AR258" s="412">
        <v>0.97150000000000003</v>
      </c>
      <c r="AS258" s="412">
        <v>1.002</v>
      </c>
      <c r="AT258" s="412">
        <v>0.9385</v>
      </c>
      <c r="AU258" s="412">
        <v>17.5</v>
      </c>
      <c r="AV258" s="412">
        <v>19.48</v>
      </c>
      <c r="AW258" s="412">
        <v>24.17</v>
      </c>
      <c r="AX258" s="420">
        <v>13.27</v>
      </c>
      <c r="AY258" s="420">
        <v>4.0419999999999998</v>
      </c>
      <c r="AZ258" s="420">
        <v>3.6339999999999999</v>
      </c>
      <c r="BB258" s="355" t="s">
        <v>825</v>
      </c>
      <c r="BC258" s="412">
        <f t="shared" si="55"/>
        <v>20.401500000000002</v>
      </c>
      <c r="BD258" s="412">
        <f t="shared" si="53"/>
        <v>21.042000000000002</v>
      </c>
      <c r="BE258" s="412">
        <f t="shared" si="53"/>
        <v>19.708500000000001</v>
      </c>
      <c r="BF258" s="412">
        <f t="shared" si="56"/>
        <v>192.5</v>
      </c>
      <c r="BG258" s="412">
        <f t="shared" si="54"/>
        <v>214.28</v>
      </c>
      <c r="BH258" s="412">
        <f t="shared" si="54"/>
        <v>265.87</v>
      </c>
      <c r="BI258" s="412">
        <f t="shared" si="54"/>
        <v>145.97</v>
      </c>
      <c r="BJ258" s="412">
        <f t="shared" si="54"/>
        <v>44.461999999999996</v>
      </c>
      <c r="BK258" s="412">
        <f t="shared" si="54"/>
        <v>39.973999999999997</v>
      </c>
    </row>
    <row r="259" spans="1:63">
      <c r="A259" s="458"/>
      <c r="B259" s="353">
        <f>B231+20</f>
        <v>185</v>
      </c>
      <c r="C259" s="353"/>
      <c r="D259" s="353" t="s">
        <v>502</v>
      </c>
      <c r="E259" s="411">
        <v>16156.739999999994</v>
      </c>
      <c r="F259" s="411">
        <v>24067.320000000065</v>
      </c>
      <c r="G259" s="411">
        <v>14614.319999999994</v>
      </c>
      <c r="H259" s="411">
        <v>18279.460000000017</v>
      </c>
      <c r="I259" s="414" t="s">
        <v>515</v>
      </c>
      <c r="J259" s="412">
        <v>1.5270000000000001</v>
      </c>
      <c r="K259" s="412">
        <v>2.1219999999999999</v>
      </c>
      <c r="L259" s="412">
        <v>1.4060000000000001</v>
      </c>
      <c r="M259" s="412">
        <v>1.6850000000000001</v>
      </c>
      <c r="N259" s="411">
        <v>0.38313730843569999</v>
      </c>
      <c r="O259" s="414" t="s">
        <v>516</v>
      </c>
      <c r="P259" s="413">
        <v>1.968055439465062</v>
      </c>
      <c r="Q259" s="353" t="s">
        <v>671</v>
      </c>
      <c r="R259" s="411">
        <v>18020.400000000034</v>
      </c>
      <c r="S259" s="411">
        <v>27151.100000000042</v>
      </c>
      <c r="T259" s="411">
        <v>22552.700000000033</v>
      </c>
      <c r="U259" s="411">
        <v>22574.733333333366</v>
      </c>
      <c r="V259" s="414" t="s">
        <v>674</v>
      </c>
      <c r="W259" s="412">
        <v>53.53</v>
      </c>
      <c r="X259" s="412">
        <v>73.61</v>
      </c>
      <c r="Y259" s="412">
        <v>63.75</v>
      </c>
      <c r="Z259" s="412">
        <v>63.63</v>
      </c>
      <c r="AA259" s="411">
        <v>10.041942673550954</v>
      </c>
      <c r="AB259" s="412" t="s">
        <v>521</v>
      </c>
      <c r="AC259" s="413">
        <v>2.0139237344988317</v>
      </c>
      <c r="AD259" s="404" t="s">
        <v>671</v>
      </c>
      <c r="AE259" s="418">
        <v>8667.479999999985</v>
      </c>
      <c r="AF259" s="418">
        <v>11715.219999999985</v>
      </c>
      <c r="AG259" s="418">
        <v>7874.2599999999857</v>
      </c>
      <c r="AH259" s="418">
        <v>9418.9866666666512</v>
      </c>
      <c r="AI259" s="419" t="s">
        <v>686</v>
      </c>
      <c r="AJ259" s="420">
        <v>5.5419999999999998</v>
      </c>
      <c r="AK259" s="420">
        <v>7.2839999999999998</v>
      </c>
      <c r="AL259" s="420">
        <v>5.0760000000000005</v>
      </c>
      <c r="AM259" s="420">
        <v>5.9670000000000005</v>
      </c>
      <c r="AN259" s="418">
        <v>1.1639454244255436</v>
      </c>
      <c r="AO259" s="420" t="s">
        <v>664</v>
      </c>
      <c r="AP259" s="421">
        <v>1.9459231333738647</v>
      </c>
      <c r="AR259" s="412">
        <v>1.5270000000000001</v>
      </c>
      <c r="AS259" s="412">
        <v>2.1219999999999999</v>
      </c>
      <c r="AT259" s="412">
        <v>1.4060000000000001</v>
      </c>
      <c r="AU259" s="412">
        <v>53.53</v>
      </c>
      <c r="AV259" s="412">
        <v>73.61</v>
      </c>
      <c r="AW259" s="412">
        <v>63.75</v>
      </c>
      <c r="AX259" s="420">
        <v>5.5419999999999998</v>
      </c>
      <c r="AY259" s="420">
        <v>7.2839999999999998</v>
      </c>
      <c r="AZ259" s="420">
        <v>5.0760000000000005</v>
      </c>
      <c r="BB259" s="353">
        <f>BB231+20</f>
        <v>185</v>
      </c>
      <c r="BC259" s="412">
        <f t="shared" si="55"/>
        <v>32.067</v>
      </c>
      <c r="BD259" s="412">
        <f t="shared" si="53"/>
        <v>44.561999999999998</v>
      </c>
      <c r="BE259" s="412">
        <f t="shared" si="53"/>
        <v>29.526000000000003</v>
      </c>
      <c r="BF259" s="412">
        <f t="shared" si="56"/>
        <v>588.83000000000004</v>
      </c>
      <c r="BG259" s="412">
        <f t="shared" si="54"/>
        <v>809.71</v>
      </c>
      <c r="BH259" s="412">
        <f t="shared" si="54"/>
        <v>701.25</v>
      </c>
      <c r="BI259" s="412">
        <f t="shared" si="54"/>
        <v>60.961999999999996</v>
      </c>
      <c r="BJ259" s="412">
        <f t="shared" si="54"/>
        <v>80.123999999999995</v>
      </c>
      <c r="BK259" s="412">
        <f t="shared" si="54"/>
        <v>55.836000000000006</v>
      </c>
    </row>
    <row r="260" spans="1:63">
      <c r="A260" s="458"/>
      <c r="B260" s="353">
        <f>B232+20</f>
        <v>186</v>
      </c>
      <c r="C260" s="353"/>
      <c r="D260" s="353" t="s">
        <v>524</v>
      </c>
      <c r="E260" s="411">
        <v>23252.160000000047</v>
      </c>
      <c r="F260" s="411">
        <v>26064.320000000058</v>
      </c>
      <c r="G260" s="411">
        <v>23995.320000000065</v>
      </c>
      <c r="H260" s="411">
        <v>24437.266666666721</v>
      </c>
      <c r="I260" s="412" t="s">
        <v>503</v>
      </c>
      <c r="J260" s="412">
        <v>2.0619999999999998</v>
      </c>
      <c r="K260" s="412">
        <v>2.266</v>
      </c>
      <c r="L260" s="412">
        <v>2.117</v>
      </c>
      <c r="M260" s="412">
        <v>2.1480000000000001</v>
      </c>
      <c r="N260" s="411">
        <v>0.10516337090295845</v>
      </c>
      <c r="O260" s="412" t="s">
        <v>478</v>
      </c>
      <c r="P260" s="413">
        <v>2.0641460499358169</v>
      </c>
      <c r="Q260" s="353" t="s">
        <v>677</v>
      </c>
      <c r="R260" s="411">
        <v>34507.799999999988</v>
      </c>
      <c r="S260" s="411">
        <v>33921.800000000003</v>
      </c>
      <c r="T260" s="411">
        <v>34880.399999999994</v>
      </c>
      <c r="U260" s="411">
        <v>34436.666666666664</v>
      </c>
      <c r="V260" s="412" t="s">
        <v>526</v>
      </c>
      <c r="W260" s="412">
        <v>88.56</v>
      </c>
      <c r="X260" s="412">
        <v>87.4</v>
      </c>
      <c r="Y260" s="412">
        <v>89.3</v>
      </c>
      <c r="Z260" s="412">
        <v>88.42</v>
      </c>
      <c r="AA260" s="411">
        <v>0.95548040838356041</v>
      </c>
      <c r="AB260" s="412" t="s">
        <v>499</v>
      </c>
      <c r="AC260" s="413">
        <v>1.9355331922954269</v>
      </c>
      <c r="AD260" s="404" t="s">
        <v>677</v>
      </c>
      <c r="AE260" s="418">
        <v>10296.999999999985</v>
      </c>
      <c r="AF260" s="418">
        <v>11194.739999999985</v>
      </c>
      <c r="AG260" s="418">
        <v>10847.219999999985</v>
      </c>
      <c r="AH260" s="418">
        <v>10779.653333333319</v>
      </c>
      <c r="AI260" s="420" t="s">
        <v>427</v>
      </c>
      <c r="AJ260" s="420">
        <v>6.4830000000000005</v>
      </c>
      <c r="AK260" s="420">
        <v>6.992</v>
      </c>
      <c r="AL260" s="420">
        <v>6.7949999999999999</v>
      </c>
      <c r="AM260" s="420">
        <v>6.7570000000000006</v>
      </c>
      <c r="AN260" s="418">
        <v>0.25666221591902955</v>
      </c>
      <c r="AO260" s="420" t="s">
        <v>447</v>
      </c>
      <c r="AP260" s="421">
        <v>1.9850367908074051</v>
      </c>
      <c r="AR260" s="412">
        <v>2.0619999999999998</v>
      </c>
      <c r="AS260" s="412">
        <v>2.266</v>
      </c>
      <c r="AT260" s="412">
        <v>2.117</v>
      </c>
      <c r="AU260" s="412">
        <v>88.56</v>
      </c>
      <c r="AV260" s="412">
        <v>87.4</v>
      </c>
      <c r="AW260" s="412">
        <v>89.3</v>
      </c>
      <c r="AX260" s="420">
        <v>6.4830000000000005</v>
      </c>
      <c r="AY260" s="420">
        <v>6.992</v>
      </c>
      <c r="AZ260" s="420">
        <v>6.7949999999999999</v>
      </c>
      <c r="BB260" s="353">
        <f>BB232+20</f>
        <v>186</v>
      </c>
      <c r="BC260" s="412">
        <f t="shared" si="55"/>
        <v>43.302</v>
      </c>
      <c r="BD260" s="412">
        <f t="shared" si="53"/>
        <v>47.585999999999999</v>
      </c>
      <c r="BE260" s="412">
        <f t="shared" si="53"/>
        <v>44.457000000000001</v>
      </c>
      <c r="BF260" s="412">
        <f t="shared" si="56"/>
        <v>974.16000000000008</v>
      </c>
      <c r="BG260" s="412">
        <f t="shared" si="54"/>
        <v>961.40000000000009</v>
      </c>
      <c r="BH260" s="412">
        <f t="shared" si="54"/>
        <v>982.3</v>
      </c>
      <c r="BI260" s="412">
        <f t="shared" si="54"/>
        <v>71.313000000000002</v>
      </c>
      <c r="BJ260" s="412">
        <f t="shared" si="54"/>
        <v>76.912000000000006</v>
      </c>
      <c r="BK260" s="412">
        <f t="shared" si="54"/>
        <v>74.745000000000005</v>
      </c>
    </row>
    <row r="261" spans="1:63">
      <c r="A261" s="458"/>
      <c r="B261" s="355" t="s">
        <v>826</v>
      </c>
      <c r="C261" s="353"/>
      <c r="D261" s="353" t="s">
        <v>533</v>
      </c>
      <c r="E261" s="411">
        <v>9902.1599999999944</v>
      </c>
      <c r="F261" s="411">
        <v>10115.159999999994</v>
      </c>
      <c r="G261" s="411">
        <v>9296.4199999999946</v>
      </c>
      <c r="H261" s="411">
        <v>9771.2466666666605</v>
      </c>
      <c r="I261" s="412" t="s">
        <v>448</v>
      </c>
      <c r="J261" s="412">
        <v>1.0170000000000001</v>
      </c>
      <c r="K261" s="412">
        <v>1.0349999999999999</v>
      </c>
      <c r="L261" s="412">
        <v>0.96430000000000005</v>
      </c>
      <c r="M261" s="412">
        <v>1.0050000000000001</v>
      </c>
      <c r="N261" s="411">
        <v>3.6660720296074666E-2</v>
      </c>
      <c r="O261" s="412" t="s">
        <v>449</v>
      </c>
      <c r="P261" s="413">
        <v>1.8307419755283203</v>
      </c>
      <c r="Q261" s="353" t="s">
        <v>679</v>
      </c>
      <c r="R261" s="411">
        <v>4059.0999999999926</v>
      </c>
      <c r="S261" s="411">
        <v>5158.1999999999889</v>
      </c>
      <c r="T261" s="411">
        <v>4973.5999999999922</v>
      </c>
      <c r="U261" s="411">
        <v>4730.2999999999911</v>
      </c>
      <c r="V261" s="412" t="s">
        <v>625</v>
      </c>
      <c r="W261" s="412">
        <v>15.82</v>
      </c>
      <c r="X261" s="412">
        <v>19.46</v>
      </c>
      <c r="Y261" s="412">
        <v>18.87</v>
      </c>
      <c r="Z261" s="412">
        <v>18.05</v>
      </c>
      <c r="AA261" s="411">
        <v>1.9563864474426691</v>
      </c>
      <c r="AB261" s="412" t="s">
        <v>544</v>
      </c>
      <c r="AC261" s="413">
        <v>2.1287142328867472</v>
      </c>
      <c r="AD261" s="404" t="s">
        <v>679</v>
      </c>
      <c r="AE261" s="418">
        <v>6349.2599999999875</v>
      </c>
      <c r="AF261" s="418">
        <v>6687.5599999999877</v>
      </c>
      <c r="AG261" s="418">
        <v>5381.5599999999886</v>
      </c>
      <c r="AH261" s="418">
        <v>6139.4599999999873</v>
      </c>
      <c r="AI261" s="420" t="s">
        <v>439</v>
      </c>
      <c r="AJ261" s="420">
        <v>4.1580000000000004</v>
      </c>
      <c r="AK261" s="420">
        <v>4.3639999999999999</v>
      </c>
      <c r="AL261" s="420">
        <v>3.56</v>
      </c>
      <c r="AM261" s="420">
        <v>4.0280000000000005</v>
      </c>
      <c r="AN261" s="418">
        <v>0.417922851075473</v>
      </c>
      <c r="AO261" s="420" t="s">
        <v>440</v>
      </c>
      <c r="AP261" s="421">
        <v>1.7950781145579846</v>
      </c>
      <c r="AR261" s="412">
        <v>1.0170000000000001</v>
      </c>
      <c r="AS261" s="412">
        <v>1.0349999999999999</v>
      </c>
      <c r="AT261" s="412">
        <v>0.96430000000000005</v>
      </c>
      <c r="AU261" s="412">
        <v>15.82</v>
      </c>
      <c r="AV261" s="412">
        <v>19.46</v>
      </c>
      <c r="AW261" s="412">
        <v>18.87</v>
      </c>
      <c r="AX261" s="420">
        <v>4.1580000000000004</v>
      </c>
      <c r="AY261" s="420">
        <v>4.3639999999999999</v>
      </c>
      <c r="AZ261" s="420">
        <v>3.56</v>
      </c>
      <c r="BB261" s="355" t="s">
        <v>826</v>
      </c>
      <c r="BC261" s="412">
        <f t="shared" si="55"/>
        <v>21.357000000000003</v>
      </c>
      <c r="BD261" s="412">
        <f t="shared" si="53"/>
        <v>21.734999999999999</v>
      </c>
      <c r="BE261" s="412">
        <f t="shared" si="53"/>
        <v>20.250299999999999</v>
      </c>
      <c r="BF261" s="412">
        <f t="shared" si="56"/>
        <v>174.02</v>
      </c>
      <c r="BG261" s="412">
        <f t="shared" si="54"/>
        <v>214.06</v>
      </c>
      <c r="BH261" s="412">
        <f t="shared" si="54"/>
        <v>207.57000000000002</v>
      </c>
      <c r="BI261" s="412">
        <f t="shared" si="54"/>
        <v>45.738000000000007</v>
      </c>
      <c r="BJ261" s="412">
        <f t="shared" si="54"/>
        <v>48.003999999999998</v>
      </c>
      <c r="BK261" s="412">
        <f t="shared" si="54"/>
        <v>39.160000000000004</v>
      </c>
    </row>
    <row r="262" spans="1:63">
      <c r="A262" s="458"/>
      <c r="B262" s="353">
        <f>B234+20</f>
        <v>187</v>
      </c>
      <c r="C262" s="353"/>
      <c r="D262" s="353" t="s">
        <v>538</v>
      </c>
      <c r="E262" s="411">
        <v>29931.320000000083</v>
      </c>
      <c r="F262" s="411">
        <v>28351.320000000069</v>
      </c>
      <c r="G262" s="411">
        <v>29175.320000000076</v>
      </c>
      <c r="H262" s="411">
        <v>29152.653333333408</v>
      </c>
      <c r="I262" s="412" t="s">
        <v>545</v>
      </c>
      <c r="J262" s="412">
        <v>2.5380000000000003</v>
      </c>
      <c r="K262" s="412">
        <v>2.4279999999999999</v>
      </c>
      <c r="L262" s="412">
        <v>2.4849999999999999</v>
      </c>
      <c r="M262" s="412">
        <v>2.484</v>
      </c>
      <c r="N262" s="411">
        <v>5.5316977011986478E-2</v>
      </c>
      <c r="O262" s="412" t="s">
        <v>534</v>
      </c>
      <c r="P262" s="413">
        <v>2.1264478780279363</v>
      </c>
      <c r="Q262" s="353" t="s">
        <v>684</v>
      </c>
      <c r="R262" s="411">
        <v>63308.799999999865</v>
      </c>
      <c r="S262" s="411">
        <v>53008.799999999879</v>
      </c>
      <c r="T262" s="411">
        <v>69097.799999999872</v>
      </c>
      <c r="U262" s="411">
        <v>61805.133333333208</v>
      </c>
      <c r="V262" s="412" t="s">
        <v>453</v>
      </c>
      <c r="W262" s="412">
        <v>141</v>
      </c>
      <c r="X262" s="412">
        <v>123.10000000000001</v>
      </c>
      <c r="Y262" s="412">
        <v>150.80000000000001</v>
      </c>
      <c r="Z262" s="412">
        <v>138.30000000000001</v>
      </c>
      <c r="AA262" s="411">
        <v>14.020426130458683</v>
      </c>
      <c r="AB262" s="412" t="s">
        <v>520</v>
      </c>
      <c r="AC262" s="413">
        <v>1.8239121282199349</v>
      </c>
      <c r="AD262" s="404" t="s">
        <v>684</v>
      </c>
      <c r="AE262" s="418">
        <v>14573.739999999985</v>
      </c>
      <c r="AF262" s="418">
        <v>10086.219999999985</v>
      </c>
      <c r="AG262" s="418">
        <v>14458.959999999983</v>
      </c>
      <c r="AH262" s="418">
        <v>13039.639999999985</v>
      </c>
      <c r="AI262" s="420" t="s">
        <v>742</v>
      </c>
      <c r="AJ262" s="420">
        <v>8.86</v>
      </c>
      <c r="AK262" s="420">
        <v>6.3620000000000001</v>
      </c>
      <c r="AL262" s="420">
        <v>8.7970000000000006</v>
      </c>
      <c r="AM262" s="420">
        <v>8.0060000000000002</v>
      </c>
      <c r="AN262" s="418">
        <v>1.424144429642094</v>
      </c>
      <c r="AO262" s="420" t="s">
        <v>519</v>
      </c>
      <c r="AP262" s="421">
        <v>1.9925211720987746</v>
      </c>
      <c r="AR262" s="412">
        <v>2.5380000000000003</v>
      </c>
      <c r="AS262" s="412">
        <v>2.4279999999999999</v>
      </c>
      <c r="AT262" s="412">
        <v>2.4849999999999999</v>
      </c>
      <c r="AU262" s="412">
        <v>141</v>
      </c>
      <c r="AV262" s="412">
        <v>123.10000000000001</v>
      </c>
      <c r="AW262" s="412">
        <v>150.80000000000001</v>
      </c>
      <c r="AX262" s="420">
        <v>8.86</v>
      </c>
      <c r="AY262" s="420">
        <v>6.3620000000000001</v>
      </c>
      <c r="AZ262" s="420">
        <v>8.7970000000000006</v>
      </c>
      <c r="BB262" s="353">
        <f>BB234+20</f>
        <v>187</v>
      </c>
      <c r="BC262" s="412">
        <f t="shared" si="55"/>
        <v>53.298000000000002</v>
      </c>
      <c r="BD262" s="412">
        <f t="shared" si="53"/>
        <v>50.988</v>
      </c>
      <c r="BE262" s="412">
        <f t="shared" si="53"/>
        <v>52.184999999999995</v>
      </c>
      <c r="BF262" s="412">
        <f t="shared" si="56"/>
        <v>1551</v>
      </c>
      <c r="BG262" s="412">
        <f t="shared" si="54"/>
        <v>1354.1000000000001</v>
      </c>
      <c r="BH262" s="412">
        <f t="shared" si="54"/>
        <v>1658.8000000000002</v>
      </c>
      <c r="BI262" s="412">
        <f t="shared" si="54"/>
        <v>97.46</v>
      </c>
      <c r="BJ262" s="412">
        <f t="shared" si="54"/>
        <v>69.981999999999999</v>
      </c>
      <c r="BK262" s="412">
        <f t="shared" si="54"/>
        <v>96.76700000000001</v>
      </c>
    </row>
    <row r="263" spans="1:63">
      <c r="A263" s="458"/>
      <c r="B263" s="353">
        <f>B235+20</f>
        <v>188</v>
      </c>
      <c r="C263" s="353"/>
      <c r="D263" s="353" t="s">
        <v>549</v>
      </c>
      <c r="E263" s="411">
        <v>24922.740000000063</v>
      </c>
      <c r="F263" s="411">
        <v>22998.580000000049</v>
      </c>
      <c r="G263" s="411">
        <v>23579.320000000051</v>
      </c>
      <c r="H263" s="411">
        <v>23833.54666666672</v>
      </c>
      <c r="I263" s="412" t="s">
        <v>517</v>
      </c>
      <c r="J263" s="412">
        <v>2.1840000000000002</v>
      </c>
      <c r="K263" s="412">
        <v>2.044</v>
      </c>
      <c r="L263" s="412">
        <v>2.0859999999999999</v>
      </c>
      <c r="M263" s="412">
        <v>2.105</v>
      </c>
      <c r="N263" s="411">
        <v>7.1617728766047703E-2</v>
      </c>
      <c r="O263" s="412" t="s">
        <v>428</v>
      </c>
      <c r="P263" s="413">
        <v>2.0335740510882978</v>
      </c>
      <c r="Q263" s="353" t="s">
        <v>692</v>
      </c>
      <c r="R263" s="411">
        <v>33815.400000000009</v>
      </c>
      <c r="S263" s="411">
        <v>37484.799999999981</v>
      </c>
      <c r="T263" s="411">
        <v>35742.799999999959</v>
      </c>
      <c r="U263" s="411">
        <v>35680.999999999978</v>
      </c>
      <c r="V263" s="412" t="s">
        <v>489</v>
      </c>
      <c r="W263" s="412">
        <v>87.19</v>
      </c>
      <c r="X263" s="412">
        <v>94.39</v>
      </c>
      <c r="Y263" s="412">
        <v>90.99</v>
      </c>
      <c r="Z263" s="412">
        <v>90.86</v>
      </c>
      <c r="AA263" s="411">
        <v>3.5977513120311415</v>
      </c>
      <c r="AB263" s="412" t="s">
        <v>496</v>
      </c>
      <c r="AC263" s="413">
        <v>1.9362658194949454</v>
      </c>
      <c r="AD263" s="404" t="s">
        <v>692</v>
      </c>
      <c r="AE263" s="418">
        <v>13330.959999999983</v>
      </c>
      <c r="AF263" s="418">
        <v>13779.219999999983</v>
      </c>
      <c r="AG263" s="418">
        <v>12568.479999999985</v>
      </c>
      <c r="AH263" s="418">
        <v>13226.219999999981</v>
      </c>
      <c r="AI263" s="420" t="s">
        <v>488</v>
      </c>
      <c r="AJ263" s="420">
        <v>8.1810000000000009</v>
      </c>
      <c r="AK263" s="420">
        <v>8.4260000000000002</v>
      </c>
      <c r="AL263" s="420">
        <v>7.7590000000000003</v>
      </c>
      <c r="AM263" s="420">
        <v>8.1219999999999999</v>
      </c>
      <c r="AN263" s="418">
        <v>0.33729158067427017</v>
      </c>
      <c r="AO263" s="420" t="s">
        <v>427</v>
      </c>
      <c r="AP263" s="421">
        <v>2.0245780079412508</v>
      </c>
      <c r="AR263" s="412">
        <v>2.1840000000000002</v>
      </c>
      <c r="AS263" s="412">
        <v>2.044</v>
      </c>
      <c r="AT263" s="412">
        <v>2.0859999999999999</v>
      </c>
      <c r="AU263" s="412">
        <v>87.19</v>
      </c>
      <c r="AV263" s="412">
        <v>94.39</v>
      </c>
      <c r="AW263" s="412">
        <v>90.99</v>
      </c>
      <c r="AX263" s="420">
        <v>8.1810000000000009</v>
      </c>
      <c r="AY263" s="420">
        <v>8.4260000000000002</v>
      </c>
      <c r="AZ263" s="420">
        <v>7.7590000000000003</v>
      </c>
      <c r="BB263" s="353">
        <f>BB235+20</f>
        <v>188</v>
      </c>
      <c r="BC263" s="412">
        <f t="shared" si="55"/>
        <v>45.864000000000004</v>
      </c>
      <c r="BD263" s="412">
        <f t="shared" si="53"/>
        <v>42.923999999999999</v>
      </c>
      <c r="BE263" s="412">
        <f t="shared" si="53"/>
        <v>43.805999999999997</v>
      </c>
      <c r="BF263" s="412">
        <f t="shared" si="56"/>
        <v>959.08999999999992</v>
      </c>
      <c r="BG263" s="412">
        <f t="shared" si="54"/>
        <v>1038.29</v>
      </c>
      <c r="BH263" s="412">
        <f t="shared" si="54"/>
        <v>1000.89</v>
      </c>
      <c r="BI263" s="412">
        <f t="shared" si="54"/>
        <v>89.991000000000014</v>
      </c>
      <c r="BJ263" s="412">
        <f t="shared" si="54"/>
        <v>92.686000000000007</v>
      </c>
      <c r="BK263" s="412">
        <f t="shared" si="54"/>
        <v>85.349000000000004</v>
      </c>
    </row>
    <row r="264" spans="1:63">
      <c r="A264" s="458"/>
      <c r="B264" s="355" t="s">
        <v>825</v>
      </c>
      <c r="C264" s="353"/>
      <c r="D264" s="353" t="s">
        <v>555</v>
      </c>
      <c r="E264" s="411">
        <v>9189.4199999999964</v>
      </c>
      <c r="F264" s="411">
        <v>9577.5799999999945</v>
      </c>
      <c r="G264" s="411">
        <v>8485.6799999999948</v>
      </c>
      <c r="H264" s="411">
        <v>9084.2266666666619</v>
      </c>
      <c r="I264" s="412" t="s">
        <v>477</v>
      </c>
      <c r="J264" s="412">
        <v>0.95499999999999996</v>
      </c>
      <c r="K264" s="412">
        <v>0.98870000000000002</v>
      </c>
      <c r="L264" s="412">
        <v>0.89319999999999999</v>
      </c>
      <c r="M264" s="412">
        <v>0.9456</v>
      </c>
      <c r="N264" s="411">
        <v>4.8452010574297717E-2</v>
      </c>
      <c r="O264" s="412" t="s">
        <v>489</v>
      </c>
      <c r="P264" s="413">
        <v>1.8277723778300274</v>
      </c>
      <c r="Q264" s="353" t="s">
        <v>698</v>
      </c>
      <c r="R264" s="411">
        <v>4348.1999999999916</v>
      </c>
      <c r="S264" s="411">
        <v>4866.2999999999911</v>
      </c>
      <c r="T264" s="411">
        <v>4416.2999999999911</v>
      </c>
      <c r="U264" s="411">
        <v>4543.5999999999913</v>
      </c>
      <c r="V264" s="412" t="s">
        <v>557</v>
      </c>
      <c r="W264" s="412">
        <v>16.8</v>
      </c>
      <c r="X264" s="412">
        <v>18.52</v>
      </c>
      <c r="Y264" s="412">
        <v>17.03</v>
      </c>
      <c r="Z264" s="412">
        <v>17.45</v>
      </c>
      <c r="AA264" s="411">
        <v>0.93288954839860805</v>
      </c>
      <c r="AB264" s="412" t="s">
        <v>474</v>
      </c>
      <c r="AC264" s="413">
        <v>2.0628913017862041</v>
      </c>
      <c r="AD264" s="404" t="s">
        <v>698</v>
      </c>
      <c r="AE264" s="418">
        <v>6811.479999999985</v>
      </c>
      <c r="AF264" s="418">
        <v>5614.7399999999852</v>
      </c>
      <c r="AG264" s="418">
        <v>5304.2599999999875</v>
      </c>
      <c r="AH264" s="418">
        <v>5910.1599999999862</v>
      </c>
      <c r="AI264" s="420" t="s">
        <v>563</v>
      </c>
      <c r="AJ264" s="420">
        <v>4.4390000000000001</v>
      </c>
      <c r="AK264" s="420">
        <v>3.7050000000000001</v>
      </c>
      <c r="AL264" s="420">
        <v>3.5110000000000001</v>
      </c>
      <c r="AM264" s="420">
        <v>3.8850000000000002</v>
      </c>
      <c r="AN264" s="418">
        <v>0.48952054553645508</v>
      </c>
      <c r="AO264" s="420" t="s">
        <v>541</v>
      </c>
      <c r="AP264" s="421">
        <v>1.7913825942262891</v>
      </c>
      <c r="AR264" s="412">
        <v>0.95499999999999996</v>
      </c>
      <c r="AS264" s="412">
        <v>0.98870000000000002</v>
      </c>
      <c r="AT264" s="412">
        <v>0.89319999999999999</v>
      </c>
      <c r="AU264" s="412">
        <v>16.8</v>
      </c>
      <c r="AV264" s="412">
        <v>18.52</v>
      </c>
      <c r="AW264" s="412">
        <v>17.03</v>
      </c>
      <c r="AX264" s="420">
        <v>4.4390000000000001</v>
      </c>
      <c r="AY264" s="420">
        <v>3.7050000000000001</v>
      </c>
      <c r="AZ264" s="420">
        <v>3.5110000000000001</v>
      </c>
      <c r="BB264" s="355" t="s">
        <v>825</v>
      </c>
      <c r="BC264" s="412">
        <f t="shared" si="55"/>
        <v>20.055</v>
      </c>
      <c r="BD264" s="412">
        <f t="shared" si="53"/>
        <v>20.762699999999999</v>
      </c>
      <c r="BE264" s="412">
        <f t="shared" si="53"/>
        <v>18.757200000000001</v>
      </c>
      <c r="BF264" s="412">
        <f t="shared" si="56"/>
        <v>184.8</v>
      </c>
      <c r="BG264" s="412">
        <f t="shared" si="54"/>
        <v>203.72</v>
      </c>
      <c r="BH264" s="412">
        <f t="shared" si="54"/>
        <v>187.33</v>
      </c>
      <c r="BI264" s="412">
        <f t="shared" si="54"/>
        <v>48.829000000000001</v>
      </c>
      <c r="BJ264" s="412">
        <f t="shared" si="54"/>
        <v>40.755000000000003</v>
      </c>
      <c r="BK264" s="412">
        <f t="shared" si="54"/>
        <v>38.621000000000002</v>
      </c>
    </row>
    <row r="265" spans="1:63">
      <c r="A265" s="458"/>
      <c r="B265" s="353">
        <f>B237+20</f>
        <v>189</v>
      </c>
      <c r="C265" s="353"/>
      <c r="D265" s="353" t="s">
        <v>558</v>
      </c>
      <c r="E265" s="411">
        <v>205430.31999999954</v>
      </c>
      <c r="F265" s="411">
        <v>201296.3199999996</v>
      </c>
      <c r="G265" s="411">
        <v>146685.31999999986</v>
      </c>
      <c r="H265" s="411">
        <v>184470.653333333</v>
      </c>
      <c r="I265" s="412" t="s">
        <v>519</v>
      </c>
      <c r="J265" s="412">
        <v>12.43</v>
      </c>
      <c r="K265" s="412">
        <v>12.22</v>
      </c>
      <c r="L265" s="412">
        <v>9.386000000000001</v>
      </c>
      <c r="M265" s="412">
        <v>11.35</v>
      </c>
      <c r="N265" s="411">
        <v>1.7001704278004786</v>
      </c>
      <c r="O265" s="412" t="s">
        <v>567</v>
      </c>
      <c r="P265" s="413">
        <v>1.9243618865742651</v>
      </c>
      <c r="Q265" s="353" t="s">
        <v>703</v>
      </c>
      <c r="R265" s="411">
        <v>2405196.6944237254</v>
      </c>
      <c r="S265" s="411">
        <v>2492281.9522145283</v>
      </c>
      <c r="T265" s="411">
        <v>2137454.0607814072</v>
      </c>
      <c r="U265" s="411">
        <v>2344977.5691398871</v>
      </c>
      <c r="V265" s="412" t="s">
        <v>552</v>
      </c>
      <c r="W265" s="411">
        <v>2228.9524125888674</v>
      </c>
      <c r="X265" s="411">
        <v>2289.8407609858632</v>
      </c>
      <c r="Y265" s="411">
        <v>2038.2880450184498</v>
      </c>
      <c r="Z265" s="411">
        <v>2185.6937395310601</v>
      </c>
      <c r="AA265" s="411">
        <v>131.23710155168484</v>
      </c>
      <c r="AB265" s="412" t="s">
        <v>503</v>
      </c>
      <c r="AC265" s="413">
        <v>1.3197466513939922</v>
      </c>
      <c r="AD265" s="404" t="s">
        <v>703</v>
      </c>
      <c r="AE265" s="418">
        <v>11748.999999999985</v>
      </c>
      <c r="AF265" s="418">
        <v>13371.959999999985</v>
      </c>
      <c r="AG265" s="418">
        <v>12476.219999999983</v>
      </c>
      <c r="AH265" s="418">
        <v>12532.393333333317</v>
      </c>
      <c r="AI265" s="420" t="s">
        <v>443</v>
      </c>
      <c r="AJ265" s="420">
        <v>7.3029999999999999</v>
      </c>
      <c r="AK265" s="420">
        <v>8.2029999999999994</v>
      </c>
      <c r="AL265" s="420">
        <v>7.7080000000000002</v>
      </c>
      <c r="AM265" s="420">
        <v>7.7380000000000004</v>
      </c>
      <c r="AN265" s="418">
        <v>0.45078737806382896</v>
      </c>
      <c r="AO265" s="420" t="s">
        <v>426</v>
      </c>
      <c r="AP265" s="421">
        <v>2.0222634283107284</v>
      </c>
      <c r="AR265" s="412">
        <v>12.43</v>
      </c>
      <c r="AS265" s="412">
        <v>12.22</v>
      </c>
      <c r="AT265" s="412">
        <v>9.386000000000001</v>
      </c>
      <c r="AU265" s="411">
        <v>2228.9524125888674</v>
      </c>
      <c r="AV265" s="411">
        <v>2289.8407609858632</v>
      </c>
      <c r="AW265" s="411">
        <v>2038.2880450184498</v>
      </c>
      <c r="AX265" s="420">
        <v>7.3029999999999999</v>
      </c>
      <c r="AY265" s="420">
        <v>8.2029999999999994</v>
      </c>
      <c r="AZ265" s="420">
        <v>7.7080000000000002</v>
      </c>
      <c r="BB265" s="353">
        <f>BB237+20</f>
        <v>189</v>
      </c>
      <c r="BC265" s="412">
        <f t="shared" si="55"/>
        <v>261.02999999999997</v>
      </c>
      <c r="BD265" s="412">
        <f t="shared" si="53"/>
        <v>256.62</v>
      </c>
      <c r="BE265" s="412">
        <f t="shared" si="53"/>
        <v>197.10600000000002</v>
      </c>
      <c r="BF265" s="412">
        <f t="shared" si="56"/>
        <v>24518.476538477542</v>
      </c>
      <c r="BG265" s="412">
        <f t="shared" si="54"/>
        <v>25188.248370844496</v>
      </c>
      <c r="BH265" s="412">
        <f t="shared" si="54"/>
        <v>22421.168495202946</v>
      </c>
      <c r="BI265" s="412">
        <f t="shared" si="54"/>
        <v>80.332999999999998</v>
      </c>
      <c r="BJ265" s="412">
        <f t="shared" si="54"/>
        <v>90.23299999999999</v>
      </c>
      <c r="BK265" s="412">
        <f t="shared" si="54"/>
        <v>84.787999999999997</v>
      </c>
    </row>
    <row r="266" spans="1:63">
      <c r="A266" s="458"/>
      <c r="B266" s="353">
        <f>B238+20</f>
        <v>190</v>
      </c>
      <c r="C266" s="353"/>
      <c r="D266" s="353" t="s">
        <v>570</v>
      </c>
      <c r="E266" s="411">
        <v>25811.74000000006</v>
      </c>
      <c r="F266" s="411">
        <v>28684.320000000083</v>
      </c>
      <c r="G266" s="411">
        <v>25465.740000000067</v>
      </c>
      <c r="H266" s="411">
        <v>26653.933333333403</v>
      </c>
      <c r="I266" s="412" t="s">
        <v>550</v>
      </c>
      <c r="J266" s="412">
        <v>2.2469999999999999</v>
      </c>
      <c r="K266" s="412">
        <v>2.4510000000000001</v>
      </c>
      <c r="L266" s="412">
        <v>2.2229999999999999</v>
      </c>
      <c r="M266" s="412">
        <v>2.3069999999999999</v>
      </c>
      <c r="N266" s="411">
        <v>0.12532652605012951</v>
      </c>
      <c r="O266" s="412" t="s">
        <v>481</v>
      </c>
      <c r="P266" s="413">
        <v>2.1256453297582669</v>
      </c>
      <c r="Q266" s="353" t="s">
        <v>714</v>
      </c>
      <c r="R266" s="411">
        <v>26572.100000000046</v>
      </c>
      <c r="S266" s="411">
        <v>29001.800000000047</v>
      </c>
      <c r="T266" s="411">
        <v>27686.100000000042</v>
      </c>
      <c r="U266" s="411">
        <v>27753.333333333383</v>
      </c>
      <c r="V266" s="412" t="s">
        <v>529</v>
      </c>
      <c r="W266" s="412">
        <v>72.39</v>
      </c>
      <c r="X266" s="412">
        <v>77.460000000000008</v>
      </c>
      <c r="Y266" s="412">
        <v>74.73</v>
      </c>
      <c r="Z266" s="412">
        <v>74.86</v>
      </c>
      <c r="AA266" s="411">
        <v>2.5349648832341578</v>
      </c>
      <c r="AB266" s="412" t="s">
        <v>428</v>
      </c>
      <c r="AC266" s="413">
        <v>1.9908067693674838</v>
      </c>
      <c r="AD266" s="404" t="s">
        <v>714</v>
      </c>
      <c r="AE266" s="418">
        <v>12281.219999999983</v>
      </c>
      <c r="AF266" s="418">
        <v>11488.479999999983</v>
      </c>
      <c r="AG266" s="418">
        <v>10075.259999999986</v>
      </c>
      <c r="AH266" s="418">
        <v>11281.653333333319</v>
      </c>
      <c r="AI266" s="420" t="s">
        <v>626</v>
      </c>
      <c r="AJ266" s="420">
        <v>7.6000000000000005</v>
      </c>
      <c r="AK266" s="420">
        <v>7.157</v>
      </c>
      <c r="AL266" s="420">
        <v>6.3559999999999999</v>
      </c>
      <c r="AM266" s="420">
        <v>7.0380000000000003</v>
      </c>
      <c r="AN266" s="418">
        <v>0.63044281814219216</v>
      </c>
      <c r="AO266" s="420" t="s">
        <v>573</v>
      </c>
      <c r="AP266" s="421">
        <v>1.9869947068587777</v>
      </c>
      <c r="AR266" s="412">
        <v>2.2469999999999999</v>
      </c>
      <c r="AS266" s="412">
        <v>2.4510000000000001</v>
      </c>
      <c r="AT266" s="412">
        <v>2.2229999999999999</v>
      </c>
      <c r="AU266" s="412">
        <v>72.39</v>
      </c>
      <c r="AV266" s="412">
        <v>77.460000000000008</v>
      </c>
      <c r="AW266" s="412">
        <v>74.73</v>
      </c>
      <c r="AX266" s="420">
        <v>7.6000000000000005</v>
      </c>
      <c r="AY266" s="420">
        <v>7.157</v>
      </c>
      <c r="AZ266" s="420">
        <v>6.3559999999999999</v>
      </c>
      <c r="BB266" s="353">
        <f>BB238+20</f>
        <v>190</v>
      </c>
      <c r="BC266" s="412">
        <f t="shared" si="55"/>
        <v>47.186999999999998</v>
      </c>
      <c r="BD266" s="412">
        <f t="shared" si="53"/>
        <v>51.471000000000004</v>
      </c>
      <c r="BE266" s="412">
        <f t="shared" si="53"/>
        <v>46.683</v>
      </c>
      <c r="BF266" s="412">
        <f t="shared" si="56"/>
        <v>796.29</v>
      </c>
      <c r="BG266" s="412">
        <f t="shared" si="54"/>
        <v>852.06000000000006</v>
      </c>
      <c r="BH266" s="412">
        <f t="shared" si="54"/>
        <v>822.03000000000009</v>
      </c>
      <c r="BI266" s="412">
        <f t="shared" si="54"/>
        <v>83.600000000000009</v>
      </c>
      <c r="BJ266" s="412">
        <f t="shared" si="54"/>
        <v>78.727000000000004</v>
      </c>
      <c r="BK266" s="412">
        <f t="shared" si="54"/>
        <v>69.915999999999997</v>
      </c>
    </row>
    <row r="267" spans="1:63">
      <c r="A267" s="458"/>
      <c r="B267" s="355" t="s">
        <v>826</v>
      </c>
      <c r="C267" s="353"/>
      <c r="D267" s="353" t="s">
        <v>572</v>
      </c>
      <c r="E267" s="411">
        <v>11273.679999999995</v>
      </c>
      <c r="F267" s="411">
        <v>12086.739999999994</v>
      </c>
      <c r="G267" s="411">
        <v>11916.579999999994</v>
      </c>
      <c r="H267" s="411">
        <v>11758.999999999995</v>
      </c>
      <c r="I267" s="412" t="s">
        <v>449</v>
      </c>
      <c r="J267" s="412">
        <v>1.133</v>
      </c>
      <c r="K267" s="412">
        <v>1.2010000000000001</v>
      </c>
      <c r="L267" s="412">
        <v>1.1870000000000001</v>
      </c>
      <c r="M267" s="412">
        <v>1.173</v>
      </c>
      <c r="N267" s="411">
        <v>3.5699418014237067E-2</v>
      </c>
      <c r="O267" s="412" t="s">
        <v>574</v>
      </c>
      <c r="P267" s="413">
        <v>1.9280910962657687</v>
      </c>
      <c r="Q267" s="353" t="s">
        <v>716</v>
      </c>
      <c r="R267" s="411">
        <v>4795.6999999999916</v>
      </c>
      <c r="S267" s="411">
        <v>5740.8999999999905</v>
      </c>
      <c r="T267" s="411">
        <v>5942.99999999999</v>
      </c>
      <c r="U267" s="411">
        <v>5493.1999999999907</v>
      </c>
      <c r="V267" s="412" t="s">
        <v>434</v>
      </c>
      <c r="W267" s="412">
        <v>18.29</v>
      </c>
      <c r="X267" s="412">
        <v>21.31</v>
      </c>
      <c r="Y267" s="412">
        <v>21.94</v>
      </c>
      <c r="Z267" s="412">
        <v>20.51</v>
      </c>
      <c r="AA267" s="411">
        <v>1.9513051091870428</v>
      </c>
      <c r="AB267" s="412" t="s">
        <v>508</v>
      </c>
      <c r="AC267" s="413">
        <v>2.1515626738826921</v>
      </c>
      <c r="AD267" s="404" t="s">
        <v>716</v>
      </c>
      <c r="AE267" s="418">
        <v>6422.5599999999877</v>
      </c>
      <c r="AF267" s="418">
        <v>6939.2999999999874</v>
      </c>
      <c r="AG267" s="418">
        <v>5991.5199999999877</v>
      </c>
      <c r="AH267" s="418">
        <v>6451.1266666666534</v>
      </c>
      <c r="AI267" s="420" t="s">
        <v>484</v>
      </c>
      <c r="AJ267" s="420">
        <v>4.2030000000000003</v>
      </c>
      <c r="AK267" s="420">
        <v>4.5170000000000003</v>
      </c>
      <c r="AL267" s="420">
        <v>3.9390000000000001</v>
      </c>
      <c r="AM267" s="420">
        <v>4.22</v>
      </c>
      <c r="AN267" s="418">
        <v>0.28929815930325398</v>
      </c>
      <c r="AO267" s="420" t="s">
        <v>430</v>
      </c>
      <c r="AP267" s="421">
        <v>1.7997692619519843</v>
      </c>
      <c r="AR267" s="412">
        <v>1.133</v>
      </c>
      <c r="AS267" s="412">
        <v>1.2010000000000001</v>
      </c>
      <c r="AT267" s="412">
        <v>1.1870000000000001</v>
      </c>
      <c r="AU267" s="412">
        <v>18.29</v>
      </c>
      <c r="AV267" s="412">
        <v>21.31</v>
      </c>
      <c r="AW267" s="412">
        <v>21.94</v>
      </c>
      <c r="AX267" s="420">
        <v>4.2030000000000003</v>
      </c>
      <c r="AY267" s="420">
        <v>4.5170000000000003</v>
      </c>
      <c r="AZ267" s="420">
        <v>3.9390000000000001</v>
      </c>
      <c r="BB267" s="355" t="s">
        <v>826</v>
      </c>
      <c r="BC267" s="412">
        <f t="shared" si="55"/>
        <v>23.792999999999999</v>
      </c>
      <c r="BD267" s="412">
        <f t="shared" si="53"/>
        <v>25.221</v>
      </c>
      <c r="BE267" s="412">
        <f t="shared" si="53"/>
        <v>24.927</v>
      </c>
      <c r="BF267" s="412">
        <f t="shared" si="56"/>
        <v>201.19</v>
      </c>
      <c r="BG267" s="412">
        <f t="shared" si="54"/>
        <v>234.41</v>
      </c>
      <c r="BH267" s="412">
        <f t="shared" si="54"/>
        <v>241.34</v>
      </c>
      <c r="BI267" s="412">
        <f t="shared" si="54"/>
        <v>46.233000000000004</v>
      </c>
      <c r="BJ267" s="412">
        <f t="shared" si="54"/>
        <v>49.687000000000005</v>
      </c>
      <c r="BK267" s="412">
        <f t="shared" si="54"/>
        <v>43.329000000000001</v>
      </c>
    </row>
    <row r="268" spans="1:63">
      <c r="A268" s="458"/>
      <c r="B268" s="353">
        <f t="shared" ref="B268:B279" si="57">B240+20</f>
        <v>191</v>
      </c>
      <c r="C268" s="353"/>
      <c r="D268" s="353" t="s">
        <v>577</v>
      </c>
      <c r="E268" s="411">
        <v>22020.580000000045</v>
      </c>
      <c r="F268" s="411">
        <v>24341.740000000063</v>
      </c>
      <c r="G268" s="411">
        <v>20944.160000000047</v>
      </c>
      <c r="H268" s="411">
        <v>22435.493333333387</v>
      </c>
      <c r="I268" s="412" t="s">
        <v>486</v>
      </c>
      <c r="J268" s="412">
        <v>1.972</v>
      </c>
      <c r="K268" s="412">
        <v>2.1419999999999999</v>
      </c>
      <c r="L268" s="412">
        <v>1.8920000000000001</v>
      </c>
      <c r="M268" s="412">
        <v>2.0020000000000002</v>
      </c>
      <c r="N268" s="411">
        <v>0.12731989977243544</v>
      </c>
      <c r="O268" s="412" t="s">
        <v>463</v>
      </c>
      <c r="P268" s="413">
        <v>2.0327732562699929</v>
      </c>
      <c r="Q268" s="353" t="s">
        <v>663</v>
      </c>
      <c r="R268" s="411">
        <v>16622.400000000031</v>
      </c>
      <c r="S268" s="411">
        <v>21565.800000000039</v>
      </c>
      <c r="T268" s="411">
        <v>16070.400000000032</v>
      </c>
      <c r="U268" s="411">
        <v>18086.200000000033</v>
      </c>
      <c r="V268" s="412" t="s">
        <v>727</v>
      </c>
      <c r="W268" s="412">
        <v>50.25</v>
      </c>
      <c r="X268" s="412">
        <v>61.57</v>
      </c>
      <c r="Y268" s="412">
        <v>48.93</v>
      </c>
      <c r="Z268" s="412">
        <v>53.58</v>
      </c>
      <c r="AA268" s="411">
        <v>6.9485404615983546</v>
      </c>
      <c r="AB268" s="412" t="s">
        <v>612</v>
      </c>
      <c r="AC268" s="413">
        <v>2.0664173358842977</v>
      </c>
      <c r="AD268" s="404" t="s">
        <v>663</v>
      </c>
      <c r="AE268" s="418">
        <v>8531.9999999999854</v>
      </c>
      <c r="AF268" s="418">
        <v>10711.999999999985</v>
      </c>
      <c r="AG268" s="418">
        <v>9004.9999999999854</v>
      </c>
      <c r="AH268" s="418">
        <v>9416.3333333333194</v>
      </c>
      <c r="AI268" s="420" t="s">
        <v>498</v>
      </c>
      <c r="AJ268" s="420">
        <v>5.4630000000000001</v>
      </c>
      <c r="AK268" s="420">
        <v>6.7190000000000003</v>
      </c>
      <c r="AL268" s="420">
        <v>5.7389999999999999</v>
      </c>
      <c r="AM268" s="420">
        <v>5.9740000000000002</v>
      </c>
      <c r="AN268" s="418">
        <v>0.65988913287633266</v>
      </c>
      <c r="AO268" s="420" t="s">
        <v>439</v>
      </c>
      <c r="AP268" s="421">
        <v>1.9470215974272655</v>
      </c>
      <c r="AR268" s="412">
        <v>1.972</v>
      </c>
      <c r="AS268" s="412">
        <v>2.1419999999999999</v>
      </c>
      <c r="AT268" s="412">
        <v>1.8920000000000001</v>
      </c>
      <c r="AU268" s="412">
        <v>50.25</v>
      </c>
      <c r="AV268" s="412">
        <v>61.57</v>
      </c>
      <c r="AW268" s="412">
        <v>48.93</v>
      </c>
      <c r="AX268" s="420">
        <v>5.4630000000000001</v>
      </c>
      <c r="AY268" s="420">
        <v>6.7190000000000003</v>
      </c>
      <c r="AZ268" s="420">
        <v>5.7389999999999999</v>
      </c>
      <c r="BB268" s="353">
        <f t="shared" ref="BB268:BB279" si="58">BB240+20</f>
        <v>191</v>
      </c>
      <c r="BC268" s="412">
        <f t="shared" si="55"/>
        <v>41.411999999999999</v>
      </c>
      <c r="BD268" s="412">
        <f t="shared" si="53"/>
        <v>44.981999999999999</v>
      </c>
      <c r="BE268" s="412">
        <f t="shared" si="53"/>
        <v>39.731999999999999</v>
      </c>
      <c r="BF268" s="412">
        <f t="shared" si="56"/>
        <v>552.75</v>
      </c>
      <c r="BG268" s="412">
        <f t="shared" si="54"/>
        <v>677.27</v>
      </c>
      <c r="BH268" s="412">
        <f t="shared" si="54"/>
        <v>538.23</v>
      </c>
      <c r="BI268" s="412">
        <f t="shared" si="54"/>
        <v>60.093000000000004</v>
      </c>
      <c r="BJ268" s="412">
        <f t="shared" si="54"/>
        <v>73.909000000000006</v>
      </c>
      <c r="BK268" s="412">
        <f t="shared" si="54"/>
        <v>63.128999999999998</v>
      </c>
    </row>
    <row r="269" spans="1:63">
      <c r="A269" s="458"/>
      <c r="B269" s="353">
        <f t="shared" si="57"/>
        <v>192</v>
      </c>
      <c r="C269" s="353"/>
      <c r="D269" s="353" t="s">
        <v>586</v>
      </c>
      <c r="E269" s="411">
        <v>29832.320000000083</v>
      </c>
      <c r="F269" s="411">
        <v>28086.320000000072</v>
      </c>
      <c r="G269" s="411">
        <v>30150.740000000071</v>
      </c>
      <c r="H269" s="411">
        <v>29356.460000000079</v>
      </c>
      <c r="I269" s="412" t="s">
        <v>447</v>
      </c>
      <c r="J269" s="412">
        <v>2.5310000000000001</v>
      </c>
      <c r="K269" s="412">
        <v>2.4090000000000003</v>
      </c>
      <c r="L269" s="412">
        <v>2.5540000000000003</v>
      </c>
      <c r="M269" s="412">
        <v>2.4980000000000002</v>
      </c>
      <c r="N269" s="411">
        <v>7.7836535874932833E-2</v>
      </c>
      <c r="O269" s="412" t="s">
        <v>537</v>
      </c>
      <c r="P269" s="413">
        <v>2.1264944635609573</v>
      </c>
      <c r="Q269" s="353" t="s">
        <v>675</v>
      </c>
      <c r="R269" s="411">
        <v>43823.799999999937</v>
      </c>
      <c r="S269" s="411">
        <v>30301.800000000047</v>
      </c>
      <c r="T269" s="411">
        <v>31208.100000000042</v>
      </c>
      <c r="U269" s="411">
        <v>35111.233333333337</v>
      </c>
      <c r="V269" s="414" t="s">
        <v>686</v>
      </c>
      <c r="W269" s="412">
        <v>106.4</v>
      </c>
      <c r="X269" s="412">
        <v>80.12</v>
      </c>
      <c r="Y269" s="412">
        <v>81.97</v>
      </c>
      <c r="Z269" s="412">
        <v>89.5</v>
      </c>
      <c r="AA269" s="411">
        <v>14.676180297998323</v>
      </c>
      <c r="AB269" s="412" t="s">
        <v>733</v>
      </c>
      <c r="AC269" s="413">
        <v>1.9050439109636288</v>
      </c>
      <c r="AD269" s="404" t="s">
        <v>675</v>
      </c>
      <c r="AE269" s="418">
        <v>8311.5199999999859</v>
      </c>
      <c r="AF269" s="418">
        <v>6682.9999999999873</v>
      </c>
      <c r="AG269" s="418">
        <v>8575.2199999999866</v>
      </c>
      <c r="AH269" s="418">
        <v>7856.5799999999872</v>
      </c>
      <c r="AI269" s="420" t="s">
        <v>612</v>
      </c>
      <c r="AJ269" s="420">
        <v>5.3340000000000005</v>
      </c>
      <c r="AK269" s="420">
        <v>4.3620000000000001</v>
      </c>
      <c r="AL269" s="420">
        <v>5.4880000000000004</v>
      </c>
      <c r="AM269" s="420">
        <v>5.0609999999999999</v>
      </c>
      <c r="AN269" s="418">
        <v>0.61080541415687684</v>
      </c>
      <c r="AO269" s="420" t="s">
        <v>507</v>
      </c>
      <c r="AP269" s="421">
        <v>1.8747587734426185</v>
      </c>
      <c r="AR269" s="412">
        <v>2.5310000000000001</v>
      </c>
      <c r="AS269" s="412">
        <v>2.4090000000000003</v>
      </c>
      <c r="AT269" s="412">
        <v>2.5540000000000003</v>
      </c>
      <c r="AU269" s="412">
        <v>106.4</v>
      </c>
      <c r="AV269" s="412">
        <v>80.12</v>
      </c>
      <c r="AW269" s="412">
        <v>81.97</v>
      </c>
      <c r="AX269" s="420">
        <v>5.3340000000000005</v>
      </c>
      <c r="AY269" s="420">
        <v>4.3620000000000001</v>
      </c>
      <c r="AZ269" s="420">
        <v>5.4880000000000004</v>
      </c>
      <c r="BB269" s="353">
        <f t="shared" si="58"/>
        <v>192</v>
      </c>
      <c r="BC269" s="412">
        <f t="shared" si="55"/>
        <v>53.151000000000003</v>
      </c>
      <c r="BD269" s="412">
        <f t="shared" si="53"/>
        <v>50.589000000000006</v>
      </c>
      <c r="BE269" s="412">
        <f t="shared" si="53"/>
        <v>53.634000000000007</v>
      </c>
      <c r="BF269" s="412">
        <f t="shared" si="56"/>
        <v>1170.4000000000001</v>
      </c>
      <c r="BG269" s="412">
        <f t="shared" si="54"/>
        <v>881.32</v>
      </c>
      <c r="BH269" s="412">
        <f t="shared" si="54"/>
        <v>901.67</v>
      </c>
      <c r="BI269" s="412">
        <f t="shared" si="54"/>
        <v>58.674000000000007</v>
      </c>
      <c r="BJ269" s="412">
        <f t="shared" si="54"/>
        <v>47.981999999999999</v>
      </c>
      <c r="BK269" s="412">
        <f t="shared" si="54"/>
        <v>60.368000000000002</v>
      </c>
    </row>
    <row r="270" spans="1:63">
      <c r="A270" s="458"/>
      <c r="B270" s="353">
        <f t="shared" si="57"/>
        <v>193</v>
      </c>
      <c r="C270" s="353"/>
      <c r="D270" s="353" t="s">
        <v>590</v>
      </c>
      <c r="E270" s="411">
        <v>20923.740000000045</v>
      </c>
      <c r="F270" s="411">
        <v>18549.740000000023</v>
      </c>
      <c r="G270" s="411">
        <v>20650.740000000042</v>
      </c>
      <c r="H270" s="411">
        <v>20041.406666666702</v>
      </c>
      <c r="I270" s="412" t="s">
        <v>443</v>
      </c>
      <c r="J270" s="412">
        <v>1.891</v>
      </c>
      <c r="K270" s="412">
        <v>1.712</v>
      </c>
      <c r="L270" s="412">
        <v>1.87</v>
      </c>
      <c r="M270" s="412">
        <v>1.8240000000000001</v>
      </c>
      <c r="N270" s="411">
        <v>9.7852578882837701E-2</v>
      </c>
      <c r="O270" s="412" t="s">
        <v>481</v>
      </c>
      <c r="P270" s="413">
        <v>2.0311652319393612</v>
      </c>
      <c r="Q270" s="353" t="s">
        <v>682</v>
      </c>
      <c r="R270" s="411">
        <v>34828.799999999988</v>
      </c>
      <c r="S270" s="411">
        <v>26552.800000000039</v>
      </c>
      <c r="T270" s="411">
        <v>27158.800000000039</v>
      </c>
      <c r="U270" s="411">
        <v>29513.466666666689</v>
      </c>
      <c r="V270" s="412" t="s">
        <v>607</v>
      </c>
      <c r="W270" s="412">
        <v>89.2</v>
      </c>
      <c r="X270" s="412">
        <v>72.350000000000009</v>
      </c>
      <c r="Y270" s="412">
        <v>73.63</v>
      </c>
      <c r="Z270" s="412">
        <v>78.39</v>
      </c>
      <c r="AA270" s="411">
        <v>9.3800732570717944</v>
      </c>
      <c r="AB270" s="412" t="s">
        <v>459</v>
      </c>
      <c r="AC270" s="413">
        <v>1.9920801054268875</v>
      </c>
      <c r="AD270" s="404" t="s">
        <v>682</v>
      </c>
      <c r="AE270" s="418">
        <v>9704.7399999999852</v>
      </c>
      <c r="AF270" s="418">
        <v>6437.2599999999875</v>
      </c>
      <c r="AG270" s="418">
        <v>10734.479999999985</v>
      </c>
      <c r="AH270" s="418">
        <v>8958.8266666666532</v>
      </c>
      <c r="AI270" s="419" t="s">
        <v>805</v>
      </c>
      <c r="AJ270" s="420">
        <v>6.1440000000000001</v>
      </c>
      <c r="AK270" s="420">
        <v>4.2119999999999997</v>
      </c>
      <c r="AL270" s="420">
        <v>6.7309999999999999</v>
      </c>
      <c r="AM270" s="420">
        <v>5.6959999999999997</v>
      </c>
      <c r="AN270" s="418">
        <v>1.3180559941990115</v>
      </c>
      <c r="AO270" s="419" t="s">
        <v>806</v>
      </c>
      <c r="AP270" s="421">
        <v>1.9113458790697362</v>
      </c>
      <c r="AR270" s="412">
        <v>1.891</v>
      </c>
      <c r="AS270" s="412">
        <v>1.712</v>
      </c>
      <c r="AT270" s="412">
        <v>1.87</v>
      </c>
      <c r="AU270" s="412">
        <v>89.2</v>
      </c>
      <c r="AV270" s="412">
        <v>72.350000000000009</v>
      </c>
      <c r="AW270" s="412">
        <v>73.63</v>
      </c>
      <c r="AX270" s="420">
        <v>6.1440000000000001</v>
      </c>
      <c r="AY270" s="420">
        <v>4.2119999999999997</v>
      </c>
      <c r="AZ270" s="420">
        <v>6.7309999999999999</v>
      </c>
      <c r="BB270" s="353">
        <f t="shared" si="58"/>
        <v>193</v>
      </c>
      <c r="BC270" s="412">
        <f t="shared" si="55"/>
        <v>39.710999999999999</v>
      </c>
      <c r="BD270" s="412">
        <f t="shared" si="53"/>
        <v>35.951999999999998</v>
      </c>
      <c r="BE270" s="412">
        <f t="shared" si="53"/>
        <v>39.270000000000003</v>
      </c>
      <c r="BF270" s="412">
        <f t="shared" si="56"/>
        <v>981.2</v>
      </c>
      <c r="BG270" s="412">
        <f t="shared" si="54"/>
        <v>795.85000000000014</v>
      </c>
      <c r="BH270" s="412">
        <f t="shared" si="54"/>
        <v>809.93</v>
      </c>
      <c r="BI270" s="412">
        <f t="shared" si="54"/>
        <v>67.584000000000003</v>
      </c>
      <c r="BJ270" s="412">
        <f t="shared" si="54"/>
        <v>46.331999999999994</v>
      </c>
      <c r="BK270" s="412">
        <f t="shared" si="54"/>
        <v>74.040999999999997</v>
      </c>
    </row>
    <row r="271" spans="1:63">
      <c r="A271" s="458"/>
      <c r="B271" s="353">
        <f t="shared" si="57"/>
        <v>194</v>
      </c>
      <c r="C271" s="353"/>
      <c r="D271" s="353" t="s">
        <v>594</v>
      </c>
      <c r="E271" s="411">
        <v>46494.320000000102</v>
      </c>
      <c r="F271" s="411">
        <v>37338.320000000087</v>
      </c>
      <c r="G271" s="411">
        <v>41727.320000000102</v>
      </c>
      <c r="H271" s="411">
        <v>41853.320000000094</v>
      </c>
      <c r="I271" s="412" t="s">
        <v>433</v>
      </c>
      <c r="J271" s="412">
        <v>3.6430000000000002</v>
      </c>
      <c r="K271" s="412">
        <v>3.0430000000000001</v>
      </c>
      <c r="L271" s="412">
        <v>3.3340000000000001</v>
      </c>
      <c r="M271" s="412">
        <v>3.34</v>
      </c>
      <c r="N271" s="411">
        <v>0.30002876940313061</v>
      </c>
      <c r="O271" s="412" t="s">
        <v>573</v>
      </c>
      <c r="P271" s="413">
        <v>2.1885422152957426</v>
      </c>
      <c r="Q271" s="353" t="s">
        <v>696</v>
      </c>
      <c r="R271" s="411">
        <v>424743.80000000075</v>
      </c>
      <c r="S271" s="411">
        <v>377729.80000000063</v>
      </c>
      <c r="T271" s="411">
        <v>354101.80000000057</v>
      </c>
      <c r="U271" s="411">
        <v>385525.133333334</v>
      </c>
      <c r="V271" s="412" t="s">
        <v>560</v>
      </c>
      <c r="W271" s="412">
        <v>599.20000000000005</v>
      </c>
      <c r="X271" s="412">
        <v>548.20000000000005</v>
      </c>
      <c r="Y271" s="412">
        <v>522</v>
      </c>
      <c r="Z271" s="412">
        <v>556.4</v>
      </c>
      <c r="AA271" s="411">
        <v>39.24851192659974</v>
      </c>
      <c r="AB271" s="412" t="s">
        <v>505</v>
      </c>
      <c r="AC271" s="413">
        <v>1.5008598880234845</v>
      </c>
      <c r="AD271" s="404" t="s">
        <v>696</v>
      </c>
      <c r="AE271" s="418">
        <v>12663.479999999985</v>
      </c>
      <c r="AF271" s="418">
        <v>10578.739999999985</v>
      </c>
      <c r="AG271" s="418">
        <v>12874.219999999985</v>
      </c>
      <c r="AH271" s="418">
        <v>12038.813333333319</v>
      </c>
      <c r="AI271" s="420" t="s">
        <v>585</v>
      </c>
      <c r="AJ271" s="420">
        <v>7.8120000000000003</v>
      </c>
      <c r="AK271" s="420">
        <v>6.6429999999999998</v>
      </c>
      <c r="AL271" s="420">
        <v>7.9290000000000003</v>
      </c>
      <c r="AM271" s="420">
        <v>7.4610000000000003</v>
      </c>
      <c r="AN271" s="418">
        <v>0.71099019268784036</v>
      </c>
      <c r="AO271" s="420" t="s">
        <v>508</v>
      </c>
      <c r="AP271" s="421">
        <v>2.0202677053573668</v>
      </c>
      <c r="AR271" s="412">
        <v>3.6430000000000002</v>
      </c>
      <c r="AS271" s="412">
        <v>3.0430000000000001</v>
      </c>
      <c r="AT271" s="412">
        <v>3.3340000000000001</v>
      </c>
      <c r="AU271" s="412">
        <v>599.20000000000005</v>
      </c>
      <c r="AV271" s="412">
        <v>548.20000000000005</v>
      </c>
      <c r="AW271" s="412">
        <v>522</v>
      </c>
      <c r="AX271" s="420">
        <v>7.8120000000000003</v>
      </c>
      <c r="AY271" s="420">
        <v>6.6429999999999998</v>
      </c>
      <c r="AZ271" s="420">
        <v>7.9290000000000003</v>
      </c>
      <c r="BB271" s="353">
        <f t="shared" si="58"/>
        <v>194</v>
      </c>
      <c r="BC271" s="412">
        <f t="shared" si="55"/>
        <v>76.503</v>
      </c>
      <c r="BD271" s="412">
        <f t="shared" si="53"/>
        <v>63.903000000000006</v>
      </c>
      <c r="BE271" s="412">
        <f t="shared" si="53"/>
        <v>70.013999999999996</v>
      </c>
      <c r="BF271" s="412">
        <f t="shared" si="56"/>
        <v>6591.2000000000007</v>
      </c>
      <c r="BG271" s="412">
        <f t="shared" si="54"/>
        <v>6030.2000000000007</v>
      </c>
      <c r="BH271" s="412">
        <f t="shared" si="54"/>
        <v>5742</v>
      </c>
      <c r="BI271" s="412">
        <f t="shared" si="54"/>
        <v>85.932000000000002</v>
      </c>
      <c r="BJ271" s="412">
        <f t="shared" si="54"/>
        <v>73.072999999999993</v>
      </c>
      <c r="BK271" s="412">
        <f t="shared" si="54"/>
        <v>87.219000000000008</v>
      </c>
    </row>
    <row r="272" spans="1:63">
      <c r="A272" s="458"/>
      <c r="B272" s="353">
        <f t="shared" si="57"/>
        <v>195</v>
      </c>
      <c r="C272" s="353"/>
      <c r="D272" s="353" t="s">
        <v>599</v>
      </c>
      <c r="E272" s="411">
        <v>16861.320000000011</v>
      </c>
      <c r="F272" s="411">
        <v>16681.740000000005</v>
      </c>
      <c r="G272" s="411">
        <v>17513.160000000025</v>
      </c>
      <c r="H272" s="411">
        <v>17018.740000000013</v>
      </c>
      <c r="I272" s="412" t="s">
        <v>460</v>
      </c>
      <c r="J272" s="412">
        <v>1.5820000000000001</v>
      </c>
      <c r="K272" s="412">
        <v>1.5680000000000001</v>
      </c>
      <c r="L272" s="412">
        <v>1.633</v>
      </c>
      <c r="M272" s="412">
        <v>1.5940000000000001</v>
      </c>
      <c r="N272" s="411">
        <v>3.3834019056554823E-2</v>
      </c>
      <c r="O272" s="412" t="s">
        <v>492</v>
      </c>
      <c r="P272" s="413">
        <v>2.0283246221359956</v>
      </c>
      <c r="Q272" s="353" t="s">
        <v>711</v>
      </c>
      <c r="R272" s="411">
        <v>23776.800000000039</v>
      </c>
      <c r="S272" s="411">
        <v>19984.100000000039</v>
      </c>
      <c r="T272" s="411">
        <v>17379.70000000003</v>
      </c>
      <c r="U272" s="411">
        <v>20380.200000000037</v>
      </c>
      <c r="V272" s="412" t="s">
        <v>521</v>
      </c>
      <c r="W272" s="412">
        <v>66.42</v>
      </c>
      <c r="X272" s="412">
        <v>58.03</v>
      </c>
      <c r="Y272" s="412">
        <v>52.03</v>
      </c>
      <c r="Z272" s="412">
        <v>58.83</v>
      </c>
      <c r="AA272" s="411">
        <v>7.2273649727799265</v>
      </c>
      <c r="AB272" s="412" t="s">
        <v>656</v>
      </c>
      <c r="AC272" s="413">
        <v>2.0409479230015353</v>
      </c>
      <c r="AD272" s="404" t="s">
        <v>711</v>
      </c>
      <c r="AE272" s="418">
        <v>8586.9999999999873</v>
      </c>
      <c r="AF272" s="418">
        <v>7341.5199999999859</v>
      </c>
      <c r="AG272" s="418">
        <v>6722.0399999999872</v>
      </c>
      <c r="AH272" s="418">
        <v>7550.1866666666538</v>
      </c>
      <c r="AI272" s="420" t="s">
        <v>541</v>
      </c>
      <c r="AJ272" s="420">
        <v>5.4950000000000001</v>
      </c>
      <c r="AK272" s="420">
        <v>4.758</v>
      </c>
      <c r="AL272" s="420">
        <v>4.3849999999999998</v>
      </c>
      <c r="AM272" s="420">
        <v>4.88</v>
      </c>
      <c r="AN272" s="418">
        <v>0.56484461613421166</v>
      </c>
      <c r="AO272" s="420" t="s">
        <v>629</v>
      </c>
      <c r="AP272" s="421">
        <v>1.8720906075515078</v>
      </c>
      <c r="AR272" s="412">
        <v>1.5820000000000001</v>
      </c>
      <c r="AS272" s="412">
        <v>1.5680000000000001</v>
      </c>
      <c r="AT272" s="412">
        <v>1.633</v>
      </c>
      <c r="AU272" s="412">
        <v>66.42</v>
      </c>
      <c r="AV272" s="412">
        <v>58.03</v>
      </c>
      <c r="AW272" s="412">
        <v>52.03</v>
      </c>
      <c r="AX272" s="420">
        <v>5.4950000000000001</v>
      </c>
      <c r="AY272" s="420">
        <v>4.758</v>
      </c>
      <c r="AZ272" s="420">
        <v>4.3849999999999998</v>
      </c>
      <c r="BB272" s="353">
        <f t="shared" si="58"/>
        <v>195</v>
      </c>
      <c r="BC272" s="412">
        <f t="shared" si="55"/>
        <v>33.222000000000001</v>
      </c>
      <c r="BD272" s="412">
        <f t="shared" si="53"/>
        <v>32.928000000000004</v>
      </c>
      <c r="BE272" s="412">
        <f t="shared" si="53"/>
        <v>34.292999999999999</v>
      </c>
      <c r="BF272" s="412">
        <f t="shared" si="56"/>
        <v>730.62</v>
      </c>
      <c r="BG272" s="412">
        <f t="shared" si="54"/>
        <v>638.33000000000004</v>
      </c>
      <c r="BH272" s="412">
        <f t="shared" si="54"/>
        <v>572.33000000000004</v>
      </c>
      <c r="BI272" s="412">
        <f t="shared" si="54"/>
        <v>60.445</v>
      </c>
      <c r="BJ272" s="412">
        <f t="shared" si="54"/>
        <v>52.338000000000001</v>
      </c>
      <c r="BK272" s="412">
        <f t="shared" si="54"/>
        <v>48.234999999999999</v>
      </c>
    </row>
    <row r="273" spans="1:63">
      <c r="A273" s="458"/>
      <c r="B273" s="353">
        <f t="shared" si="57"/>
        <v>196</v>
      </c>
      <c r="C273" s="353"/>
      <c r="D273" s="353" t="s">
        <v>602</v>
      </c>
      <c r="E273" s="411">
        <v>20731.320000000029</v>
      </c>
      <c r="F273" s="411">
        <v>18327.740000000031</v>
      </c>
      <c r="G273" s="411">
        <v>20411.32000000004</v>
      </c>
      <c r="H273" s="411">
        <v>19823.460000000032</v>
      </c>
      <c r="I273" s="412" t="s">
        <v>550</v>
      </c>
      <c r="J273" s="412">
        <v>1.877</v>
      </c>
      <c r="K273" s="412">
        <v>1.6950000000000001</v>
      </c>
      <c r="L273" s="412">
        <v>1.853</v>
      </c>
      <c r="M273" s="412">
        <v>1.8080000000000001</v>
      </c>
      <c r="N273" s="411">
        <v>9.8519447717149336E-2</v>
      </c>
      <c r="O273" s="412" t="s">
        <v>481</v>
      </c>
      <c r="P273" s="413">
        <v>2.0309901596475703</v>
      </c>
      <c r="Q273" s="353" t="s">
        <v>720</v>
      </c>
      <c r="R273" s="411">
        <v>23502.100000000042</v>
      </c>
      <c r="S273" s="411">
        <v>16634.800000000032</v>
      </c>
      <c r="T273" s="411">
        <v>19557.100000000039</v>
      </c>
      <c r="U273" s="411">
        <v>19898.00000000004</v>
      </c>
      <c r="V273" s="412" t="s">
        <v>584</v>
      </c>
      <c r="W273" s="412">
        <v>65.820000000000007</v>
      </c>
      <c r="X273" s="412">
        <v>50.28</v>
      </c>
      <c r="Y273" s="412">
        <v>57.06</v>
      </c>
      <c r="Z273" s="412">
        <v>57.72</v>
      </c>
      <c r="AA273" s="411">
        <v>7.7947952420809372</v>
      </c>
      <c r="AB273" s="412" t="s">
        <v>563</v>
      </c>
      <c r="AC273" s="413">
        <v>2.0398960577969354</v>
      </c>
      <c r="AD273" s="404" t="s">
        <v>720</v>
      </c>
      <c r="AE273" s="418">
        <v>7919.9599999999855</v>
      </c>
      <c r="AF273" s="418">
        <v>5755.2599999999875</v>
      </c>
      <c r="AG273" s="418">
        <v>7687.2599999999866</v>
      </c>
      <c r="AH273" s="418">
        <v>7120.8266666666532</v>
      </c>
      <c r="AI273" s="420" t="s">
        <v>727</v>
      </c>
      <c r="AJ273" s="420">
        <v>5.1029999999999998</v>
      </c>
      <c r="AK273" s="420">
        <v>3.7930000000000001</v>
      </c>
      <c r="AL273" s="420">
        <v>4.9649999999999999</v>
      </c>
      <c r="AM273" s="420">
        <v>4.62</v>
      </c>
      <c r="AN273" s="418">
        <v>0.71977981353829412</v>
      </c>
      <c r="AO273" s="420" t="s">
        <v>607</v>
      </c>
      <c r="AP273" s="421">
        <v>1.8669450393495062</v>
      </c>
      <c r="AR273" s="412">
        <v>1.877</v>
      </c>
      <c r="AS273" s="412">
        <v>1.6950000000000001</v>
      </c>
      <c r="AT273" s="412">
        <v>1.853</v>
      </c>
      <c r="AU273" s="412">
        <v>65.820000000000007</v>
      </c>
      <c r="AV273" s="412">
        <v>50.28</v>
      </c>
      <c r="AW273" s="412">
        <v>57.06</v>
      </c>
      <c r="AX273" s="420">
        <v>5.1029999999999998</v>
      </c>
      <c r="AY273" s="420">
        <v>3.7930000000000001</v>
      </c>
      <c r="AZ273" s="420">
        <v>4.9649999999999999</v>
      </c>
      <c r="BB273" s="353">
        <f t="shared" si="58"/>
        <v>196</v>
      </c>
      <c r="BC273" s="412">
        <f t="shared" si="55"/>
        <v>39.417000000000002</v>
      </c>
      <c r="BD273" s="412">
        <f t="shared" si="53"/>
        <v>35.594999999999999</v>
      </c>
      <c r="BE273" s="412">
        <f t="shared" si="53"/>
        <v>38.912999999999997</v>
      </c>
      <c r="BF273" s="412">
        <f t="shared" si="56"/>
        <v>724.0200000000001</v>
      </c>
      <c r="BG273" s="412">
        <f t="shared" si="54"/>
        <v>553.08000000000004</v>
      </c>
      <c r="BH273" s="412">
        <f t="shared" si="54"/>
        <v>627.66000000000008</v>
      </c>
      <c r="BI273" s="412">
        <f t="shared" si="54"/>
        <v>56.132999999999996</v>
      </c>
      <c r="BJ273" s="412">
        <f t="shared" si="54"/>
        <v>41.722999999999999</v>
      </c>
      <c r="BK273" s="412">
        <f t="shared" si="54"/>
        <v>54.614999999999995</v>
      </c>
    </row>
    <row r="274" spans="1:63">
      <c r="A274" s="458"/>
      <c r="B274" s="353">
        <f t="shared" si="57"/>
        <v>197</v>
      </c>
      <c r="C274" s="353"/>
      <c r="D274" s="353" t="s">
        <v>603</v>
      </c>
      <c r="E274" s="411">
        <v>372236.3200000003</v>
      </c>
      <c r="F274" s="411">
        <v>261511.31999999931</v>
      </c>
      <c r="G274" s="411">
        <v>344456.32000000018</v>
      </c>
      <c r="H274" s="411">
        <v>326067.98666666663</v>
      </c>
      <c r="I274" s="412" t="s">
        <v>613</v>
      </c>
      <c r="J274" s="412">
        <v>20.59</v>
      </c>
      <c r="K274" s="412">
        <v>15.23</v>
      </c>
      <c r="L274" s="412">
        <v>19.260000000000002</v>
      </c>
      <c r="M274" s="412">
        <v>18.36</v>
      </c>
      <c r="N274" s="411">
        <v>2.7913330387404134</v>
      </c>
      <c r="O274" s="412" t="s">
        <v>614</v>
      </c>
      <c r="P274" s="413">
        <v>1.7439892934946915</v>
      </c>
      <c r="Q274" s="353" t="s">
        <v>734</v>
      </c>
      <c r="R274" s="411">
        <v>3571326.0233741361</v>
      </c>
      <c r="S274" s="411">
        <v>3052526.3978063394</v>
      </c>
      <c r="T274" s="411">
        <v>3877983.7894050432</v>
      </c>
      <c r="U274" s="411">
        <v>3500612.0701951734</v>
      </c>
      <c r="V274" s="412" t="s">
        <v>554</v>
      </c>
      <c r="W274" s="411">
        <v>3007.5143211741097</v>
      </c>
      <c r="X274" s="411">
        <v>2670.1735497158779</v>
      </c>
      <c r="Y274" s="411">
        <v>3201.3076812419226</v>
      </c>
      <c r="Z274" s="411">
        <v>2959.6651840439699</v>
      </c>
      <c r="AA274" s="411">
        <v>268.78061939257378</v>
      </c>
      <c r="AB274" s="412" t="s">
        <v>457</v>
      </c>
      <c r="AC274" s="413">
        <v>1.3192934589037597</v>
      </c>
      <c r="AD274" s="404" t="s">
        <v>734</v>
      </c>
      <c r="AE274" s="418">
        <v>3862.8199999999902</v>
      </c>
      <c r="AF274" s="418">
        <v>5611.0399999999881</v>
      </c>
      <c r="AG274" s="418">
        <v>4099.039999999989</v>
      </c>
      <c r="AH274" s="418">
        <v>4524.2999999999893</v>
      </c>
      <c r="AI274" s="419" t="s">
        <v>799</v>
      </c>
      <c r="AJ274" s="420">
        <v>2.5859999999999999</v>
      </c>
      <c r="AK274" s="420">
        <v>3.7030000000000003</v>
      </c>
      <c r="AL274" s="420">
        <v>2.7410000000000001</v>
      </c>
      <c r="AM274" s="420">
        <v>3.0100000000000002</v>
      </c>
      <c r="AN274" s="418">
        <v>0.60523081932585665</v>
      </c>
      <c r="AO274" s="419" t="s">
        <v>548</v>
      </c>
      <c r="AP274" s="421">
        <v>1.7006944297579978</v>
      </c>
      <c r="AR274" s="412">
        <v>20.59</v>
      </c>
      <c r="AS274" s="412">
        <v>15.23</v>
      </c>
      <c r="AT274" s="412">
        <v>19.260000000000002</v>
      </c>
      <c r="AU274" s="411">
        <v>3007.5143211741097</v>
      </c>
      <c r="AV274" s="411">
        <v>2670.1735497158779</v>
      </c>
      <c r="AW274" s="411">
        <v>3201.3076812419226</v>
      </c>
      <c r="AX274" s="420">
        <v>2.5859999999999999</v>
      </c>
      <c r="AY274" s="420">
        <v>3.7030000000000003</v>
      </c>
      <c r="AZ274" s="420">
        <v>2.7410000000000001</v>
      </c>
      <c r="BB274" s="353">
        <f t="shared" si="58"/>
        <v>197</v>
      </c>
      <c r="BC274" s="412">
        <f t="shared" si="55"/>
        <v>432.39</v>
      </c>
      <c r="BD274" s="412">
        <f t="shared" si="53"/>
        <v>319.83</v>
      </c>
      <c r="BE274" s="412">
        <f t="shared" si="53"/>
        <v>404.46000000000004</v>
      </c>
      <c r="BF274" s="412">
        <f t="shared" si="56"/>
        <v>33082.657532915204</v>
      </c>
      <c r="BG274" s="412">
        <f t="shared" si="54"/>
        <v>29371.909046874658</v>
      </c>
      <c r="BH274" s="412">
        <f t="shared" si="54"/>
        <v>35214.384493661149</v>
      </c>
      <c r="BI274" s="412">
        <f t="shared" si="54"/>
        <v>28.445999999999998</v>
      </c>
      <c r="BJ274" s="412">
        <f t="shared" si="54"/>
        <v>40.733000000000004</v>
      </c>
      <c r="BK274" s="412">
        <f t="shared" si="54"/>
        <v>30.151</v>
      </c>
    </row>
    <row r="275" spans="1:63">
      <c r="A275" s="458"/>
      <c r="B275" s="353">
        <f t="shared" si="57"/>
        <v>198</v>
      </c>
      <c r="C275" s="353"/>
      <c r="D275" s="353" t="s">
        <v>616</v>
      </c>
      <c r="E275" s="411">
        <v>23953.320000000065</v>
      </c>
      <c r="F275" s="411">
        <v>25040.740000000063</v>
      </c>
      <c r="G275" s="411">
        <v>26467.320000000069</v>
      </c>
      <c r="H275" s="411">
        <v>25153.793333333397</v>
      </c>
      <c r="I275" s="412" t="s">
        <v>445</v>
      </c>
      <c r="J275" s="412">
        <v>2.1139999999999999</v>
      </c>
      <c r="K275" s="412">
        <v>2.1920000000000002</v>
      </c>
      <c r="L275" s="412">
        <v>2.294</v>
      </c>
      <c r="M275" s="412">
        <v>2.2000000000000002</v>
      </c>
      <c r="N275" s="411">
        <v>9.0647048793291066E-2</v>
      </c>
      <c r="O275" s="412" t="s">
        <v>517</v>
      </c>
      <c r="P275" s="413">
        <v>2.06447338086419</v>
      </c>
      <c r="Q275" s="353" t="s">
        <v>740</v>
      </c>
      <c r="R275" s="411">
        <v>37819.799999999952</v>
      </c>
      <c r="S275" s="411">
        <v>26663.800000000043</v>
      </c>
      <c r="T275" s="411">
        <v>29791.800000000043</v>
      </c>
      <c r="U275" s="411">
        <v>31425.133333333346</v>
      </c>
      <c r="V275" s="412" t="s">
        <v>509</v>
      </c>
      <c r="W275" s="412">
        <v>95.03</v>
      </c>
      <c r="X275" s="412">
        <v>72.59</v>
      </c>
      <c r="Y275" s="412">
        <v>79.08</v>
      </c>
      <c r="Z275" s="412">
        <v>82.23</v>
      </c>
      <c r="AA275" s="411">
        <v>11.550692228617272</v>
      </c>
      <c r="AB275" s="412" t="s">
        <v>438</v>
      </c>
      <c r="AC275" s="413">
        <v>1.9632125355910157</v>
      </c>
      <c r="AD275" s="404" t="s">
        <v>740</v>
      </c>
      <c r="AE275" s="418">
        <v>13458.999999999985</v>
      </c>
      <c r="AF275" s="418">
        <v>11859.219999999983</v>
      </c>
      <c r="AG275" s="418">
        <v>11895.259999999984</v>
      </c>
      <c r="AH275" s="418">
        <v>12404.493333333317</v>
      </c>
      <c r="AI275" s="420" t="s">
        <v>484</v>
      </c>
      <c r="AJ275" s="420">
        <v>8.2509999999999994</v>
      </c>
      <c r="AK275" s="420">
        <v>7.3650000000000002</v>
      </c>
      <c r="AL275" s="420">
        <v>7.3849999999999998</v>
      </c>
      <c r="AM275" s="420">
        <v>7.6669999999999998</v>
      </c>
      <c r="AN275" s="418">
        <v>0.50596920424201464</v>
      </c>
      <c r="AO275" s="420" t="s">
        <v>550</v>
      </c>
      <c r="AP275" s="421">
        <v>2.021789709488711</v>
      </c>
      <c r="AR275" s="412">
        <v>2.1139999999999999</v>
      </c>
      <c r="AS275" s="412">
        <v>2.1920000000000002</v>
      </c>
      <c r="AT275" s="412">
        <v>2.294</v>
      </c>
      <c r="AU275" s="412">
        <v>95.03</v>
      </c>
      <c r="AV275" s="412">
        <v>72.59</v>
      </c>
      <c r="AW275" s="412">
        <v>79.08</v>
      </c>
      <c r="AX275" s="420">
        <v>8.2509999999999994</v>
      </c>
      <c r="AY275" s="420">
        <v>7.3650000000000002</v>
      </c>
      <c r="AZ275" s="420">
        <v>7.3849999999999998</v>
      </c>
      <c r="BB275" s="353">
        <f t="shared" si="58"/>
        <v>198</v>
      </c>
      <c r="BC275" s="412">
        <f t="shared" si="55"/>
        <v>44.393999999999998</v>
      </c>
      <c r="BD275" s="412">
        <f t="shared" si="53"/>
        <v>46.032000000000004</v>
      </c>
      <c r="BE275" s="412">
        <f t="shared" si="53"/>
        <v>48.173999999999999</v>
      </c>
      <c r="BF275" s="412">
        <f t="shared" si="56"/>
        <v>1045.33</v>
      </c>
      <c r="BG275" s="412">
        <f t="shared" si="54"/>
        <v>798.49</v>
      </c>
      <c r="BH275" s="412">
        <f t="shared" si="54"/>
        <v>869.88</v>
      </c>
      <c r="BI275" s="412">
        <f t="shared" si="54"/>
        <v>90.760999999999996</v>
      </c>
      <c r="BJ275" s="412">
        <f t="shared" si="54"/>
        <v>81.015000000000001</v>
      </c>
      <c r="BK275" s="412">
        <f t="shared" si="54"/>
        <v>81.234999999999999</v>
      </c>
    </row>
    <row r="276" spans="1:63">
      <c r="A276" s="458"/>
      <c r="B276" s="353">
        <f t="shared" si="57"/>
        <v>199</v>
      </c>
      <c r="C276" s="353"/>
      <c r="D276" s="353" t="s">
        <v>621</v>
      </c>
      <c r="E276" s="411">
        <v>26795.320000000072</v>
      </c>
      <c r="F276" s="411">
        <v>22338.740000000042</v>
      </c>
      <c r="G276" s="411">
        <v>24009.320000000058</v>
      </c>
      <c r="H276" s="411">
        <v>24381.126666666725</v>
      </c>
      <c r="I276" s="412" t="s">
        <v>587</v>
      </c>
      <c r="J276" s="412">
        <v>2.3180000000000001</v>
      </c>
      <c r="K276" s="412">
        <v>1.996</v>
      </c>
      <c r="L276" s="412">
        <v>2.1179999999999999</v>
      </c>
      <c r="M276" s="412">
        <v>2.1440000000000001</v>
      </c>
      <c r="N276" s="411">
        <v>0.16261526480602584</v>
      </c>
      <c r="O276" s="412" t="s">
        <v>530</v>
      </c>
      <c r="P276" s="413">
        <v>2.0640669462055894</v>
      </c>
      <c r="Q276" s="353" t="s">
        <v>757</v>
      </c>
      <c r="R276" s="411">
        <v>42769.799999999937</v>
      </c>
      <c r="S276" s="411">
        <v>34524.799999999996</v>
      </c>
      <c r="T276" s="411">
        <v>40441.79999999993</v>
      </c>
      <c r="U276" s="411">
        <v>39245.466666666623</v>
      </c>
      <c r="V276" s="412" t="s">
        <v>544</v>
      </c>
      <c r="W276" s="412">
        <v>104.4</v>
      </c>
      <c r="X276" s="412">
        <v>88.600000000000009</v>
      </c>
      <c r="Y276" s="412">
        <v>100.10000000000001</v>
      </c>
      <c r="Z276" s="412">
        <v>97.7</v>
      </c>
      <c r="AA276" s="411">
        <v>8.182039728510011</v>
      </c>
      <c r="AB276" s="412" t="s">
        <v>543</v>
      </c>
      <c r="AC276" s="413">
        <v>1.9380727903975934</v>
      </c>
      <c r="AD276" s="404" t="s">
        <v>757</v>
      </c>
      <c r="AE276" s="418">
        <v>16129.959999999983</v>
      </c>
      <c r="AF276" s="418">
        <v>14671.479999999985</v>
      </c>
      <c r="AG276" s="418">
        <v>16778.96</v>
      </c>
      <c r="AH276" s="418">
        <v>15860.133333333322</v>
      </c>
      <c r="AI276" s="420" t="s">
        <v>494</v>
      </c>
      <c r="AJ276" s="420">
        <v>9.6989999999999998</v>
      </c>
      <c r="AK276" s="420">
        <v>8.9130000000000003</v>
      </c>
      <c r="AL276" s="420">
        <v>10.050000000000001</v>
      </c>
      <c r="AM276" s="420">
        <v>9.5519999999999996</v>
      </c>
      <c r="AN276" s="418">
        <v>0.58037830569353976</v>
      </c>
      <c r="AO276" s="420" t="s">
        <v>477</v>
      </c>
      <c r="AP276" s="421">
        <v>2.0918939886997889</v>
      </c>
      <c r="AR276" s="412">
        <v>2.3180000000000001</v>
      </c>
      <c r="AS276" s="412">
        <v>1.996</v>
      </c>
      <c r="AT276" s="412">
        <v>2.1179999999999999</v>
      </c>
      <c r="AU276" s="412">
        <v>104.4</v>
      </c>
      <c r="AV276" s="412">
        <v>88.600000000000009</v>
      </c>
      <c r="AW276" s="412">
        <v>100.10000000000001</v>
      </c>
      <c r="AX276" s="420">
        <v>9.6989999999999998</v>
      </c>
      <c r="AY276" s="420">
        <v>8.9130000000000003</v>
      </c>
      <c r="AZ276" s="420">
        <v>10.050000000000001</v>
      </c>
      <c r="BB276" s="353">
        <f t="shared" si="58"/>
        <v>199</v>
      </c>
      <c r="BC276" s="412">
        <f t="shared" si="55"/>
        <v>48.678000000000004</v>
      </c>
      <c r="BD276" s="412">
        <f t="shared" si="53"/>
        <v>41.915999999999997</v>
      </c>
      <c r="BE276" s="412">
        <f t="shared" si="53"/>
        <v>44.477999999999994</v>
      </c>
      <c r="BF276" s="412">
        <f t="shared" si="56"/>
        <v>1148.4000000000001</v>
      </c>
      <c r="BG276" s="412">
        <f t="shared" si="54"/>
        <v>974.60000000000014</v>
      </c>
      <c r="BH276" s="412">
        <f t="shared" si="54"/>
        <v>1101.1000000000001</v>
      </c>
      <c r="BI276" s="412">
        <f t="shared" si="54"/>
        <v>106.68899999999999</v>
      </c>
      <c r="BJ276" s="412">
        <f t="shared" si="54"/>
        <v>98.043000000000006</v>
      </c>
      <c r="BK276" s="412">
        <f t="shared" si="54"/>
        <v>110.55000000000001</v>
      </c>
    </row>
    <row r="277" spans="1:63">
      <c r="A277" s="458"/>
      <c r="B277" s="353">
        <f t="shared" si="57"/>
        <v>200</v>
      </c>
      <c r="C277" s="353"/>
      <c r="D277" s="353" t="s">
        <v>622</v>
      </c>
      <c r="E277" s="411">
        <v>21557.320000000043</v>
      </c>
      <c r="F277" s="411">
        <v>18096.160000000022</v>
      </c>
      <c r="G277" s="411">
        <v>20269.740000000031</v>
      </c>
      <c r="H277" s="411">
        <v>19974.406666666702</v>
      </c>
      <c r="I277" s="412" t="s">
        <v>435</v>
      </c>
      <c r="J277" s="412">
        <v>1.9379999999999999</v>
      </c>
      <c r="K277" s="412">
        <v>1.677</v>
      </c>
      <c r="L277" s="412">
        <v>1.8420000000000001</v>
      </c>
      <c r="M277" s="412">
        <v>1.819</v>
      </c>
      <c r="N277" s="411">
        <v>0.13170644523008376</v>
      </c>
      <c r="O277" s="412" t="s">
        <v>476</v>
      </c>
      <c r="P277" s="413">
        <v>2.031066085719901</v>
      </c>
      <c r="Q277" s="353" t="s">
        <v>767</v>
      </c>
      <c r="R277" s="411">
        <v>33311.400000000023</v>
      </c>
      <c r="S277" s="411">
        <v>27853.80000000005</v>
      </c>
      <c r="T277" s="411">
        <v>20892.100000000039</v>
      </c>
      <c r="U277" s="411">
        <v>27352.433333333367</v>
      </c>
      <c r="V277" s="414" t="s">
        <v>772</v>
      </c>
      <c r="W277" s="412">
        <v>86.19</v>
      </c>
      <c r="X277" s="412">
        <v>75.08</v>
      </c>
      <c r="Y277" s="412">
        <v>60.07</v>
      </c>
      <c r="Z277" s="412">
        <v>73.78</v>
      </c>
      <c r="AA277" s="411">
        <v>13.10853861638922</v>
      </c>
      <c r="AB277" s="412" t="s">
        <v>519</v>
      </c>
      <c r="AC277" s="413">
        <v>1.9590997077746921</v>
      </c>
      <c r="AD277" s="404" t="s">
        <v>767</v>
      </c>
      <c r="AE277" s="418">
        <v>15625.739999999983</v>
      </c>
      <c r="AF277" s="418">
        <v>10634.999999999985</v>
      </c>
      <c r="AG277" s="418">
        <v>15450.219999999985</v>
      </c>
      <c r="AH277" s="418">
        <v>13903.653333333319</v>
      </c>
      <c r="AI277" s="419" t="s">
        <v>803</v>
      </c>
      <c r="AJ277" s="420">
        <v>9.4280000000000008</v>
      </c>
      <c r="AK277" s="420">
        <v>6.6749999999999998</v>
      </c>
      <c r="AL277" s="420">
        <v>9.3339999999999996</v>
      </c>
      <c r="AM277" s="420">
        <v>8.479000000000001</v>
      </c>
      <c r="AN277" s="418">
        <v>1.5629732005673977</v>
      </c>
      <c r="AO277" s="420" t="s">
        <v>652</v>
      </c>
      <c r="AP277" s="421">
        <v>2.0556703425618328</v>
      </c>
      <c r="AR277" s="412">
        <v>1.9379999999999999</v>
      </c>
      <c r="AS277" s="412">
        <v>1.677</v>
      </c>
      <c r="AT277" s="412">
        <v>1.8420000000000001</v>
      </c>
      <c r="AU277" s="412">
        <v>86.19</v>
      </c>
      <c r="AV277" s="412">
        <v>75.08</v>
      </c>
      <c r="AW277" s="412">
        <v>60.07</v>
      </c>
      <c r="AX277" s="420">
        <v>9.4280000000000008</v>
      </c>
      <c r="AY277" s="420">
        <v>6.6749999999999998</v>
      </c>
      <c r="AZ277" s="420">
        <v>9.3339999999999996</v>
      </c>
      <c r="BB277" s="353">
        <f t="shared" si="58"/>
        <v>200</v>
      </c>
      <c r="BC277" s="412">
        <f t="shared" si="55"/>
        <v>40.698</v>
      </c>
      <c r="BD277" s="412">
        <f t="shared" si="53"/>
        <v>35.216999999999999</v>
      </c>
      <c r="BE277" s="412">
        <f t="shared" si="53"/>
        <v>38.682000000000002</v>
      </c>
      <c r="BF277" s="412">
        <f t="shared" si="56"/>
        <v>948.08999999999992</v>
      </c>
      <c r="BG277" s="412">
        <f t="shared" si="54"/>
        <v>825.88</v>
      </c>
      <c r="BH277" s="412">
        <f t="shared" si="54"/>
        <v>660.77</v>
      </c>
      <c r="BI277" s="412">
        <f t="shared" si="54"/>
        <v>103.70800000000001</v>
      </c>
      <c r="BJ277" s="412">
        <f t="shared" si="54"/>
        <v>73.424999999999997</v>
      </c>
      <c r="BK277" s="412">
        <f t="shared" si="54"/>
        <v>102.67399999999999</v>
      </c>
    </row>
    <row r="278" spans="1:63">
      <c r="A278" s="458"/>
      <c r="B278" s="353">
        <f t="shared" si="57"/>
        <v>201</v>
      </c>
      <c r="C278" s="353"/>
      <c r="D278" s="353" t="s">
        <v>628</v>
      </c>
      <c r="E278" s="411">
        <v>20818.740000000045</v>
      </c>
      <c r="F278" s="411">
        <v>22834.740000000045</v>
      </c>
      <c r="G278" s="411">
        <v>22465.740000000063</v>
      </c>
      <c r="H278" s="411">
        <v>22039.740000000049</v>
      </c>
      <c r="I278" s="412" t="s">
        <v>478</v>
      </c>
      <c r="J278" s="412">
        <v>1.883</v>
      </c>
      <c r="K278" s="412">
        <v>2.032</v>
      </c>
      <c r="L278" s="412">
        <v>2.0049999999999999</v>
      </c>
      <c r="M278" s="412">
        <v>1.9730000000000001</v>
      </c>
      <c r="N278" s="411">
        <v>7.9334322880711225E-2</v>
      </c>
      <c r="O278" s="412" t="s">
        <v>496</v>
      </c>
      <c r="P278" s="413">
        <v>2.0325766850526645</v>
      </c>
      <c r="Q278" s="353" t="s">
        <v>773</v>
      </c>
      <c r="R278" s="411">
        <v>32610.100000000049</v>
      </c>
      <c r="S278" s="411">
        <v>29325.800000000047</v>
      </c>
      <c r="T278" s="411">
        <v>27031.800000000047</v>
      </c>
      <c r="U278" s="411">
        <v>29655.900000000049</v>
      </c>
      <c r="V278" s="412" t="s">
        <v>508</v>
      </c>
      <c r="W278" s="412">
        <v>84.79</v>
      </c>
      <c r="X278" s="412">
        <v>78.12</v>
      </c>
      <c r="Y278" s="412">
        <v>73.36</v>
      </c>
      <c r="Z278" s="412">
        <v>78.760000000000005</v>
      </c>
      <c r="AA278" s="411">
        <v>5.7414505128655318</v>
      </c>
      <c r="AB278" s="412" t="s">
        <v>593</v>
      </c>
      <c r="AC278" s="413">
        <v>1.9621397549554642</v>
      </c>
      <c r="AD278" s="404" t="s">
        <v>773</v>
      </c>
      <c r="AE278" s="418">
        <v>12164.219999999985</v>
      </c>
      <c r="AF278" s="418">
        <v>13011.479999999985</v>
      </c>
      <c r="AG278" s="418">
        <v>12678.259999999986</v>
      </c>
      <c r="AH278" s="418">
        <v>12617.986666666651</v>
      </c>
      <c r="AI278" s="420" t="s">
        <v>428</v>
      </c>
      <c r="AJ278" s="420">
        <v>7.5350000000000001</v>
      </c>
      <c r="AK278" s="420">
        <v>8.0050000000000008</v>
      </c>
      <c r="AL278" s="420">
        <v>7.82</v>
      </c>
      <c r="AM278" s="420">
        <v>7.7869999999999999</v>
      </c>
      <c r="AN278" s="418">
        <v>0.2366678197123443</v>
      </c>
      <c r="AO278" s="420" t="s">
        <v>574</v>
      </c>
      <c r="AP278" s="421">
        <v>2.0226422011913767</v>
      </c>
      <c r="AR278" s="412">
        <v>1.883</v>
      </c>
      <c r="AS278" s="412">
        <v>2.032</v>
      </c>
      <c r="AT278" s="412">
        <v>2.0049999999999999</v>
      </c>
      <c r="AU278" s="412">
        <v>84.79</v>
      </c>
      <c r="AV278" s="412">
        <v>78.12</v>
      </c>
      <c r="AW278" s="412">
        <v>73.36</v>
      </c>
      <c r="AX278" s="420">
        <v>7.5350000000000001</v>
      </c>
      <c r="AY278" s="420">
        <v>8.0050000000000008</v>
      </c>
      <c r="AZ278" s="420">
        <v>7.82</v>
      </c>
      <c r="BB278" s="353">
        <f t="shared" si="58"/>
        <v>201</v>
      </c>
      <c r="BC278" s="412">
        <f t="shared" si="55"/>
        <v>39.542999999999999</v>
      </c>
      <c r="BD278" s="412">
        <f t="shared" si="53"/>
        <v>42.671999999999997</v>
      </c>
      <c r="BE278" s="412">
        <f t="shared" si="53"/>
        <v>42.104999999999997</v>
      </c>
      <c r="BF278" s="412">
        <f t="shared" si="56"/>
        <v>932.69</v>
      </c>
      <c r="BG278" s="412">
        <f t="shared" si="54"/>
        <v>859.32</v>
      </c>
      <c r="BH278" s="412">
        <f t="shared" si="54"/>
        <v>806.96</v>
      </c>
      <c r="BI278" s="412">
        <f t="shared" si="54"/>
        <v>82.885000000000005</v>
      </c>
      <c r="BJ278" s="412">
        <f t="shared" si="54"/>
        <v>88.055000000000007</v>
      </c>
      <c r="BK278" s="412">
        <f t="shared" si="54"/>
        <v>86.02000000000001</v>
      </c>
    </row>
    <row r="279" spans="1:63">
      <c r="A279" s="458"/>
      <c r="B279" s="353">
        <f t="shared" si="57"/>
        <v>202</v>
      </c>
      <c r="C279" s="353"/>
      <c r="D279" s="353" t="s">
        <v>630</v>
      </c>
      <c r="E279" s="411">
        <v>24452.740000000053</v>
      </c>
      <c r="F279" s="411">
        <v>20372.32000000004</v>
      </c>
      <c r="G279" s="411">
        <v>19487.320000000043</v>
      </c>
      <c r="H279" s="411">
        <v>21437.460000000046</v>
      </c>
      <c r="I279" s="412" t="s">
        <v>625</v>
      </c>
      <c r="J279" s="412">
        <v>2.15</v>
      </c>
      <c r="K279" s="412">
        <v>1.85</v>
      </c>
      <c r="L279" s="412">
        <v>1.7830000000000001</v>
      </c>
      <c r="M279" s="412">
        <v>1.9279999999999999</v>
      </c>
      <c r="N279" s="411">
        <v>0.19526444157002568</v>
      </c>
      <c r="O279" s="412" t="s">
        <v>520</v>
      </c>
      <c r="P279" s="413">
        <v>2.0320458339077012</v>
      </c>
      <c r="Q279" s="353" t="s">
        <v>778</v>
      </c>
      <c r="R279" s="411">
        <v>40538.799999999923</v>
      </c>
      <c r="S279" s="411">
        <v>24419.400000000041</v>
      </c>
      <c r="T279" s="411">
        <v>26218.800000000043</v>
      </c>
      <c r="U279" s="411">
        <v>30392.333333333339</v>
      </c>
      <c r="V279" s="414" t="s">
        <v>782</v>
      </c>
      <c r="W279" s="412">
        <v>100.2</v>
      </c>
      <c r="X279" s="412">
        <v>67.81</v>
      </c>
      <c r="Y279" s="412">
        <v>71.650000000000006</v>
      </c>
      <c r="Z279" s="412">
        <v>79.900000000000006</v>
      </c>
      <c r="AA279" s="411">
        <v>17.719841614308635</v>
      </c>
      <c r="AB279" s="414" t="s">
        <v>597</v>
      </c>
      <c r="AC279" s="413">
        <v>1.9919363751539361</v>
      </c>
      <c r="AD279" s="404" t="s">
        <v>778</v>
      </c>
      <c r="AE279" s="418">
        <v>10802.739999999985</v>
      </c>
      <c r="AF279" s="418">
        <v>9812.9999999999854</v>
      </c>
      <c r="AG279" s="418">
        <v>10453.999999999985</v>
      </c>
      <c r="AH279" s="418">
        <v>10356.579999999985</v>
      </c>
      <c r="AI279" s="420" t="s">
        <v>504</v>
      </c>
      <c r="AJ279" s="420">
        <v>6.7700000000000005</v>
      </c>
      <c r="AK279" s="420">
        <v>6.2060000000000004</v>
      </c>
      <c r="AL279" s="420">
        <v>6.5720000000000001</v>
      </c>
      <c r="AM279" s="420">
        <v>6.516</v>
      </c>
      <c r="AN279" s="418">
        <v>0.28634897700808903</v>
      </c>
      <c r="AO279" s="420" t="s">
        <v>529</v>
      </c>
      <c r="AP279" s="421">
        <v>1.952670235530962</v>
      </c>
      <c r="AR279" s="412">
        <v>2.15</v>
      </c>
      <c r="AS279" s="412">
        <v>1.85</v>
      </c>
      <c r="AT279" s="412">
        <v>1.7830000000000001</v>
      </c>
      <c r="AU279" s="412">
        <v>100.2</v>
      </c>
      <c r="AV279" s="412">
        <v>67.81</v>
      </c>
      <c r="AW279" s="412">
        <v>71.650000000000006</v>
      </c>
      <c r="AX279" s="420">
        <v>6.7700000000000005</v>
      </c>
      <c r="AY279" s="420">
        <v>6.2060000000000004</v>
      </c>
      <c r="AZ279" s="420">
        <v>6.5720000000000001</v>
      </c>
      <c r="BB279" s="353">
        <f t="shared" si="58"/>
        <v>202</v>
      </c>
      <c r="BC279" s="412">
        <f t="shared" si="55"/>
        <v>45.15</v>
      </c>
      <c r="BD279" s="412">
        <f t="shared" si="53"/>
        <v>38.85</v>
      </c>
      <c r="BE279" s="412">
        <f t="shared" si="53"/>
        <v>37.443000000000005</v>
      </c>
      <c r="BF279" s="412">
        <f t="shared" si="56"/>
        <v>1102.2</v>
      </c>
      <c r="BG279" s="412">
        <f t="shared" si="54"/>
        <v>745.91000000000008</v>
      </c>
      <c r="BH279" s="412">
        <f t="shared" si="54"/>
        <v>788.15000000000009</v>
      </c>
      <c r="BI279" s="412">
        <f t="shared" si="54"/>
        <v>74.47</v>
      </c>
      <c r="BJ279" s="412">
        <f t="shared" si="54"/>
        <v>68.266000000000005</v>
      </c>
      <c r="BK279" s="412">
        <f t="shared" si="54"/>
        <v>72.292000000000002</v>
      </c>
    </row>
    <row r="280" spans="1:63">
      <c r="C280" s="353"/>
      <c r="D280" s="455" t="s">
        <v>641</v>
      </c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 t="s">
        <v>641</v>
      </c>
      <c r="R280" s="455"/>
      <c r="S280" s="455"/>
      <c r="T280" s="455"/>
      <c r="U280" s="455"/>
      <c r="V280" s="455"/>
      <c r="W280" s="455"/>
      <c r="X280" s="455"/>
      <c r="Y280" s="455"/>
      <c r="Z280" s="455"/>
      <c r="AA280" s="455"/>
      <c r="AB280" s="455"/>
      <c r="AC280" s="455"/>
      <c r="AD280" s="455" t="s">
        <v>641</v>
      </c>
      <c r="AE280" s="455"/>
      <c r="AF280" s="455"/>
      <c r="AG280" s="455"/>
      <c r="AH280" s="455"/>
      <c r="AI280" s="455"/>
      <c r="AJ280" s="455"/>
      <c r="AK280" s="455"/>
      <c r="AL280" s="455"/>
      <c r="AM280" s="455"/>
      <c r="AN280" s="455"/>
      <c r="AO280" s="455"/>
      <c r="AP280" s="455"/>
      <c r="AU280" s="404"/>
      <c r="AV280" s="404"/>
      <c r="AW280" s="404"/>
      <c r="AX280" s="404"/>
      <c r="AY280" s="404"/>
      <c r="AZ280" s="404"/>
      <c r="BF280" s="404"/>
      <c r="BG280" s="404"/>
      <c r="BH280" s="404"/>
      <c r="BI280" s="404"/>
      <c r="BJ280" s="404"/>
      <c r="BK280" s="404"/>
    </row>
    <row r="281" spans="1:63">
      <c r="C281" s="353"/>
      <c r="D281" s="410" t="s">
        <v>413</v>
      </c>
      <c r="E281" s="353"/>
      <c r="F281" s="353"/>
      <c r="G281" s="353"/>
      <c r="H281" s="353"/>
      <c r="I281" s="353"/>
      <c r="J281" s="353"/>
      <c r="K281" s="353"/>
      <c r="L281" s="353"/>
      <c r="M281" s="353"/>
      <c r="N281" s="353"/>
      <c r="O281" s="353"/>
      <c r="P281" s="353"/>
      <c r="Q281" s="410" t="s">
        <v>649</v>
      </c>
      <c r="AD281" s="417" t="s">
        <v>784</v>
      </c>
      <c r="AE281" s="404"/>
      <c r="AF281" s="404"/>
      <c r="AG281" s="404"/>
      <c r="AH281" s="404"/>
      <c r="AI281" s="404"/>
      <c r="AJ281" s="404"/>
      <c r="AK281" s="404"/>
      <c r="AL281" s="404"/>
      <c r="AM281" s="404"/>
      <c r="AN281" s="404"/>
      <c r="AO281" s="404"/>
      <c r="AP281" s="404"/>
      <c r="AR281" s="353"/>
      <c r="AS281" s="353"/>
      <c r="AT281" s="353"/>
      <c r="AX281" s="404"/>
      <c r="AY281" s="404"/>
      <c r="AZ281" s="404"/>
      <c r="BC281" s="353"/>
      <c r="BD281" s="353"/>
      <c r="BE281" s="353"/>
      <c r="BI281" s="404"/>
      <c r="BJ281" s="404"/>
      <c r="BK281" s="404"/>
    </row>
    <row r="282" spans="1:63">
      <c r="C282" s="353"/>
      <c r="D282" s="353"/>
      <c r="E282" s="456" t="s">
        <v>414</v>
      </c>
      <c r="F282" s="455"/>
      <c r="G282" s="455"/>
      <c r="H282" s="455"/>
      <c r="I282" s="455"/>
      <c r="J282" s="456" t="s">
        <v>415</v>
      </c>
      <c r="K282" s="455"/>
      <c r="L282" s="455"/>
      <c r="M282" s="455"/>
      <c r="N282" s="455"/>
      <c r="O282" s="455"/>
      <c r="P282" s="455"/>
      <c r="R282" s="456" t="s">
        <v>414</v>
      </c>
      <c r="S282" s="455"/>
      <c r="T282" s="455"/>
      <c r="U282" s="455"/>
      <c r="V282" s="455"/>
      <c r="W282" s="456" t="s">
        <v>415</v>
      </c>
      <c r="X282" s="455"/>
      <c r="Y282" s="455"/>
      <c r="Z282" s="455"/>
      <c r="AA282" s="455"/>
      <c r="AB282" s="455"/>
      <c r="AC282" s="455"/>
      <c r="AD282" s="404"/>
      <c r="AE282" s="456" t="s">
        <v>414</v>
      </c>
      <c r="AF282" s="457"/>
      <c r="AG282" s="457"/>
      <c r="AH282" s="457"/>
      <c r="AI282" s="457"/>
      <c r="AJ282" s="456" t="s">
        <v>415</v>
      </c>
      <c r="AK282" s="457"/>
      <c r="AL282" s="457"/>
      <c r="AM282" s="457"/>
      <c r="AN282" s="457"/>
      <c r="AO282" s="457"/>
      <c r="AP282" s="457"/>
      <c r="AU282" s="404"/>
      <c r="AV282" s="404"/>
      <c r="AW282" s="404"/>
      <c r="AX282" s="404"/>
      <c r="AY282" s="404"/>
      <c r="AZ282" s="404"/>
      <c r="BF282" s="404"/>
      <c r="BG282" s="404"/>
      <c r="BH282" s="404"/>
      <c r="BI282" s="404"/>
      <c r="BJ282" s="404"/>
      <c r="BK282" s="404"/>
    </row>
    <row r="283" spans="1:63">
      <c r="C283" s="353"/>
      <c r="D283" s="410" t="s">
        <v>416</v>
      </c>
      <c r="E283" s="410" t="s">
        <v>417</v>
      </c>
      <c r="F283" s="410" t="s">
        <v>418</v>
      </c>
      <c r="G283" s="410" t="s">
        <v>419</v>
      </c>
      <c r="H283" s="353" t="s">
        <v>420</v>
      </c>
      <c r="I283" s="353" t="s">
        <v>421</v>
      </c>
      <c r="J283" s="410" t="s">
        <v>417</v>
      </c>
      <c r="K283" s="410" t="s">
        <v>418</v>
      </c>
      <c r="L283" s="410" t="s">
        <v>419</v>
      </c>
      <c r="M283" s="353" t="s">
        <v>420</v>
      </c>
      <c r="N283" s="353" t="s">
        <v>422</v>
      </c>
      <c r="O283" s="353" t="s">
        <v>421</v>
      </c>
      <c r="P283" s="353" t="s">
        <v>423</v>
      </c>
      <c r="Q283" s="410" t="s">
        <v>416</v>
      </c>
      <c r="R283" s="410" t="s">
        <v>417</v>
      </c>
      <c r="S283" s="410" t="s">
        <v>418</v>
      </c>
      <c r="T283" s="410" t="s">
        <v>419</v>
      </c>
      <c r="U283" s="353" t="s">
        <v>420</v>
      </c>
      <c r="V283" s="353" t="s">
        <v>421</v>
      </c>
      <c r="W283" s="410" t="s">
        <v>417</v>
      </c>
      <c r="X283" s="410" t="s">
        <v>418</v>
      </c>
      <c r="Y283" s="410" t="s">
        <v>419</v>
      </c>
      <c r="Z283" s="353" t="s">
        <v>420</v>
      </c>
      <c r="AA283" s="353" t="s">
        <v>422</v>
      </c>
      <c r="AB283" s="353" t="s">
        <v>421</v>
      </c>
      <c r="AC283" s="353" t="s">
        <v>423</v>
      </c>
      <c r="AD283" s="417" t="s">
        <v>416</v>
      </c>
      <c r="AE283" s="417" t="s">
        <v>417</v>
      </c>
      <c r="AF283" s="417" t="s">
        <v>418</v>
      </c>
      <c r="AG283" s="417" t="s">
        <v>419</v>
      </c>
      <c r="AH283" s="404" t="s">
        <v>420</v>
      </c>
      <c r="AI283" s="404" t="s">
        <v>421</v>
      </c>
      <c r="AJ283" s="417" t="s">
        <v>417</v>
      </c>
      <c r="AK283" s="417" t="s">
        <v>418</v>
      </c>
      <c r="AL283" s="417" t="s">
        <v>419</v>
      </c>
      <c r="AM283" s="404" t="s">
        <v>420</v>
      </c>
      <c r="AN283" s="404" t="s">
        <v>422</v>
      </c>
      <c r="AO283" s="404" t="s">
        <v>421</v>
      </c>
      <c r="AP283" s="404" t="s">
        <v>423</v>
      </c>
      <c r="AR283" s="410" t="s">
        <v>417</v>
      </c>
      <c r="AS283" s="410" t="s">
        <v>418</v>
      </c>
      <c r="AT283" s="410" t="s">
        <v>419</v>
      </c>
      <c r="AU283" s="410" t="s">
        <v>417</v>
      </c>
      <c r="AV283" s="410" t="s">
        <v>418</v>
      </c>
      <c r="AW283" s="410" t="s">
        <v>419</v>
      </c>
      <c r="AX283" s="417" t="s">
        <v>417</v>
      </c>
      <c r="AY283" s="417" t="s">
        <v>418</v>
      </c>
      <c r="AZ283" s="417" t="s">
        <v>419</v>
      </c>
      <c r="BC283" s="410" t="s">
        <v>417</v>
      </c>
      <c r="BD283" s="410" t="s">
        <v>418</v>
      </c>
      <c r="BE283" s="410" t="s">
        <v>419</v>
      </c>
      <c r="BF283" s="410" t="s">
        <v>417</v>
      </c>
      <c r="BG283" s="410" t="s">
        <v>418</v>
      </c>
      <c r="BH283" s="410" t="s">
        <v>419</v>
      </c>
      <c r="BI283" s="410" t="s">
        <v>417</v>
      </c>
      <c r="BJ283" s="410" t="s">
        <v>418</v>
      </c>
      <c r="BK283" s="410" t="s">
        <v>419</v>
      </c>
    </row>
    <row r="284" spans="1:63">
      <c r="A284" s="458" t="s">
        <v>642</v>
      </c>
      <c r="B284" s="353">
        <v>203</v>
      </c>
      <c r="C284" s="353"/>
      <c r="D284" s="353" t="s">
        <v>424</v>
      </c>
      <c r="E284" s="411">
        <v>27124.47999999997</v>
      </c>
      <c r="F284" s="411">
        <v>27551.479999999974</v>
      </c>
      <c r="G284" s="411">
        <v>23808.479999999989</v>
      </c>
      <c r="H284" s="411">
        <v>26161.479999999981</v>
      </c>
      <c r="I284" s="412" t="s">
        <v>442</v>
      </c>
      <c r="J284" s="412">
        <v>2.0950000000000002</v>
      </c>
      <c r="K284" s="412">
        <v>2.1219999999999999</v>
      </c>
      <c r="L284" s="412">
        <v>1.8820000000000001</v>
      </c>
      <c r="M284" s="412">
        <v>2.0329999999999999</v>
      </c>
      <c r="N284" s="411">
        <v>0.131946317839122</v>
      </c>
      <c r="O284" s="412" t="s">
        <v>443</v>
      </c>
      <c r="P284" s="413">
        <v>2.0304172427591372</v>
      </c>
      <c r="Q284" s="353" t="s">
        <v>650</v>
      </c>
      <c r="R284" s="411">
        <v>58399.160000000069</v>
      </c>
      <c r="S284" s="411">
        <v>61559.160000000069</v>
      </c>
      <c r="T284" s="411">
        <v>51884.160000000062</v>
      </c>
      <c r="U284" s="411">
        <v>57280.82666666674</v>
      </c>
      <c r="V284" s="412" t="s">
        <v>441</v>
      </c>
      <c r="W284" s="412">
        <v>97.070000000000007</v>
      </c>
      <c r="X284" s="412">
        <v>100.4</v>
      </c>
      <c r="Y284" s="412">
        <v>90.04</v>
      </c>
      <c r="Z284" s="412">
        <v>95.83</v>
      </c>
      <c r="AA284" s="411">
        <v>5.2774635861091692</v>
      </c>
      <c r="AB284" s="412" t="s">
        <v>470</v>
      </c>
      <c r="AC284" s="413">
        <v>2.2100011781341564</v>
      </c>
      <c r="AD284" s="404" t="s">
        <v>650</v>
      </c>
      <c r="AE284" s="418">
        <v>16065.340000000022</v>
      </c>
      <c r="AF284" s="418">
        <v>18118.780000000002</v>
      </c>
      <c r="AG284" s="418">
        <v>18415.119999999995</v>
      </c>
      <c r="AH284" s="418">
        <v>17533.080000000005</v>
      </c>
      <c r="AI284" s="420" t="s">
        <v>593</v>
      </c>
      <c r="AJ284" s="420">
        <v>7.9110000000000005</v>
      </c>
      <c r="AK284" s="420">
        <v>8.7919999999999998</v>
      </c>
      <c r="AL284" s="420">
        <v>8.918000000000001</v>
      </c>
      <c r="AM284" s="420">
        <v>8.5400000000000009</v>
      </c>
      <c r="AN284" s="418">
        <v>0.54857058936410996</v>
      </c>
      <c r="AO284" s="420" t="s">
        <v>463</v>
      </c>
      <c r="AP284" s="421">
        <v>2.0493722242699621</v>
      </c>
      <c r="AR284" s="412">
        <v>2.0950000000000002</v>
      </c>
      <c r="AS284" s="412">
        <v>2.1219999999999999</v>
      </c>
      <c r="AT284" s="412">
        <v>1.8820000000000001</v>
      </c>
      <c r="AU284" s="412">
        <v>97.070000000000007</v>
      </c>
      <c r="AV284" s="412">
        <v>100.4</v>
      </c>
      <c r="AW284" s="412">
        <v>90.04</v>
      </c>
      <c r="AX284" s="420">
        <v>7.9110000000000005</v>
      </c>
      <c r="AY284" s="420">
        <v>8.7919999999999998</v>
      </c>
      <c r="AZ284" s="420">
        <v>8.918000000000001</v>
      </c>
      <c r="BB284" s="353">
        <v>203</v>
      </c>
      <c r="BC284" s="412">
        <f>AR284*21</f>
        <v>43.995000000000005</v>
      </c>
      <c r="BD284" s="412">
        <f t="shared" ref="BD284:BE307" si="59">AS284*21</f>
        <v>44.561999999999998</v>
      </c>
      <c r="BE284" s="412">
        <f t="shared" si="59"/>
        <v>39.522000000000006</v>
      </c>
      <c r="BF284" s="412">
        <f>AU284*11</f>
        <v>1067.77</v>
      </c>
      <c r="BG284" s="412">
        <f t="shared" ref="BG284:BK307" si="60">AV284*11</f>
        <v>1104.4000000000001</v>
      </c>
      <c r="BH284" s="412">
        <f t="shared" si="60"/>
        <v>990.44</v>
      </c>
      <c r="BI284" s="412">
        <f t="shared" si="60"/>
        <v>87.021000000000001</v>
      </c>
      <c r="BJ284" s="412">
        <f t="shared" si="60"/>
        <v>96.712000000000003</v>
      </c>
      <c r="BK284" s="412">
        <f t="shared" si="60"/>
        <v>98.098000000000013</v>
      </c>
    </row>
    <row r="285" spans="1:63">
      <c r="A285" s="458"/>
      <c r="B285" s="353">
        <v>204</v>
      </c>
      <c r="C285" s="353"/>
      <c r="D285" s="353" t="s">
        <v>456</v>
      </c>
      <c r="E285" s="411">
        <v>40034.480000000047</v>
      </c>
      <c r="F285" s="411">
        <v>38503.480000000025</v>
      </c>
      <c r="G285" s="411">
        <v>38437.480000000025</v>
      </c>
      <c r="H285" s="411">
        <v>38991.813333333368</v>
      </c>
      <c r="I285" s="412" t="s">
        <v>471</v>
      </c>
      <c r="J285" s="412">
        <v>2.887</v>
      </c>
      <c r="K285" s="412">
        <v>2.7960000000000003</v>
      </c>
      <c r="L285" s="412">
        <v>2.7920000000000003</v>
      </c>
      <c r="M285" s="412">
        <v>2.8250000000000002</v>
      </c>
      <c r="N285" s="411">
        <v>5.3757823890331423E-2</v>
      </c>
      <c r="O285" s="412" t="s">
        <v>472</v>
      </c>
      <c r="P285" s="413">
        <v>2.1253179807184632</v>
      </c>
      <c r="Q285" s="353" t="s">
        <v>657</v>
      </c>
      <c r="R285" s="411">
        <v>604729.91000000038</v>
      </c>
      <c r="S285" s="411">
        <v>626428.16000000038</v>
      </c>
      <c r="T285" s="411">
        <v>664837.6600000005</v>
      </c>
      <c r="U285" s="411">
        <v>631998.57666666713</v>
      </c>
      <c r="V285" s="412" t="s">
        <v>504</v>
      </c>
      <c r="W285" s="412">
        <v>469.6</v>
      </c>
      <c r="X285" s="412">
        <v>482.6</v>
      </c>
      <c r="Y285" s="412">
        <v>505.6</v>
      </c>
      <c r="Z285" s="412">
        <v>486</v>
      </c>
      <c r="AA285" s="411">
        <v>18.23637284345325</v>
      </c>
      <c r="AB285" s="412" t="s">
        <v>447</v>
      </c>
      <c r="AC285" s="413">
        <v>1.4655491356825034</v>
      </c>
      <c r="AD285" s="404" t="s">
        <v>657</v>
      </c>
      <c r="AE285" s="418">
        <v>25463.559999999965</v>
      </c>
      <c r="AF285" s="418">
        <v>22744.339999999967</v>
      </c>
      <c r="AG285" s="418">
        <v>24081.339999999964</v>
      </c>
      <c r="AH285" s="418">
        <v>24096.413333333301</v>
      </c>
      <c r="AI285" s="420" t="s">
        <v>487</v>
      </c>
      <c r="AJ285" s="420">
        <v>11.82</v>
      </c>
      <c r="AK285" s="420">
        <v>10.72</v>
      </c>
      <c r="AL285" s="420">
        <v>11.27</v>
      </c>
      <c r="AM285" s="420">
        <v>11.27</v>
      </c>
      <c r="AN285" s="418">
        <v>0.5519805811637104</v>
      </c>
      <c r="AO285" s="420" t="s">
        <v>478</v>
      </c>
      <c r="AP285" s="421">
        <v>2.1522649118737642</v>
      </c>
      <c r="AR285" s="412">
        <v>2.887</v>
      </c>
      <c r="AS285" s="412">
        <v>2.7960000000000003</v>
      </c>
      <c r="AT285" s="412">
        <v>2.7920000000000003</v>
      </c>
      <c r="AU285" s="412">
        <v>469.6</v>
      </c>
      <c r="AV285" s="412">
        <v>482.6</v>
      </c>
      <c r="AW285" s="412">
        <v>505.6</v>
      </c>
      <c r="AX285" s="420">
        <v>11.82</v>
      </c>
      <c r="AY285" s="420">
        <v>10.72</v>
      </c>
      <c r="AZ285" s="420">
        <v>11.27</v>
      </c>
      <c r="BB285" s="353">
        <v>204</v>
      </c>
      <c r="BC285" s="412">
        <f t="shared" ref="BC285:BC307" si="61">AR285*21</f>
        <v>60.627000000000002</v>
      </c>
      <c r="BD285" s="412">
        <f t="shared" si="59"/>
        <v>58.716000000000008</v>
      </c>
      <c r="BE285" s="412">
        <f t="shared" si="59"/>
        <v>58.632000000000005</v>
      </c>
      <c r="BF285" s="412">
        <f t="shared" ref="BF285:BF307" si="62">AU285*11</f>
        <v>5165.6000000000004</v>
      </c>
      <c r="BG285" s="412">
        <f t="shared" si="60"/>
        <v>5308.6</v>
      </c>
      <c r="BH285" s="412">
        <f t="shared" si="60"/>
        <v>5561.6</v>
      </c>
      <c r="BI285" s="412">
        <f t="shared" si="60"/>
        <v>130.02000000000001</v>
      </c>
      <c r="BJ285" s="412">
        <f t="shared" si="60"/>
        <v>117.92</v>
      </c>
      <c r="BK285" s="412">
        <f t="shared" si="60"/>
        <v>123.97</v>
      </c>
    </row>
    <row r="286" spans="1:63">
      <c r="A286" s="458"/>
      <c r="B286" s="353">
        <v>205</v>
      </c>
      <c r="C286" s="353"/>
      <c r="D286" s="353" t="s">
        <v>482</v>
      </c>
      <c r="E286" s="411">
        <v>15830.480000000036</v>
      </c>
      <c r="F286" s="411">
        <v>17716.37000000001</v>
      </c>
      <c r="G286" s="411">
        <v>15169.740000000031</v>
      </c>
      <c r="H286" s="411">
        <v>16238.863333333362</v>
      </c>
      <c r="I286" s="412" t="s">
        <v>451</v>
      </c>
      <c r="J286" s="412">
        <v>1.341</v>
      </c>
      <c r="K286" s="412">
        <v>1.4730000000000001</v>
      </c>
      <c r="L286" s="412">
        <v>1.2949999999999999</v>
      </c>
      <c r="M286" s="412">
        <v>1.37</v>
      </c>
      <c r="N286" s="411">
        <v>9.2543372156242004E-2</v>
      </c>
      <c r="O286" s="412" t="s">
        <v>494</v>
      </c>
      <c r="P286" s="413">
        <v>1.9283168364202192</v>
      </c>
      <c r="Q286" s="353" t="s">
        <v>665</v>
      </c>
      <c r="R286" s="411">
        <v>27316.160000000051</v>
      </c>
      <c r="S286" s="411">
        <v>27507.160000000054</v>
      </c>
      <c r="T286" s="411">
        <v>25975.160000000054</v>
      </c>
      <c r="U286" s="411">
        <v>26932.826666666719</v>
      </c>
      <c r="V286" s="412" t="s">
        <v>537</v>
      </c>
      <c r="W286" s="412">
        <v>59.86</v>
      </c>
      <c r="X286" s="412">
        <v>60.120000000000005</v>
      </c>
      <c r="Y286" s="412">
        <v>57.96</v>
      </c>
      <c r="Z286" s="412">
        <v>59.31</v>
      </c>
      <c r="AA286" s="411">
        <v>1.1805649249221963</v>
      </c>
      <c r="AB286" s="412" t="s">
        <v>461</v>
      </c>
      <c r="AC286" s="413">
        <v>2.2899192239787229</v>
      </c>
      <c r="AD286" s="404" t="s">
        <v>665</v>
      </c>
      <c r="AE286" s="418">
        <v>14747.120000000028</v>
      </c>
      <c r="AF286" s="418">
        <v>13317.340000000027</v>
      </c>
      <c r="AG286" s="418">
        <v>18051.120000000003</v>
      </c>
      <c r="AH286" s="418">
        <v>15371.860000000021</v>
      </c>
      <c r="AI286" s="420" t="s">
        <v>521</v>
      </c>
      <c r="AJ286" s="420">
        <v>7.3360000000000003</v>
      </c>
      <c r="AK286" s="420">
        <v>6.702</v>
      </c>
      <c r="AL286" s="420">
        <v>8.7629999999999999</v>
      </c>
      <c r="AM286" s="420">
        <v>7.6000000000000005</v>
      </c>
      <c r="AN286" s="418">
        <v>1.0556640609044265</v>
      </c>
      <c r="AO286" s="420" t="s">
        <v>750</v>
      </c>
      <c r="AP286" s="421">
        <v>2.0423748782786366</v>
      </c>
      <c r="AR286" s="412">
        <v>1.341</v>
      </c>
      <c r="AS286" s="412">
        <v>1.4730000000000001</v>
      </c>
      <c r="AT286" s="412">
        <v>1.2949999999999999</v>
      </c>
      <c r="AU286" s="412">
        <v>59.86</v>
      </c>
      <c r="AV286" s="412">
        <v>60.120000000000005</v>
      </c>
      <c r="AW286" s="412">
        <v>57.96</v>
      </c>
      <c r="AX286" s="420">
        <v>7.3360000000000003</v>
      </c>
      <c r="AY286" s="420">
        <v>6.702</v>
      </c>
      <c r="AZ286" s="420">
        <v>8.7629999999999999</v>
      </c>
      <c r="BB286" s="353">
        <v>205</v>
      </c>
      <c r="BC286" s="412">
        <f t="shared" si="61"/>
        <v>28.160999999999998</v>
      </c>
      <c r="BD286" s="412">
        <f t="shared" si="59"/>
        <v>30.933000000000003</v>
      </c>
      <c r="BE286" s="412">
        <f t="shared" si="59"/>
        <v>27.195</v>
      </c>
      <c r="BF286" s="412">
        <f t="shared" si="62"/>
        <v>658.46</v>
      </c>
      <c r="BG286" s="412">
        <f t="shared" si="60"/>
        <v>661.32</v>
      </c>
      <c r="BH286" s="412">
        <f t="shared" si="60"/>
        <v>637.56000000000006</v>
      </c>
      <c r="BI286" s="412">
        <f t="shared" si="60"/>
        <v>80.695999999999998</v>
      </c>
      <c r="BJ286" s="412">
        <f t="shared" si="60"/>
        <v>73.721999999999994</v>
      </c>
      <c r="BK286" s="412">
        <f t="shared" si="60"/>
        <v>96.393000000000001</v>
      </c>
    </row>
    <row r="287" spans="1:63">
      <c r="A287" s="458"/>
      <c r="B287" s="353">
        <v>206</v>
      </c>
      <c r="C287" s="353"/>
      <c r="D287" s="353" t="s">
        <v>502</v>
      </c>
      <c r="E287" s="411">
        <v>19300.480000000003</v>
      </c>
      <c r="F287" s="411">
        <v>19682.739999999998</v>
      </c>
      <c r="G287" s="411">
        <v>21143.109999999993</v>
      </c>
      <c r="H287" s="411">
        <v>20042.109999999997</v>
      </c>
      <c r="I287" s="412" t="s">
        <v>478</v>
      </c>
      <c r="J287" s="412">
        <v>1.5820000000000001</v>
      </c>
      <c r="K287" s="412">
        <v>1.607</v>
      </c>
      <c r="L287" s="412">
        <v>1.706</v>
      </c>
      <c r="M287" s="412">
        <v>1.6320000000000001</v>
      </c>
      <c r="N287" s="411">
        <v>6.5450854364021843E-2</v>
      </c>
      <c r="O287" s="412" t="s">
        <v>496</v>
      </c>
      <c r="P287" s="413">
        <v>2.0252310331171643</v>
      </c>
      <c r="Q287" s="353" t="s">
        <v>671</v>
      </c>
      <c r="R287" s="411">
        <v>22502.160000000051</v>
      </c>
      <c r="S287" s="411">
        <v>12748.870000000041</v>
      </c>
      <c r="T287" s="411">
        <v>21158.160000000054</v>
      </c>
      <c r="U287" s="411">
        <v>18803.063333333383</v>
      </c>
      <c r="V287" s="414" t="s">
        <v>691</v>
      </c>
      <c r="W287" s="412">
        <v>52.86</v>
      </c>
      <c r="X287" s="412">
        <v>36.49</v>
      </c>
      <c r="Y287" s="412">
        <v>50.800000000000004</v>
      </c>
      <c r="Z287" s="412">
        <v>46.72</v>
      </c>
      <c r="AA287" s="411">
        <v>8.9136372902459353</v>
      </c>
      <c r="AB287" s="412" t="s">
        <v>653</v>
      </c>
      <c r="AC287" s="413">
        <v>2.3860796553049215</v>
      </c>
      <c r="AD287" s="404" t="s">
        <v>671</v>
      </c>
      <c r="AE287" s="418">
        <v>13435.340000000027</v>
      </c>
      <c r="AF287" s="418">
        <v>5396.7799999999988</v>
      </c>
      <c r="AG287" s="418">
        <v>14646.120000000028</v>
      </c>
      <c r="AH287" s="418">
        <v>11159.41333333335</v>
      </c>
      <c r="AI287" s="419" t="s">
        <v>787</v>
      </c>
      <c r="AJ287" s="420">
        <v>6.7549999999999999</v>
      </c>
      <c r="AK287" s="420">
        <v>2.9210000000000003</v>
      </c>
      <c r="AL287" s="420">
        <v>7.2910000000000004</v>
      </c>
      <c r="AM287" s="420">
        <v>5.6559999999999997</v>
      </c>
      <c r="AN287" s="418">
        <v>2.3837083921753899</v>
      </c>
      <c r="AO287" s="419" t="s">
        <v>788</v>
      </c>
      <c r="AP287" s="421">
        <v>1.9163824313223554</v>
      </c>
      <c r="AR287" s="412">
        <v>1.5820000000000001</v>
      </c>
      <c r="AS287" s="412">
        <v>1.607</v>
      </c>
      <c r="AT287" s="412">
        <v>1.706</v>
      </c>
      <c r="AU287" s="412">
        <v>52.86</v>
      </c>
      <c r="AV287" s="412">
        <v>36.49</v>
      </c>
      <c r="AW287" s="412">
        <v>50.800000000000004</v>
      </c>
      <c r="AX287" s="420">
        <v>6.7549999999999999</v>
      </c>
      <c r="AY287" s="420">
        <v>2.9210000000000003</v>
      </c>
      <c r="AZ287" s="420">
        <v>7.2910000000000004</v>
      </c>
      <c r="BB287" s="353">
        <v>206</v>
      </c>
      <c r="BC287" s="412">
        <f t="shared" si="61"/>
        <v>33.222000000000001</v>
      </c>
      <c r="BD287" s="412">
        <f t="shared" si="59"/>
        <v>33.747</v>
      </c>
      <c r="BE287" s="412">
        <f t="shared" si="59"/>
        <v>35.826000000000001</v>
      </c>
      <c r="BF287" s="412">
        <f t="shared" si="62"/>
        <v>581.46</v>
      </c>
      <c r="BG287" s="412">
        <f t="shared" si="60"/>
        <v>401.39000000000004</v>
      </c>
      <c r="BH287" s="412">
        <f t="shared" si="60"/>
        <v>558.80000000000007</v>
      </c>
      <c r="BI287" s="412">
        <f t="shared" si="60"/>
        <v>74.304999999999993</v>
      </c>
      <c r="BJ287" s="412">
        <f t="shared" si="60"/>
        <v>32.131</v>
      </c>
      <c r="BK287" s="412">
        <f t="shared" si="60"/>
        <v>80.201000000000008</v>
      </c>
    </row>
    <row r="288" spans="1:63">
      <c r="A288" s="458"/>
      <c r="B288" s="353">
        <v>207</v>
      </c>
      <c r="C288" s="353"/>
      <c r="D288" s="353" t="s">
        <v>524</v>
      </c>
      <c r="E288" s="411">
        <v>21432.479999999992</v>
      </c>
      <c r="F288" s="411">
        <v>24315.479999999978</v>
      </c>
      <c r="G288" s="411">
        <v>21676.479999999989</v>
      </c>
      <c r="H288" s="411">
        <v>22474.813333333321</v>
      </c>
      <c r="I288" s="412" t="s">
        <v>505</v>
      </c>
      <c r="J288" s="412">
        <v>1.7250000000000001</v>
      </c>
      <c r="K288" s="412">
        <v>1.915</v>
      </c>
      <c r="L288" s="412">
        <v>1.7410000000000001</v>
      </c>
      <c r="M288" s="412">
        <v>1.794</v>
      </c>
      <c r="N288" s="411">
        <v>0.10511948511448896</v>
      </c>
      <c r="O288" s="412" t="s">
        <v>444</v>
      </c>
      <c r="P288" s="413">
        <v>2.0277259513973558</v>
      </c>
      <c r="Q288" s="353" t="s">
        <v>677</v>
      </c>
      <c r="R288" s="411">
        <v>30900.160000000054</v>
      </c>
      <c r="S288" s="411">
        <v>31238.870000000054</v>
      </c>
      <c r="T288" s="411">
        <v>32622.160000000062</v>
      </c>
      <c r="U288" s="411">
        <v>31587.063333333394</v>
      </c>
      <c r="V288" s="412" t="s">
        <v>513</v>
      </c>
      <c r="W288" s="412">
        <v>64.760000000000005</v>
      </c>
      <c r="X288" s="412">
        <v>65.210000000000008</v>
      </c>
      <c r="Y288" s="412">
        <v>67.040000000000006</v>
      </c>
      <c r="Z288" s="412">
        <v>65.67</v>
      </c>
      <c r="AA288" s="411">
        <v>1.2064161048990318</v>
      </c>
      <c r="AB288" s="412" t="s">
        <v>568</v>
      </c>
      <c r="AC288" s="413">
        <v>2.2954117653630655</v>
      </c>
      <c r="AD288" s="404" t="s">
        <v>677</v>
      </c>
      <c r="AE288" s="418">
        <v>16211.000000000027</v>
      </c>
      <c r="AF288" s="418">
        <v>15737.12000000003</v>
      </c>
      <c r="AG288" s="418">
        <v>13787.560000000027</v>
      </c>
      <c r="AH288" s="418">
        <v>15245.226666666693</v>
      </c>
      <c r="AI288" s="420" t="s">
        <v>543</v>
      </c>
      <c r="AJ288" s="420">
        <v>7.9740000000000002</v>
      </c>
      <c r="AK288" s="420">
        <v>7.7690000000000001</v>
      </c>
      <c r="AL288" s="420">
        <v>6.9119999999999999</v>
      </c>
      <c r="AM288" s="420">
        <v>7.5520000000000005</v>
      </c>
      <c r="AN288" s="418">
        <v>0.56341558714331508</v>
      </c>
      <c r="AO288" s="420" t="s">
        <v>458</v>
      </c>
      <c r="AP288" s="421">
        <v>2.0425411978416936</v>
      </c>
      <c r="AR288" s="412">
        <v>1.7250000000000001</v>
      </c>
      <c r="AS288" s="412">
        <v>1.915</v>
      </c>
      <c r="AT288" s="412">
        <v>1.7410000000000001</v>
      </c>
      <c r="AU288" s="412">
        <v>64.760000000000005</v>
      </c>
      <c r="AV288" s="412">
        <v>65.210000000000008</v>
      </c>
      <c r="AW288" s="412">
        <v>67.040000000000006</v>
      </c>
      <c r="AX288" s="420">
        <v>7.9740000000000002</v>
      </c>
      <c r="AY288" s="420">
        <v>7.7690000000000001</v>
      </c>
      <c r="AZ288" s="420">
        <v>6.9119999999999999</v>
      </c>
      <c r="BB288" s="353">
        <v>207</v>
      </c>
      <c r="BC288" s="412">
        <f t="shared" si="61"/>
        <v>36.225000000000001</v>
      </c>
      <c r="BD288" s="412">
        <f t="shared" si="59"/>
        <v>40.215000000000003</v>
      </c>
      <c r="BE288" s="412">
        <f t="shared" si="59"/>
        <v>36.561</v>
      </c>
      <c r="BF288" s="412">
        <f t="shared" si="62"/>
        <v>712.36</v>
      </c>
      <c r="BG288" s="412">
        <f t="shared" si="60"/>
        <v>717.31000000000006</v>
      </c>
      <c r="BH288" s="412">
        <f t="shared" si="60"/>
        <v>737.44</v>
      </c>
      <c r="BI288" s="412">
        <f t="shared" si="60"/>
        <v>87.713999999999999</v>
      </c>
      <c r="BJ288" s="412">
        <f t="shared" si="60"/>
        <v>85.459000000000003</v>
      </c>
      <c r="BK288" s="412">
        <f t="shared" si="60"/>
        <v>76.031999999999996</v>
      </c>
    </row>
    <row r="289" spans="1:63">
      <c r="A289" s="458"/>
      <c r="B289" s="353">
        <v>208</v>
      </c>
      <c r="C289" s="353"/>
      <c r="D289" s="353" t="s">
        <v>533</v>
      </c>
      <c r="E289" s="411">
        <v>19772.479999999992</v>
      </c>
      <c r="F289" s="411">
        <v>20237.109999999993</v>
      </c>
      <c r="G289" s="411">
        <v>18642.480000000007</v>
      </c>
      <c r="H289" s="411">
        <v>19550.689999999999</v>
      </c>
      <c r="I289" s="412" t="s">
        <v>427</v>
      </c>
      <c r="J289" s="412">
        <v>1.6140000000000001</v>
      </c>
      <c r="K289" s="412">
        <v>1.645</v>
      </c>
      <c r="L289" s="412">
        <v>1.5369999999999999</v>
      </c>
      <c r="M289" s="412">
        <v>1.5980000000000001</v>
      </c>
      <c r="N289" s="411">
        <v>5.5667794114132259E-2</v>
      </c>
      <c r="O289" s="412" t="s">
        <v>483</v>
      </c>
      <c r="P289" s="413">
        <v>1.9943280061336328</v>
      </c>
      <c r="Q289" s="353" t="s">
        <v>679</v>
      </c>
      <c r="R289" s="411">
        <v>42067.160000000062</v>
      </c>
      <c r="S289" s="411">
        <v>38305.160000000062</v>
      </c>
      <c r="T289" s="411">
        <v>38771.870000000061</v>
      </c>
      <c r="U289" s="411">
        <v>39714.730000000061</v>
      </c>
      <c r="V289" s="412" t="s">
        <v>475</v>
      </c>
      <c r="W289" s="412">
        <v>78.81</v>
      </c>
      <c r="X289" s="412">
        <v>74.260000000000005</v>
      </c>
      <c r="Y289" s="412">
        <v>74.83</v>
      </c>
      <c r="Z289" s="412">
        <v>75.97</v>
      </c>
      <c r="AA289" s="411">
        <v>2.4816132420825086</v>
      </c>
      <c r="AB289" s="412" t="s">
        <v>493</v>
      </c>
      <c r="AC289" s="413">
        <v>2.2698960345093409</v>
      </c>
      <c r="AD289" s="404" t="s">
        <v>679</v>
      </c>
      <c r="AE289" s="418">
        <v>18317.559999999998</v>
      </c>
      <c r="AF289" s="418">
        <v>19509.779999999992</v>
      </c>
      <c r="AG289" s="418">
        <v>17500.560000000005</v>
      </c>
      <c r="AH289" s="418">
        <v>18442.633333333331</v>
      </c>
      <c r="AI289" s="420" t="s">
        <v>470</v>
      </c>
      <c r="AJ289" s="420">
        <v>8.8759999999999994</v>
      </c>
      <c r="AK289" s="420">
        <v>9.3800000000000008</v>
      </c>
      <c r="AL289" s="420">
        <v>8.5289999999999999</v>
      </c>
      <c r="AM289" s="420">
        <v>8.9280000000000008</v>
      </c>
      <c r="AN289" s="418">
        <v>0.42784933788849716</v>
      </c>
      <c r="AO289" s="420" t="s">
        <v>504</v>
      </c>
      <c r="AP289" s="421">
        <v>2.081952485501132</v>
      </c>
      <c r="AR289" s="412">
        <v>1.6140000000000001</v>
      </c>
      <c r="AS289" s="412">
        <v>1.645</v>
      </c>
      <c r="AT289" s="412">
        <v>1.5369999999999999</v>
      </c>
      <c r="AU289" s="412">
        <v>78.81</v>
      </c>
      <c r="AV289" s="412">
        <v>74.260000000000005</v>
      </c>
      <c r="AW289" s="412">
        <v>74.83</v>
      </c>
      <c r="AX289" s="420">
        <v>8.8759999999999994</v>
      </c>
      <c r="AY289" s="420">
        <v>9.3800000000000008</v>
      </c>
      <c r="AZ289" s="420">
        <v>8.5289999999999999</v>
      </c>
      <c r="BB289" s="353">
        <v>208</v>
      </c>
      <c r="BC289" s="412">
        <f t="shared" si="61"/>
        <v>33.894000000000005</v>
      </c>
      <c r="BD289" s="412">
        <f t="shared" si="59"/>
        <v>34.545000000000002</v>
      </c>
      <c r="BE289" s="412">
        <f t="shared" si="59"/>
        <v>32.277000000000001</v>
      </c>
      <c r="BF289" s="412">
        <f t="shared" si="62"/>
        <v>866.91000000000008</v>
      </c>
      <c r="BG289" s="412">
        <f t="shared" si="60"/>
        <v>816.86</v>
      </c>
      <c r="BH289" s="412">
        <f t="shared" si="60"/>
        <v>823.13</v>
      </c>
      <c r="BI289" s="412">
        <f t="shared" si="60"/>
        <v>97.635999999999996</v>
      </c>
      <c r="BJ289" s="412">
        <f t="shared" si="60"/>
        <v>103.18</v>
      </c>
      <c r="BK289" s="412">
        <f t="shared" si="60"/>
        <v>93.819000000000003</v>
      </c>
    </row>
    <row r="290" spans="1:63">
      <c r="A290" s="458"/>
      <c r="B290" s="353">
        <v>209</v>
      </c>
      <c r="C290" s="353"/>
      <c r="D290" s="353" t="s">
        <v>538</v>
      </c>
      <c r="E290" s="411">
        <v>18858.480000000003</v>
      </c>
      <c r="F290" s="411">
        <v>18744.480000000003</v>
      </c>
      <c r="G290" s="411">
        <v>16940.74000000002</v>
      </c>
      <c r="H290" s="411">
        <v>18181.233333333341</v>
      </c>
      <c r="I290" s="412" t="s">
        <v>444</v>
      </c>
      <c r="J290" s="412">
        <v>1.5509999999999999</v>
      </c>
      <c r="K290" s="412">
        <v>1.544</v>
      </c>
      <c r="L290" s="412">
        <v>1.419</v>
      </c>
      <c r="M290" s="412">
        <v>1.5050000000000001</v>
      </c>
      <c r="N290" s="411">
        <v>7.4184007322250126E-2</v>
      </c>
      <c r="O290" s="412" t="s">
        <v>478</v>
      </c>
      <c r="P290" s="413">
        <v>1.9317682170134773</v>
      </c>
      <c r="Q290" s="353" t="s">
        <v>684</v>
      </c>
      <c r="R290" s="411">
        <v>26292.160000000062</v>
      </c>
      <c r="S290" s="411">
        <v>25650.870000000054</v>
      </c>
      <c r="T290" s="411">
        <v>23958.870000000054</v>
      </c>
      <c r="U290" s="411">
        <v>25300.63333333339</v>
      </c>
      <c r="V290" s="412" t="s">
        <v>504</v>
      </c>
      <c r="W290" s="412">
        <v>58.410000000000004</v>
      </c>
      <c r="X290" s="412">
        <v>57.49</v>
      </c>
      <c r="Y290" s="412">
        <v>55.03</v>
      </c>
      <c r="Z290" s="412">
        <v>56.980000000000004</v>
      </c>
      <c r="AA290" s="411">
        <v>1.747329188867613</v>
      </c>
      <c r="AB290" s="412" t="s">
        <v>537</v>
      </c>
      <c r="AC290" s="413">
        <v>2.2872030044697667</v>
      </c>
      <c r="AD290" s="404" t="s">
        <v>684</v>
      </c>
      <c r="AE290" s="418">
        <v>12287.560000000025</v>
      </c>
      <c r="AF290" s="418">
        <v>13542.560000000021</v>
      </c>
      <c r="AG290" s="418">
        <v>12547.560000000021</v>
      </c>
      <c r="AH290" s="418">
        <v>12792.560000000021</v>
      </c>
      <c r="AI290" s="420" t="s">
        <v>475</v>
      </c>
      <c r="AJ290" s="420">
        <v>6.2389999999999999</v>
      </c>
      <c r="AK290" s="420">
        <v>6.8029999999999999</v>
      </c>
      <c r="AL290" s="420">
        <v>6.3570000000000002</v>
      </c>
      <c r="AM290" s="420">
        <v>6.4660000000000002</v>
      </c>
      <c r="AN290" s="418">
        <v>0.29741809492050303</v>
      </c>
      <c r="AO290" s="420" t="s">
        <v>488</v>
      </c>
      <c r="AP290" s="421">
        <v>1.9720619919916047</v>
      </c>
      <c r="AR290" s="412">
        <v>1.5509999999999999</v>
      </c>
      <c r="AS290" s="412">
        <v>1.544</v>
      </c>
      <c r="AT290" s="412">
        <v>1.419</v>
      </c>
      <c r="AU290" s="412">
        <v>58.410000000000004</v>
      </c>
      <c r="AV290" s="412">
        <v>57.49</v>
      </c>
      <c r="AW290" s="412">
        <v>55.03</v>
      </c>
      <c r="AX290" s="420">
        <v>6.2389999999999999</v>
      </c>
      <c r="AY290" s="420">
        <v>6.8029999999999999</v>
      </c>
      <c r="AZ290" s="420">
        <v>6.3570000000000002</v>
      </c>
      <c r="BB290" s="353">
        <v>209</v>
      </c>
      <c r="BC290" s="412">
        <f t="shared" si="61"/>
        <v>32.570999999999998</v>
      </c>
      <c r="BD290" s="412">
        <f t="shared" si="59"/>
        <v>32.423999999999999</v>
      </c>
      <c r="BE290" s="412">
        <f t="shared" si="59"/>
        <v>29.798999999999999</v>
      </c>
      <c r="BF290" s="412">
        <f t="shared" si="62"/>
        <v>642.51</v>
      </c>
      <c r="BG290" s="412">
        <f t="shared" si="60"/>
        <v>632.39</v>
      </c>
      <c r="BH290" s="412">
        <f t="shared" si="60"/>
        <v>605.33000000000004</v>
      </c>
      <c r="BI290" s="412">
        <f t="shared" si="60"/>
        <v>68.629000000000005</v>
      </c>
      <c r="BJ290" s="412">
        <f t="shared" si="60"/>
        <v>74.832999999999998</v>
      </c>
      <c r="BK290" s="412">
        <f t="shared" si="60"/>
        <v>69.927000000000007</v>
      </c>
    </row>
    <row r="291" spans="1:63">
      <c r="A291" s="458"/>
      <c r="B291" s="353">
        <v>210</v>
      </c>
      <c r="C291" s="353"/>
      <c r="D291" s="353" t="s">
        <v>549</v>
      </c>
      <c r="E291" s="411">
        <v>9519.7400000000143</v>
      </c>
      <c r="F291" s="411">
        <v>8930.7400000000034</v>
      </c>
      <c r="G291" s="411">
        <v>8482.369999999999</v>
      </c>
      <c r="H291" s="411">
        <v>8977.6166666666722</v>
      </c>
      <c r="I291" s="412" t="s">
        <v>426</v>
      </c>
      <c r="J291" s="412">
        <v>0.87480000000000002</v>
      </c>
      <c r="K291" s="412">
        <v>0.8286</v>
      </c>
      <c r="L291" s="412">
        <v>0.79290000000000005</v>
      </c>
      <c r="M291" s="412">
        <v>0.83209999999999995</v>
      </c>
      <c r="N291" s="411">
        <v>4.1071946468776377E-2</v>
      </c>
      <c r="O291" s="412" t="s">
        <v>478</v>
      </c>
      <c r="P291" s="413">
        <v>1.8098067666462303</v>
      </c>
      <c r="Q291" s="353" t="s">
        <v>692</v>
      </c>
      <c r="R291" s="411">
        <v>19487.870000000043</v>
      </c>
      <c r="S291" s="411">
        <v>10601.580000000024</v>
      </c>
      <c r="T291" s="411">
        <v>13054.000000000035</v>
      </c>
      <c r="U291" s="411">
        <v>14381.150000000032</v>
      </c>
      <c r="V291" s="414" t="s">
        <v>736</v>
      </c>
      <c r="W291" s="412">
        <v>48.17</v>
      </c>
      <c r="X291" s="412">
        <v>32.26</v>
      </c>
      <c r="Y291" s="412">
        <v>37.07</v>
      </c>
      <c r="Z291" s="412">
        <v>39.17</v>
      </c>
      <c r="AA291" s="411">
        <v>8.1606029281755141</v>
      </c>
      <c r="AB291" s="414" t="s">
        <v>609</v>
      </c>
      <c r="AC291" s="413">
        <v>2.3923408167042304</v>
      </c>
      <c r="AD291" s="404" t="s">
        <v>692</v>
      </c>
      <c r="AE291" s="418">
        <v>8719.5600000000049</v>
      </c>
      <c r="AF291" s="418">
        <v>3868.5400000000072</v>
      </c>
      <c r="AG291" s="418">
        <v>8733.0000000000018</v>
      </c>
      <c r="AH291" s="418">
        <v>7107.0333333333374</v>
      </c>
      <c r="AI291" s="419" t="s">
        <v>795</v>
      </c>
      <c r="AJ291" s="420">
        <v>4.5780000000000003</v>
      </c>
      <c r="AK291" s="420">
        <v>2.0990000000000002</v>
      </c>
      <c r="AL291" s="420">
        <v>4.585</v>
      </c>
      <c r="AM291" s="420">
        <v>3.754</v>
      </c>
      <c r="AN291" s="418">
        <v>1.4333913116030974</v>
      </c>
      <c r="AO291" s="419" t="s">
        <v>796</v>
      </c>
      <c r="AP291" s="421">
        <v>1.7215126675818277</v>
      </c>
      <c r="AR291" s="412">
        <v>0.87480000000000002</v>
      </c>
      <c r="AS291" s="412">
        <v>0.8286</v>
      </c>
      <c r="AT291" s="412">
        <v>0.79290000000000005</v>
      </c>
      <c r="AU291" s="412">
        <v>48.17</v>
      </c>
      <c r="AV291" s="412">
        <v>32.26</v>
      </c>
      <c r="AW291" s="412">
        <v>37.07</v>
      </c>
      <c r="AX291" s="420">
        <v>4.5780000000000003</v>
      </c>
      <c r="AY291" s="420">
        <v>2.0990000000000002</v>
      </c>
      <c r="AZ291" s="420">
        <v>4.585</v>
      </c>
      <c r="BB291" s="353">
        <v>210</v>
      </c>
      <c r="BC291" s="412">
        <f t="shared" si="61"/>
        <v>18.370799999999999</v>
      </c>
      <c r="BD291" s="412">
        <f t="shared" si="59"/>
        <v>17.400600000000001</v>
      </c>
      <c r="BE291" s="412">
        <f t="shared" si="59"/>
        <v>16.6509</v>
      </c>
      <c r="BF291" s="412">
        <f t="shared" si="62"/>
        <v>529.87</v>
      </c>
      <c r="BG291" s="412">
        <f t="shared" si="60"/>
        <v>354.85999999999996</v>
      </c>
      <c r="BH291" s="412">
        <f t="shared" si="60"/>
        <v>407.77</v>
      </c>
      <c r="BI291" s="412">
        <f t="shared" si="60"/>
        <v>50.358000000000004</v>
      </c>
      <c r="BJ291" s="412">
        <f t="shared" si="60"/>
        <v>23.089000000000002</v>
      </c>
      <c r="BK291" s="412">
        <f t="shared" si="60"/>
        <v>50.435000000000002</v>
      </c>
    </row>
    <row r="292" spans="1:63">
      <c r="A292" s="458"/>
      <c r="B292" s="353">
        <v>211</v>
      </c>
      <c r="C292" s="353"/>
      <c r="D292" s="353" t="s">
        <v>555</v>
      </c>
      <c r="E292" s="411">
        <v>11359.740000000027</v>
      </c>
      <c r="F292" s="411">
        <v>12756.110000000026</v>
      </c>
      <c r="G292" s="411">
        <v>11777.370000000026</v>
      </c>
      <c r="H292" s="411">
        <v>11964.406666666693</v>
      </c>
      <c r="I292" s="412" t="s">
        <v>503</v>
      </c>
      <c r="J292" s="412">
        <v>1.016</v>
      </c>
      <c r="K292" s="412">
        <v>1.1200000000000001</v>
      </c>
      <c r="L292" s="412">
        <v>1.0469999999999999</v>
      </c>
      <c r="M292" s="412">
        <v>1.0609999999999999</v>
      </c>
      <c r="N292" s="411">
        <v>5.3346202433324177E-2</v>
      </c>
      <c r="O292" s="412" t="s">
        <v>445</v>
      </c>
      <c r="P292" s="413">
        <v>1.8558520031469168</v>
      </c>
      <c r="Q292" s="353" t="s">
        <v>698</v>
      </c>
      <c r="R292" s="411">
        <v>16439.580000000038</v>
      </c>
      <c r="S292" s="411">
        <v>13998.290000000034</v>
      </c>
      <c r="T292" s="411">
        <v>15078.580000000034</v>
      </c>
      <c r="U292" s="411">
        <v>15172.150000000036</v>
      </c>
      <c r="V292" s="412" t="s">
        <v>451</v>
      </c>
      <c r="W292" s="412">
        <v>43.13</v>
      </c>
      <c r="X292" s="412">
        <v>38.82</v>
      </c>
      <c r="Y292" s="412">
        <v>40.76</v>
      </c>
      <c r="Z292" s="412">
        <v>40.910000000000004</v>
      </c>
      <c r="AA292" s="411">
        <v>2.1605265045965991</v>
      </c>
      <c r="AB292" s="412" t="s">
        <v>474</v>
      </c>
      <c r="AC292" s="413">
        <v>2.3434364724424301</v>
      </c>
      <c r="AD292" s="404" t="s">
        <v>698</v>
      </c>
      <c r="AE292" s="418">
        <v>9678.7800000000079</v>
      </c>
      <c r="AF292" s="418">
        <v>9252.3400000000038</v>
      </c>
      <c r="AG292" s="418">
        <v>9919.4400000000114</v>
      </c>
      <c r="AH292" s="418">
        <v>9616.8533333333398</v>
      </c>
      <c r="AI292" s="420" t="s">
        <v>483</v>
      </c>
      <c r="AJ292" s="420">
        <v>5.0350000000000001</v>
      </c>
      <c r="AK292" s="420">
        <v>4.8330000000000002</v>
      </c>
      <c r="AL292" s="420">
        <v>5.1479999999999997</v>
      </c>
      <c r="AM292" s="420">
        <v>5.0049999999999999</v>
      </c>
      <c r="AN292" s="418">
        <v>0.15957303246417617</v>
      </c>
      <c r="AO292" s="420" t="s">
        <v>571</v>
      </c>
      <c r="AP292" s="421">
        <v>1.9209483026159992</v>
      </c>
      <c r="AR292" s="412">
        <v>1.016</v>
      </c>
      <c r="AS292" s="412">
        <v>1.1200000000000001</v>
      </c>
      <c r="AT292" s="412">
        <v>1.0469999999999999</v>
      </c>
      <c r="AU292" s="412">
        <v>43.13</v>
      </c>
      <c r="AV292" s="412">
        <v>38.82</v>
      </c>
      <c r="AW292" s="412">
        <v>40.76</v>
      </c>
      <c r="AX292" s="420">
        <v>5.0350000000000001</v>
      </c>
      <c r="AY292" s="420">
        <v>4.8330000000000002</v>
      </c>
      <c r="AZ292" s="420">
        <v>5.1479999999999997</v>
      </c>
      <c r="BB292" s="353">
        <v>211</v>
      </c>
      <c r="BC292" s="412">
        <f t="shared" si="61"/>
        <v>21.335999999999999</v>
      </c>
      <c r="BD292" s="412">
        <f t="shared" si="59"/>
        <v>23.520000000000003</v>
      </c>
      <c r="BE292" s="412">
        <f t="shared" si="59"/>
        <v>21.986999999999998</v>
      </c>
      <c r="BF292" s="412">
        <f t="shared" si="62"/>
        <v>474.43</v>
      </c>
      <c r="BG292" s="412">
        <f t="shared" si="60"/>
        <v>427.02</v>
      </c>
      <c r="BH292" s="412">
        <f t="shared" si="60"/>
        <v>448.35999999999996</v>
      </c>
      <c r="BI292" s="412">
        <f t="shared" si="60"/>
        <v>55.385000000000005</v>
      </c>
      <c r="BJ292" s="412">
        <f t="shared" si="60"/>
        <v>53.163000000000004</v>
      </c>
      <c r="BK292" s="412">
        <f t="shared" si="60"/>
        <v>56.628</v>
      </c>
    </row>
    <row r="293" spans="1:63">
      <c r="A293" s="458"/>
      <c r="B293" s="353">
        <v>212</v>
      </c>
      <c r="C293" s="353"/>
      <c r="D293" s="353" t="s">
        <v>558</v>
      </c>
      <c r="E293" s="411">
        <v>21938.479999999981</v>
      </c>
      <c r="F293" s="411">
        <v>22658.479999999985</v>
      </c>
      <c r="G293" s="411">
        <v>22584.10999999999</v>
      </c>
      <c r="H293" s="411">
        <v>22393.689999999984</v>
      </c>
      <c r="I293" s="412" t="s">
        <v>568</v>
      </c>
      <c r="J293" s="412">
        <v>1.7590000000000001</v>
      </c>
      <c r="K293" s="412">
        <v>1.806</v>
      </c>
      <c r="L293" s="412">
        <v>1.8009999999999999</v>
      </c>
      <c r="M293" s="412">
        <v>1.7890000000000001</v>
      </c>
      <c r="N293" s="411">
        <v>2.6172890906582091E-2</v>
      </c>
      <c r="O293" s="412" t="s">
        <v>466</v>
      </c>
      <c r="P293" s="413">
        <v>2.0277332622258499</v>
      </c>
      <c r="Q293" s="353" t="s">
        <v>703</v>
      </c>
      <c r="R293" s="411">
        <v>50060.160000000062</v>
      </c>
      <c r="S293" s="411">
        <v>40983.870000000061</v>
      </c>
      <c r="T293" s="411">
        <v>40298.160000000062</v>
      </c>
      <c r="U293" s="411">
        <v>43780.730000000061</v>
      </c>
      <c r="V293" s="412" t="s">
        <v>625</v>
      </c>
      <c r="W293" s="412">
        <v>88.02</v>
      </c>
      <c r="X293" s="412">
        <v>77.52</v>
      </c>
      <c r="Y293" s="412">
        <v>76.69</v>
      </c>
      <c r="Z293" s="412">
        <v>80.739999999999995</v>
      </c>
      <c r="AA293" s="411">
        <v>6.3169982518315848</v>
      </c>
      <c r="AB293" s="412" t="s">
        <v>442</v>
      </c>
      <c r="AC293" s="413">
        <v>2.2100407324788929</v>
      </c>
      <c r="AD293" s="404" t="s">
        <v>703</v>
      </c>
      <c r="AE293" s="418">
        <v>18777.779999999992</v>
      </c>
      <c r="AF293" s="418">
        <v>18955.119999999992</v>
      </c>
      <c r="AG293" s="418">
        <v>18004.12</v>
      </c>
      <c r="AH293" s="418">
        <v>18579.006666666657</v>
      </c>
      <c r="AI293" s="420" t="s">
        <v>545</v>
      </c>
      <c r="AJ293" s="420">
        <v>9.0709999999999997</v>
      </c>
      <c r="AK293" s="420">
        <v>9.1460000000000008</v>
      </c>
      <c r="AL293" s="420">
        <v>8.7430000000000003</v>
      </c>
      <c r="AM293" s="420">
        <v>8.9870000000000001</v>
      </c>
      <c r="AN293" s="418">
        <v>0.21426666528671412</v>
      </c>
      <c r="AO293" s="420" t="s">
        <v>514</v>
      </c>
      <c r="AP293" s="421">
        <v>2.0520251083072982</v>
      </c>
      <c r="AR293" s="412">
        <v>1.7590000000000001</v>
      </c>
      <c r="AS293" s="412">
        <v>1.806</v>
      </c>
      <c r="AT293" s="412">
        <v>1.8009999999999999</v>
      </c>
      <c r="AU293" s="412">
        <v>88.02</v>
      </c>
      <c r="AV293" s="412">
        <v>77.52</v>
      </c>
      <c r="AW293" s="412">
        <v>76.69</v>
      </c>
      <c r="AX293" s="420">
        <v>9.0709999999999997</v>
      </c>
      <c r="AY293" s="420">
        <v>9.1460000000000008</v>
      </c>
      <c r="AZ293" s="420">
        <v>8.7430000000000003</v>
      </c>
      <c r="BB293" s="353">
        <v>212</v>
      </c>
      <c r="BC293" s="412">
        <f t="shared" si="61"/>
        <v>36.939</v>
      </c>
      <c r="BD293" s="412">
        <f t="shared" si="59"/>
        <v>37.926000000000002</v>
      </c>
      <c r="BE293" s="412">
        <f t="shared" si="59"/>
        <v>37.820999999999998</v>
      </c>
      <c r="BF293" s="412">
        <f t="shared" si="62"/>
        <v>968.21999999999991</v>
      </c>
      <c r="BG293" s="412">
        <f t="shared" si="60"/>
        <v>852.71999999999991</v>
      </c>
      <c r="BH293" s="412">
        <f t="shared" si="60"/>
        <v>843.58999999999992</v>
      </c>
      <c r="BI293" s="412">
        <f t="shared" si="60"/>
        <v>99.780999999999992</v>
      </c>
      <c r="BJ293" s="412">
        <f t="shared" si="60"/>
        <v>100.60600000000001</v>
      </c>
      <c r="BK293" s="412">
        <f t="shared" si="60"/>
        <v>96.173000000000002</v>
      </c>
    </row>
    <row r="294" spans="1:63">
      <c r="A294" s="458"/>
      <c r="B294" s="353">
        <v>213</v>
      </c>
      <c r="C294" s="353"/>
      <c r="D294" s="353" t="s">
        <v>570</v>
      </c>
      <c r="E294" s="411">
        <v>17866.740000000009</v>
      </c>
      <c r="F294" s="411">
        <v>19685.740000000002</v>
      </c>
      <c r="G294" s="411">
        <v>17651.48000000001</v>
      </c>
      <c r="H294" s="411">
        <v>18401.320000000007</v>
      </c>
      <c r="I294" s="412" t="s">
        <v>477</v>
      </c>
      <c r="J294" s="412">
        <v>1.4830000000000001</v>
      </c>
      <c r="K294" s="412">
        <v>1.6080000000000001</v>
      </c>
      <c r="L294" s="412">
        <v>1.4690000000000001</v>
      </c>
      <c r="M294" s="412">
        <v>1.52</v>
      </c>
      <c r="N294" s="411">
        <v>7.6385488008342411E-2</v>
      </c>
      <c r="O294" s="412" t="s">
        <v>445</v>
      </c>
      <c r="P294" s="413">
        <v>1.9624034762828657</v>
      </c>
      <c r="Q294" s="353" t="s">
        <v>714</v>
      </c>
      <c r="R294" s="411">
        <v>69235.15999999996</v>
      </c>
      <c r="S294" s="411">
        <v>67282.16</v>
      </c>
      <c r="T294" s="411">
        <v>73731.159999999887</v>
      </c>
      <c r="U294" s="411">
        <v>70082.826666666617</v>
      </c>
      <c r="V294" s="412" t="s">
        <v>495</v>
      </c>
      <c r="W294" s="412">
        <v>108.2</v>
      </c>
      <c r="X294" s="412">
        <v>106.2</v>
      </c>
      <c r="Y294" s="412">
        <v>112.60000000000001</v>
      </c>
      <c r="Z294" s="412">
        <v>109</v>
      </c>
      <c r="AA294" s="411">
        <v>3.2660226265773384</v>
      </c>
      <c r="AB294" s="412" t="s">
        <v>574</v>
      </c>
      <c r="AC294" s="413">
        <v>2.1160527874401462</v>
      </c>
      <c r="AD294" s="404" t="s">
        <v>714</v>
      </c>
      <c r="AE294" s="418">
        <v>14578.120000000023</v>
      </c>
      <c r="AF294" s="418">
        <v>14983.000000000027</v>
      </c>
      <c r="AG294" s="418">
        <v>15805.340000000027</v>
      </c>
      <c r="AH294" s="418">
        <v>15122.153333333359</v>
      </c>
      <c r="AI294" s="420" t="s">
        <v>517</v>
      </c>
      <c r="AJ294" s="420">
        <v>7.2620000000000005</v>
      </c>
      <c r="AK294" s="420">
        <v>7.4390000000000001</v>
      </c>
      <c r="AL294" s="420">
        <v>7.798</v>
      </c>
      <c r="AM294" s="420">
        <v>7.5</v>
      </c>
      <c r="AN294" s="418">
        <v>0.27339609157638228</v>
      </c>
      <c r="AO294" s="420" t="s">
        <v>449</v>
      </c>
      <c r="AP294" s="421">
        <v>2.0423254326952383</v>
      </c>
      <c r="AR294" s="412">
        <v>1.4830000000000001</v>
      </c>
      <c r="AS294" s="412">
        <v>1.6080000000000001</v>
      </c>
      <c r="AT294" s="412">
        <v>1.4690000000000001</v>
      </c>
      <c r="AU294" s="412">
        <v>108.2</v>
      </c>
      <c r="AV294" s="412">
        <v>106.2</v>
      </c>
      <c r="AW294" s="412">
        <v>112.60000000000001</v>
      </c>
      <c r="AX294" s="420">
        <v>7.2620000000000005</v>
      </c>
      <c r="AY294" s="420">
        <v>7.4390000000000001</v>
      </c>
      <c r="AZ294" s="420">
        <v>7.798</v>
      </c>
      <c r="BB294" s="353">
        <v>213</v>
      </c>
      <c r="BC294" s="412">
        <f t="shared" si="61"/>
        <v>31.143000000000001</v>
      </c>
      <c r="BD294" s="412">
        <f t="shared" si="59"/>
        <v>33.768000000000001</v>
      </c>
      <c r="BE294" s="412">
        <f t="shared" si="59"/>
        <v>30.849</v>
      </c>
      <c r="BF294" s="412">
        <f t="shared" si="62"/>
        <v>1190.2</v>
      </c>
      <c r="BG294" s="412">
        <f t="shared" si="60"/>
        <v>1168.2</v>
      </c>
      <c r="BH294" s="412">
        <f t="shared" si="60"/>
        <v>1238.6000000000001</v>
      </c>
      <c r="BI294" s="412">
        <f t="shared" si="60"/>
        <v>79.882000000000005</v>
      </c>
      <c r="BJ294" s="412">
        <f t="shared" si="60"/>
        <v>81.829000000000008</v>
      </c>
      <c r="BK294" s="412">
        <f t="shared" si="60"/>
        <v>85.778000000000006</v>
      </c>
    </row>
    <row r="295" spans="1:63">
      <c r="A295" s="458"/>
      <c r="B295" s="353">
        <v>214</v>
      </c>
      <c r="C295" s="353"/>
      <c r="D295" s="353" t="s">
        <v>572</v>
      </c>
      <c r="E295" s="411">
        <v>8950.7400000000071</v>
      </c>
      <c r="F295" s="411">
        <v>8731.74</v>
      </c>
      <c r="G295" s="411">
        <v>9437.7400000000089</v>
      </c>
      <c r="H295" s="411">
        <v>9040.0733333333392</v>
      </c>
      <c r="I295" s="412" t="s">
        <v>496</v>
      </c>
      <c r="J295" s="412">
        <v>0.83020000000000005</v>
      </c>
      <c r="K295" s="412">
        <v>0.81279999999999997</v>
      </c>
      <c r="L295" s="412">
        <v>0.86839999999999995</v>
      </c>
      <c r="M295" s="412">
        <v>0.83709999999999996</v>
      </c>
      <c r="N295" s="411">
        <v>2.8468479220273336E-2</v>
      </c>
      <c r="O295" s="412" t="s">
        <v>428</v>
      </c>
      <c r="P295" s="413">
        <v>1.8103256480079193</v>
      </c>
      <c r="Q295" s="353" t="s">
        <v>716</v>
      </c>
      <c r="R295" s="411">
        <v>15495.290000000041</v>
      </c>
      <c r="S295" s="411">
        <v>11152.000000000025</v>
      </c>
      <c r="T295" s="411">
        <v>19555.160000000044</v>
      </c>
      <c r="U295" s="411">
        <v>15400.816666666704</v>
      </c>
      <c r="V295" s="414" t="s">
        <v>764</v>
      </c>
      <c r="W295" s="412">
        <v>41.5</v>
      </c>
      <c r="X295" s="412">
        <v>33.380000000000003</v>
      </c>
      <c r="Y295" s="412">
        <v>48.28</v>
      </c>
      <c r="Z295" s="412">
        <v>41.050000000000004</v>
      </c>
      <c r="AA295" s="411">
        <v>7.4612904340101291</v>
      </c>
      <c r="AB295" s="412" t="s">
        <v>732</v>
      </c>
      <c r="AC295" s="413">
        <v>2.3701037861923187</v>
      </c>
      <c r="AD295" s="404" t="s">
        <v>716</v>
      </c>
      <c r="AE295" s="418">
        <v>8069.99999999999</v>
      </c>
      <c r="AF295" s="418">
        <v>6351.8799999999956</v>
      </c>
      <c r="AG295" s="418">
        <v>8978.0000000000055</v>
      </c>
      <c r="AH295" s="418">
        <v>7799.9599999999964</v>
      </c>
      <c r="AI295" s="420" t="s">
        <v>746</v>
      </c>
      <c r="AJ295" s="420">
        <v>4.2649999999999997</v>
      </c>
      <c r="AK295" s="420">
        <v>3.4119999999999999</v>
      </c>
      <c r="AL295" s="420">
        <v>4.702</v>
      </c>
      <c r="AM295" s="420">
        <v>4.1260000000000003</v>
      </c>
      <c r="AN295" s="418">
        <v>0.65605492449085245</v>
      </c>
      <c r="AO295" s="420" t="s">
        <v>791</v>
      </c>
      <c r="AP295" s="421">
        <v>1.8384481432626194</v>
      </c>
      <c r="AR295" s="412">
        <v>0.83020000000000005</v>
      </c>
      <c r="AS295" s="412">
        <v>0.81279999999999997</v>
      </c>
      <c r="AT295" s="412">
        <v>0.86839999999999995</v>
      </c>
      <c r="AU295" s="412">
        <v>41.5</v>
      </c>
      <c r="AV295" s="412">
        <v>33.380000000000003</v>
      </c>
      <c r="AW295" s="412">
        <v>48.28</v>
      </c>
      <c r="AX295" s="420">
        <v>4.2649999999999997</v>
      </c>
      <c r="AY295" s="420">
        <v>3.4119999999999999</v>
      </c>
      <c r="AZ295" s="420">
        <v>4.702</v>
      </c>
      <c r="BB295" s="353">
        <v>214</v>
      </c>
      <c r="BC295" s="412">
        <f t="shared" si="61"/>
        <v>17.434200000000001</v>
      </c>
      <c r="BD295" s="412">
        <f t="shared" si="59"/>
        <v>17.0688</v>
      </c>
      <c r="BE295" s="412">
        <f t="shared" si="59"/>
        <v>18.2364</v>
      </c>
      <c r="BF295" s="412">
        <f t="shared" si="62"/>
        <v>456.5</v>
      </c>
      <c r="BG295" s="412">
        <f t="shared" si="60"/>
        <v>367.18</v>
      </c>
      <c r="BH295" s="412">
        <f t="shared" si="60"/>
        <v>531.08000000000004</v>
      </c>
      <c r="BI295" s="412">
        <f t="shared" si="60"/>
        <v>46.914999999999999</v>
      </c>
      <c r="BJ295" s="412">
        <f t="shared" si="60"/>
        <v>37.531999999999996</v>
      </c>
      <c r="BK295" s="412">
        <f t="shared" si="60"/>
        <v>51.722000000000001</v>
      </c>
    </row>
    <row r="296" spans="1:63">
      <c r="A296" s="458"/>
      <c r="B296" s="353">
        <v>215</v>
      </c>
      <c r="C296" s="353"/>
      <c r="D296" s="353" t="s">
        <v>577</v>
      </c>
      <c r="E296" s="411">
        <v>30556.479999999963</v>
      </c>
      <c r="F296" s="411">
        <v>26431.109999999975</v>
      </c>
      <c r="G296" s="411">
        <v>29828.479999999963</v>
      </c>
      <c r="H296" s="411">
        <v>28938.68999999997</v>
      </c>
      <c r="I296" s="412" t="s">
        <v>530</v>
      </c>
      <c r="J296" s="412">
        <v>2.3109999999999999</v>
      </c>
      <c r="K296" s="412">
        <v>2.0510000000000002</v>
      </c>
      <c r="L296" s="412">
        <v>2.266</v>
      </c>
      <c r="M296" s="412">
        <v>2.2090000000000001</v>
      </c>
      <c r="N296" s="411">
        <v>0.13908397573516634</v>
      </c>
      <c r="O296" s="412" t="s">
        <v>473</v>
      </c>
      <c r="P296" s="413">
        <v>2.09244576763238</v>
      </c>
      <c r="Q296" s="353" t="s">
        <v>663</v>
      </c>
      <c r="R296" s="411">
        <v>179951.16000000015</v>
      </c>
      <c r="S296" s="411">
        <v>179552.16000000009</v>
      </c>
      <c r="T296" s="411">
        <v>172207.16000000015</v>
      </c>
      <c r="U296" s="411">
        <v>177236.82666666681</v>
      </c>
      <c r="V296" s="412" t="s">
        <v>491</v>
      </c>
      <c r="W296" s="412">
        <v>200.3</v>
      </c>
      <c r="X296" s="412">
        <v>200</v>
      </c>
      <c r="Y296" s="412">
        <v>194.60000000000002</v>
      </c>
      <c r="Z296" s="412">
        <v>198.3</v>
      </c>
      <c r="AA296" s="411">
        <v>3.2200694151932381</v>
      </c>
      <c r="AB296" s="412" t="s">
        <v>468</v>
      </c>
      <c r="AC296" s="413">
        <v>1.9729642987947591</v>
      </c>
      <c r="AD296" s="404" t="s">
        <v>663</v>
      </c>
      <c r="AE296" s="418">
        <v>18649.12</v>
      </c>
      <c r="AF296" s="418">
        <v>17768.560000000001</v>
      </c>
      <c r="AG296" s="418">
        <v>18638.559999999998</v>
      </c>
      <c r="AH296" s="418">
        <v>18352.079999999998</v>
      </c>
      <c r="AI296" s="420" t="s">
        <v>462</v>
      </c>
      <c r="AJ296" s="420">
        <v>9.0169999999999995</v>
      </c>
      <c r="AK296" s="420">
        <v>8.6430000000000007</v>
      </c>
      <c r="AL296" s="420">
        <v>9.0120000000000005</v>
      </c>
      <c r="AM296" s="420">
        <v>8.891</v>
      </c>
      <c r="AN296" s="418">
        <v>0.21459319999808998</v>
      </c>
      <c r="AO296" s="420" t="s">
        <v>514</v>
      </c>
      <c r="AP296" s="421">
        <v>2.0515074285805679</v>
      </c>
      <c r="AR296" s="412">
        <v>2.3109999999999999</v>
      </c>
      <c r="AS296" s="412">
        <v>2.0510000000000002</v>
      </c>
      <c r="AT296" s="412">
        <v>2.266</v>
      </c>
      <c r="AU296" s="412">
        <v>200.3</v>
      </c>
      <c r="AV296" s="412">
        <v>200</v>
      </c>
      <c r="AW296" s="412">
        <v>194.60000000000002</v>
      </c>
      <c r="AX296" s="420">
        <v>9.0169999999999995</v>
      </c>
      <c r="AY296" s="420">
        <v>8.6430000000000007</v>
      </c>
      <c r="AZ296" s="420">
        <v>9.0120000000000005</v>
      </c>
      <c r="BB296" s="353">
        <v>215</v>
      </c>
      <c r="BC296" s="412">
        <f t="shared" si="61"/>
        <v>48.530999999999999</v>
      </c>
      <c r="BD296" s="412">
        <f t="shared" si="59"/>
        <v>43.071000000000005</v>
      </c>
      <c r="BE296" s="412">
        <f t="shared" si="59"/>
        <v>47.585999999999999</v>
      </c>
      <c r="BF296" s="412">
        <f t="shared" si="62"/>
        <v>2203.3000000000002</v>
      </c>
      <c r="BG296" s="412">
        <f t="shared" si="60"/>
        <v>2200</v>
      </c>
      <c r="BH296" s="412">
        <f t="shared" si="60"/>
        <v>2140.6000000000004</v>
      </c>
      <c r="BI296" s="412">
        <f t="shared" si="60"/>
        <v>99.186999999999998</v>
      </c>
      <c r="BJ296" s="412">
        <f t="shared" si="60"/>
        <v>95.073000000000008</v>
      </c>
      <c r="BK296" s="412">
        <f t="shared" si="60"/>
        <v>99.132000000000005</v>
      </c>
    </row>
    <row r="297" spans="1:63">
      <c r="A297" s="458"/>
      <c r="B297" s="353">
        <v>216</v>
      </c>
      <c r="C297" s="353"/>
      <c r="D297" s="353" t="s">
        <v>586</v>
      </c>
      <c r="E297" s="411">
        <v>17435.000000000015</v>
      </c>
      <c r="F297" s="411">
        <v>17048.110000000019</v>
      </c>
      <c r="G297" s="411">
        <v>17306.110000000011</v>
      </c>
      <c r="H297" s="411">
        <v>17263.073333333348</v>
      </c>
      <c r="I297" s="412" t="s">
        <v>499</v>
      </c>
      <c r="J297" s="412">
        <v>1.454</v>
      </c>
      <c r="K297" s="412">
        <v>1.427</v>
      </c>
      <c r="L297" s="412">
        <v>1.4450000000000001</v>
      </c>
      <c r="M297" s="412">
        <v>1.4419999999999999</v>
      </c>
      <c r="N297" s="411">
        <v>1.367955779705869E-2</v>
      </c>
      <c r="O297" s="412" t="s">
        <v>576</v>
      </c>
      <c r="P297" s="413">
        <v>1.9303596577563686</v>
      </c>
      <c r="Q297" s="353" t="s">
        <v>675</v>
      </c>
      <c r="R297" s="411">
        <v>21276.290000000048</v>
      </c>
      <c r="S297" s="411">
        <v>19020.870000000043</v>
      </c>
      <c r="T297" s="411">
        <v>20152.160000000051</v>
      </c>
      <c r="U297" s="411">
        <v>20149.773333333378</v>
      </c>
      <c r="V297" s="412" t="s">
        <v>487</v>
      </c>
      <c r="W297" s="412">
        <v>50.980000000000004</v>
      </c>
      <c r="X297" s="412">
        <v>47.42</v>
      </c>
      <c r="Y297" s="412">
        <v>49.230000000000004</v>
      </c>
      <c r="Z297" s="412">
        <v>49.21</v>
      </c>
      <c r="AA297" s="411">
        <v>1.7806954194703661</v>
      </c>
      <c r="AB297" s="412" t="s">
        <v>449</v>
      </c>
      <c r="AC297" s="413">
        <v>2.3657179988003576</v>
      </c>
      <c r="AD297" s="404" t="s">
        <v>675</v>
      </c>
      <c r="AE297" s="418">
        <v>16130.340000000029</v>
      </c>
      <c r="AF297" s="418">
        <v>15165.780000000022</v>
      </c>
      <c r="AG297" s="418">
        <v>16159.780000000026</v>
      </c>
      <c r="AH297" s="418">
        <v>15818.63333333336</v>
      </c>
      <c r="AI297" s="420" t="s">
        <v>449</v>
      </c>
      <c r="AJ297" s="420">
        <v>7.9390000000000001</v>
      </c>
      <c r="AK297" s="420">
        <v>7.5190000000000001</v>
      </c>
      <c r="AL297" s="420">
        <v>7.952</v>
      </c>
      <c r="AM297" s="420">
        <v>7.8040000000000003</v>
      </c>
      <c r="AN297" s="418">
        <v>0.24613066977422102</v>
      </c>
      <c r="AO297" s="420" t="s">
        <v>571</v>
      </c>
      <c r="AP297" s="421">
        <v>2.0446449426542315</v>
      </c>
      <c r="AR297" s="412">
        <v>1.454</v>
      </c>
      <c r="AS297" s="412">
        <v>1.427</v>
      </c>
      <c r="AT297" s="412">
        <v>1.4450000000000001</v>
      </c>
      <c r="AU297" s="412">
        <v>50.980000000000004</v>
      </c>
      <c r="AV297" s="412">
        <v>47.42</v>
      </c>
      <c r="AW297" s="412">
        <v>49.230000000000004</v>
      </c>
      <c r="AX297" s="420">
        <v>7.9390000000000001</v>
      </c>
      <c r="AY297" s="420">
        <v>7.5190000000000001</v>
      </c>
      <c r="AZ297" s="420">
        <v>7.952</v>
      </c>
      <c r="BB297" s="353">
        <v>216</v>
      </c>
      <c r="BC297" s="412">
        <f t="shared" si="61"/>
        <v>30.533999999999999</v>
      </c>
      <c r="BD297" s="412">
        <f t="shared" si="59"/>
        <v>29.967000000000002</v>
      </c>
      <c r="BE297" s="412">
        <f t="shared" si="59"/>
        <v>30.345000000000002</v>
      </c>
      <c r="BF297" s="412">
        <f t="shared" si="62"/>
        <v>560.78000000000009</v>
      </c>
      <c r="BG297" s="412">
        <f t="shared" si="60"/>
        <v>521.62</v>
      </c>
      <c r="BH297" s="412">
        <f t="shared" si="60"/>
        <v>541.53000000000009</v>
      </c>
      <c r="BI297" s="412">
        <f t="shared" si="60"/>
        <v>87.329000000000008</v>
      </c>
      <c r="BJ297" s="412">
        <f t="shared" si="60"/>
        <v>82.709000000000003</v>
      </c>
      <c r="BK297" s="412">
        <f t="shared" si="60"/>
        <v>87.471999999999994</v>
      </c>
    </row>
    <row r="298" spans="1:63">
      <c r="A298" s="458"/>
      <c r="B298" s="353">
        <v>217</v>
      </c>
      <c r="C298" s="353"/>
      <c r="D298" s="353" t="s">
        <v>590</v>
      </c>
      <c r="E298" s="411">
        <v>14074.110000000028</v>
      </c>
      <c r="F298" s="411">
        <v>12630.480000000027</v>
      </c>
      <c r="G298" s="411">
        <v>13027.110000000026</v>
      </c>
      <c r="H298" s="411">
        <v>13243.900000000029</v>
      </c>
      <c r="I298" s="412" t="s">
        <v>487</v>
      </c>
      <c r="J298" s="412">
        <v>1.216</v>
      </c>
      <c r="K298" s="412">
        <v>1.111</v>
      </c>
      <c r="L298" s="412">
        <v>1.1400000000000001</v>
      </c>
      <c r="M298" s="412">
        <v>1.155</v>
      </c>
      <c r="N298" s="411">
        <v>5.4405905854946569E-2</v>
      </c>
      <c r="O298" s="412" t="s">
        <v>495</v>
      </c>
      <c r="P298" s="413">
        <v>1.9209295515500102</v>
      </c>
      <c r="Q298" s="353" t="s">
        <v>682</v>
      </c>
      <c r="R298" s="411">
        <v>23144.160000000054</v>
      </c>
      <c r="S298" s="411">
        <v>21995.160000000051</v>
      </c>
      <c r="T298" s="411">
        <v>24014.160000000047</v>
      </c>
      <c r="U298" s="411">
        <v>23051.160000000051</v>
      </c>
      <c r="V298" s="412" t="s">
        <v>529</v>
      </c>
      <c r="W298" s="412">
        <v>53.82</v>
      </c>
      <c r="X298" s="412">
        <v>52.09</v>
      </c>
      <c r="Y298" s="412">
        <v>55.11</v>
      </c>
      <c r="Z298" s="412">
        <v>53.67</v>
      </c>
      <c r="AA298" s="411">
        <v>1.5182980444234908</v>
      </c>
      <c r="AB298" s="412" t="s">
        <v>462</v>
      </c>
      <c r="AC298" s="413">
        <v>2.3129889746786954</v>
      </c>
      <c r="AD298" s="404" t="s">
        <v>682</v>
      </c>
      <c r="AE298" s="418">
        <v>17591.120000000006</v>
      </c>
      <c r="AF298" s="418">
        <v>18444.12</v>
      </c>
      <c r="AG298" s="418">
        <v>15961.340000000027</v>
      </c>
      <c r="AH298" s="418">
        <v>17332.193333333344</v>
      </c>
      <c r="AI298" s="420" t="s">
        <v>593</v>
      </c>
      <c r="AJ298" s="420">
        <v>8.5670000000000002</v>
      </c>
      <c r="AK298" s="420">
        <v>8.93</v>
      </c>
      <c r="AL298" s="420">
        <v>7.8660000000000005</v>
      </c>
      <c r="AM298" s="420">
        <v>8.4540000000000006</v>
      </c>
      <c r="AN298" s="418">
        <v>0.54097524910726813</v>
      </c>
      <c r="AO298" s="420" t="s">
        <v>463</v>
      </c>
      <c r="AP298" s="421">
        <v>2.0488574261160193</v>
      </c>
      <c r="AR298" s="412">
        <v>1.216</v>
      </c>
      <c r="AS298" s="412">
        <v>1.111</v>
      </c>
      <c r="AT298" s="412">
        <v>1.1400000000000001</v>
      </c>
      <c r="AU298" s="412">
        <v>53.82</v>
      </c>
      <c r="AV298" s="412">
        <v>52.09</v>
      </c>
      <c r="AW298" s="412">
        <v>55.11</v>
      </c>
      <c r="AX298" s="420">
        <v>8.5670000000000002</v>
      </c>
      <c r="AY298" s="420">
        <v>8.93</v>
      </c>
      <c r="AZ298" s="420">
        <v>7.8660000000000005</v>
      </c>
      <c r="BB298" s="353">
        <v>217</v>
      </c>
      <c r="BC298" s="412">
        <f t="shared" si="61"/>
        <v>25.535999999999998</v>
      </c>
      <c r="BD298" s="412">
        <f t="shared" si="59"/>
        <v>23.331</v>
      </c>
      <c r="BE298" s="412">
        <f t="shared" si="59"/>
        <v>23.94</v>
      </c>
      <c r="BF298" s="412">
        <f t="shared" si="62"/>
        <v>592.02</v>
      </c>
      <c r="BG298" s="412">
        <f t="shared" si="60"/>
        <v>572.99</v>
      </c>
      <c r="BH298" s="412">
        <f t="shared" si="60"/>
        <v>606.21</v>
      </c>
      <c r="BI298" s="412">
        <f t="shared" si="60"/>
        <v>94.236999999999995</v>
      </c>
      <c r="BJ298" s="412">
        <f t="shared" si="60"/>
        <v>98.22999999999999</v>
      </c>
      <c r="BK298" s="412">
        <f t="shared" si="60"/>
        <v>86.52600000000001</v>
      </c>
    </row>
    <row r="299" spans="1:63">
      <c r="A299" s="458"/>
      <c r="B299" s="353">
        <v>218</v>
      </c>
      <c r="C299" s="353"/>
      <c r="D299" s="353" t="s">
        <v>594</v>
      </c>
      <c r="E299" s="411">
        <v>103964.47999999986</v>
      </c>
      <c r="F299" s="411">
        <v>96239.47999999988</v>
      </c>
      <c r="G299" s="411">
        <v>103946.47999999986</v>
      </c>
      <c r="H299" s="411">
        <v>101383.47999999986</v>
      </c>
      <c r="I299" s="412" t="s">
        <v>529</v>
      </c>
      <c r="J299" s="412">
        <v>6.3360000000000003</v>
      </c>
      <c r="K299" s="412">
        <v>5.9430000000000005</v>
      </c>
      <c r="L299" s="412">
        <v>6.335</v>
      </c>
      <c r="M299" s="412">
        <v>6.2050000000000001</v>
      </c>
      <c r="N299" s="411">
        <v>0.22616234244971042</v>
      </c>
      <c r="O299" s="412" t="s">
        <v>449</v>
      </c>
      <c r="P299" s="413">
        <v>2.0564788078908998</v>
      </c>
      <c r="Q299" s="353" t="s">
        <v>696</v>
      </c>
      <c r="R299" s="411">
        <v>1682587.5689695238</v>
      </c>
      <c r="S299" s="411">
        <v>1457259.3471389168</v>
      </c>
      <c r="T299" s="411">
        <v>1572558.8613020536</v>
      </c>
      <c r="U299" s="411">
        <v>1570801.9258034981</v>
      </c>
      <c r="V299" s="412" t="s">
        <v>476</v>
      </c>
      <c r="W299" s="411">
        <v>1188.2945942784545</v>
      </c>
      <c r="X299" s="411">
        <v>1018.5469075460966</v>
      </c>
      <c r="Y299" s="411">
        <v>1103.6620721816357</v>
      </c>
      <c r="Z299" s="411">
        <v>1103.5011913353956</v>
      </c>
      <c r="AA299" s="411">
        <v>84.873957723978535</v>
      </c>
      <c r="AB299" s="412" t="s">
        <v>486</v>
      </c>
      <c r="AC299" s="413">
        <v>1.0232869931630582</v>
      </c>
      <c r="AD299" s="404" t="s">
        <v>696</v>
      </c>
      <c r="AE299" s="418">
        <v>10270.440000000011</v>
      </c>
      <c r="AF299" s="418">
        <v>22331.339999999967</v>
      </c>
      <c r="AG299" s="418">
        <v>13869.120000000028</v>
      </c>
      <c r="AH299" s="418">
        <v>15490.300000000003</v>
      </c>
      <c r="AI299" s="419" t="s">
        <v>807</v>
      </c>
      <c r="AJ299" s="420">
        <v>5.3120000000000003</v>
      </c>
      <c r="AK299" s="420">
        <v>10.55</v>
      </c>
      <c r="AL299" s="420">
        <v>6.9480000000000004</v>
      </c>
      <c r="AM299" s="420">
        <v>7.6040000000000001</v>
      </c>
      <c r="AN299" s="418">
        <v>2.6804666921271139</v>
      </c>
      <c r="AO299" s="419" t="s">
        <v>808</v>
      </c>
      <c r="AP299" s="421">
        <v>2.0379688725155325</v>
      </c>
      <c r="AR299" s="412">
        <v>6.3360000000000003</v>
      </c>
      <c r="AS299" s="412">
        <v>5.9430000000000005</v>
      </c>
      <c r="AT299" s="412">
        <v>6.335</v>
      </c>
      <c r="AU299" s="411">
        <v>1188.2945942784545</v>
      </c>
      <c r="AV299" s="411">
        <v>1018.5469075460966</v>
      </c>
      <c r="AW299" s="411">
        <v>1103.6620721816357</v>
      </c>
      <c r="AX299" s="420">
        <v>5.3120000000000003</v>
      </c>
      <c r="AY299" s="420">
        <v>10.55</v>
      </c>
      <c r="AZ299" s="420">
        <v>6.9480000000000004</v>
      </c>
      <c r="BB299" s="353">
        <v>218</v>
      </c>
      <c r="BC299" s="412">
        <f t="shared" si="61"/>
        <v>133.05600000000001</v>
      </c>
      <c r="BD299" s="412">
        <f t="shared" si="59"/>
        <v>124.80300000000001</v>
      </c>
      <c r="BE299" s="412">
        <f t="shared" si="59"/>
        <v>133.035</v>
      </c>
      <c r="BF299" s="412">
        <f t="shared" si="62"/>
        <v>13071.240537063</v>
      </c>
      <c r="BG299" s="412">
        <f t="shared" si="60"/>
        <v>11204.015983007062</v>
      </c>
      <c r="BH299" s="412">
        <f t="shared" si="60"/>
        <v>12140.282793997992</v>
      </c>
      <c r="BI299" s="412">
        <f t="shared" si="60"/>
        <v>58.432000000000002</v>
      </c>
      <c r="BJ299" s="412">
        <f t="shared" si="60"/>
        <v>116.05000000000001</v>
      </c>
      <c r="BK299" s="412">
        <f t="shared" si="60"/>
        <v>76.427999999999997</v>
      </c>
    </row>
    <row r="300" spans="1:63">
      <c r="A300" s="458"/>
      <c r="B300" s="353">
        <v>219</v>
      </c>
      <c r="C300" s="353"/>
      <c r="D300" s="353" t="s">
        <v>599</v>
      </c>
      <c r="E300" s="411">
        <v>22910.479999999978</v>
      </c>
      <c r="F300" s="411">
        <v>22036.479999999989</v>
      </c>
      <c r="G300" s="411">
        <v>23956.479999999978</v>
      </c>
      <c r="H300" s="411">
        <v>22967.813333333313</v>
      </c>
      <c r="I300" s="412" t="s">
        <v>427</v>
      </c>
      <c r="J300" s="412">
        <v>1.823</v>
      </c>
      <c r="K300" s="412">
        <v>1.7650000000000001</v>
      </c>
      <c r="L300" s="412">
        <v>1.891</v>
      </c>
      <c r="M300" s="412">
        <v>1.8260000000000001</v>
      </c>
      <c r="N300" s="411">
        <v>6.3156383278539494E-2</v>
      </c>
      <c r="O300" s="412" t="s">
        <v>483</v>
      </c>
      <c r="P300" s="413">
        <v>2.0282127888504298</v>
      </c>
      <c r="Q300" s="353" t="s">
        <v>711</v>
      </c>
      <c r="R300" s="411">
        <v>75188.159999999931</v>
      </c>
      <c r="S300" s="411">
        <v>69218.159999999945</v>
      </c>
      <c r="T300" s="411">
        <v>72782.159999999931</v>
      </c>
      <c r="U300" s="411">
        <v>72396.159999999931</v>
      </c>
      <c r="V300" s="412" t="s">
        <v>517</v>
      </c>
      <c r="W300" s="412">
        <v>114</v>
      </c>
      <c r="X300" s="412">
        <v>108.2</v>
      </c>
      <c r="Y300" s="412">
        <v>111.7</v>
      </c>
      <c r="Z300" s="412">
        <v>111.30000000000001</v>
      </c>
      <c r="AA300" s="411">
        <v>2.9456649397167727</v>
      </c>
      <c r="AB300" s="412" t="s">
        <v>460</v>
      </c>
      <c r="AC300" s="413">
        <v>2.1153114182875532</v>
      </c>
      <c r="AD300" s="404" t="s">
        <v>711</v>
      </c>
      <c r="AE300" s="418">
        <v>16605.120000000014</v>
      </c>
      <c r="AF300" s="418">
        <v>16153.12000000003</v>
      </c>
      <c r="AG300" s="418">
        <v>18881.339999999986</v>
      </c>
      <c r="AH300" s="418">
        <v>17213.193333333344</v>
      </c>
      <c r="AI300" s="420" t="s">
        <v>523</v>
      </c>
      <c r="AJ300" s="420">
        <v>8.1440000000000001</v>
      </c>
      <c r="AK300" s="420">
        <v>7.9489999999999998</v>
      </c>
      <c r="AL300" s="420">
        <v>9.1150000000000002</v>
      </c>
      <c r="AM300" s="420">
        <v>8.4030000000000005</v>
      </c>
      <c r="AN300" s="418">
        <v>0.62447473991206448</v>
      </c>
      <c r="AO300" s="420" t="s">
        <v>484</v>
      </c>
      <c r="AP300" s="421">
        <v>2.0484958308850558</v>
      </c>
      <c r="AR300" s="412">
        <v>1.823</v>
      </c>
      <c r="AS300" s="412">
        <v>1.7650000000000001</v>
      </c>
      <c r="AT300" s="412">
        <v>1.891</v>
      </c>
      <c r="AU300" s="412">
        <v>114</v>
      </c>
      <c r="AV300" s="412">
        <v>108.2</v>
      </c>
      <c r="AW300" s="412">
        <v>111.7</v>
      </c>
      <c r="AX300" s="420">
        <v>8.1440000000000001</v>
      </c>
      <c r="AY300" s="420">
        <v>7.9489999999999998</v>
      </c>
      <c r="AZ300" s="420">
        <v>9.1150000000000002</v>
      </c>
      <c r="BB300" s="353">
        <v>219</v>
      </c>
      <c r="BC300" s="412">
        <f t="shared" si="61"/>
        <v>38.283000000000001</v>
      </c>
      <c r="BD300" s="412">
        <f t="shared" si="59"/>
        <v>37.065000000000005</v>
      </c>
      <c r="BE300" s="412">
        <f t="shared" si="59"/>
        <v>39.710999999999999</v>
      </c>
      <c r="BF300" s="412">
        <f t="shared" si="62"/>
        <v>1254</v>
      </c>
      <c r="BG300" s="412">
        <f t="shared" si="60"/>
        <v>1190.2</v>
      </c>
      <c r="BH300" s="412">
        <f t="shared" si="60"/>
        <v>1228.7</v>
      </c>
      <c r="BI300" s="412">
        <f t="shared" si="60"/>
        <v>89.584000000000003</v>
      </c>
      <c r="BJ300" s="412">
        <f t="shared" si="60"/>
        <v>87.438999999999993</v>
      </c>
      <c r="BK300" s="412">
        <f t="shared" si="60"/>
        <v>100.265</v>
      </c>
    </row>
    <row r="301" spans="1:63">
      <c r="A301" s="458"/>
      <c r="B301" s="353">
        <v>220</v>
      </c>
      <c r="C301" s="353"/>
      <c r="D301" s="353" t="s">
        <v>602</v>
      </c>
      <c r="E301" s="411">
        <v>29278.479999999963</v>
      </c>
      <c r="F301" s="411">
        <v>29242.479999999967</v>
      </c>
      <c r="G301" s="411">
        <v>28779.47999999997</v>
      </c>
      <c r="H301" s="411">
        <v>29100.146666666635</v>
      </c>
      <c r="I301" s="412" t="s">
        <v>500</v>
      </c>
      <c r="J301" s="412">
        <v>2.2309999999999999</v>
      </c>
      <c r="K301" s="412">
        <v>2.2290000000000001</v>
      </c>
      <c r="L301" s="412">
        <v>2.2000000000000002</v>
      </c>
      <c r="M301" s="412">
        <v>2.2200000000000002</v>
      </c>
      <c r="N301" s="411">
        <v>1.7501604144261711E-2</v>
      </c>
      <c r="O301" s="412" t="s">
        <v>591</v>
      </c>
      <c r="P301" s="413">
        <v>2.0925965456046058</v>
      </c>
      <c r="Q301" s="353" t="s">
        <v>720</v>
      </c>
      <c r="R301" s="411">
        <v>88187.159999999843</v>
      </c>
      <c r="S301" s="411">
        <v>83231.159999999873</v>
      </c>
      <c r="T301" s="411">
        <v>92610.159999999785</v>
      </c>
      <c r="U301" s="411">
        <v>88009.493333333172</v>
      </c>
      <c r="V301" s="412" t="s">
        <v>474</v>
      </c>
      <c r="W301" s="412">
        <v>126.2</v>
      </c>
      <c r="X301" s="412">
        <v>121.60000000000001</v>
      </c>
      <c r="Y301" s="412">
        <v>130.20000000000002</v>
      </c>
      <c r="Z301" s="412">
        <v>126</v>
      </c>
      <c r="AA301" s="411">
        <v>4.3005840633113133</v>
      </c>
      <c r="AB301" s="412" t="s">
        <v>428</v>
      </c>
      <c r="AC301" s="413">
        <v>2.1093261794462026</v>
      </c>
      <c r="AD301" s="404" t="s">
        <v>720</v>
      </c>
      <c r="AE301" s="418">
        <v>19772.339999999982</v>
      </c>
      <c r="AF301" s="418">
        <v>20653.119999999981</v>
      </c>
      <c r="AG301" s="418">
        <v>21883.119999999977</v>
      </c>
      <c r="AH301" s="418">
        <v>20769.526666666647</v>
      </c>
      <c r="AI301" s="420" t="s">
        <v>489</v>
      </c>
      <c r="AJ301" s="420">
        <v>9.49</v>
      </c>
      <c r="AK301" s="420">
        <v>9.8569999999999993</v>
      </c>
      <c r="AL301" s="420">
        <v>10.370000000000001</v>
      </c>
      <c r="AM301" s="420">
        <v>9.9049999999999994</v>
      </c>
      <c r="AN301" s="418">
        <v>0.44046687684100955</v>
      </c>
      <c r="AO301" s="420" t="s">
        <v>529</v>
      </c>
      <c r="AP301" s="421">
        <v>2.1472593737999026</v>
      </c>
      <c r="AR301" s="412">
        <v>2.2309999999999999</v>
      </c>
      <c r="AS301" s="412">
        <v>2.2290000000000001</v>
      </c>
      <c r="AT301" s="412">
        <v>2.2000000000000002</v>
      </c>
      <c r="AU301" s="412">
        <v>126.2</v>
      </c>
      <c r="AV301" s="412">
        <v>121.60000000000001</v>
      </c>
      <c r="AW301" s="412">
        <v>130.20000000000002</v>
      </c>
      <c r="AX301" s="420">
        <v>9.49</v>
      </c>
      <c r="AY301" s="420">
        <v>9.8569999999999993</v>
      </c>
      <c r="AZ301" s="420">
        <v>10.370000000000001</v>
      </c>
      <c r="BB301" s="353">
        <v>220</v>
      </c>
      <c r="BC301" s="412">
        <f t="shared" si="61"/>
        <v>46.850999999999999</v>
      </c>
      <c r="BD301" s="412">
        <f t="shared" si="59"/>
        <v>46.809000000000005</v>
      </c>
      <c r="BE301" s="412">
        <f t="shared" si="59"/>
        <v>46.2</v>
      </c>
      <c r="BF301" s="412">
        <f t="shared" si="62"/>
        <v>1388.2</v>
      </c>
      <c r="BG301" s="412">
        <f t="shared" si="60"/>
        <v>1337.6000000000001</v>
      </c>
      <c r="BH301" s="412">
        <f t="shared" si="60"/>
        <v>1432.2000000000003</v>
      </c>
      <c r="BI301" s="412">
        <f t="shared" si="60"/>
        <v>104.39</v>
      </c>
      <c r="BJ301" s="412">
        <f t="shared" si="60"/>
        <v>108.42699999999999</v>
      </c>
      <c r="BK301" s="412">
        <f t="shared" si="60"/>
        <v>114.07000000000001</v>
      </c>
    </row>
    <row r="302" spans="1:63">
      <c r="A302" s="458"/>
      <c r="B302" s="353">
        <v>221</v>
      </c>
      <c r="C302" s="353"/>
      <c r="D302" s="353" t="s">
        <v>603</v>
      </c>
      <c r="E302" s="411">
        <v>62048.480000000112</v>
      </c>
      <c r="F302" s="411">
        <v>63530.480000000098</v>
      </c>
      <c r="G302" s="411">
        <v>59422.480000000098</v>
      </c>
      <c r="H302" s="411">
        <v>61667.146666666762</v>
      </c>
      <c r="I302" s="412" t="s">
        <v>428</v>
      </c>
      <c r="J302" s="412">
        <v>4.1390000000000002</v>
      </c>
      <c r="K302" s="412">
        <v>4.22</v>
      </c>
      <c r="L302" s="412">
        <v>3.9940000000000002</v>
      </c>
      <c r="M302" s="412">
        <v>4.117</v>
      </c>
      <c r="N302" s="411">
        <v>0.1143799187650491</v>
      </c>
      <c r="O302" s="412" t="s">
        <v>462</v>
      </c>
      <c r="P302" s="413">
        <v>2.2154697624801121</v>
      </c>
      <c r="Q302" s="353" t="s">
        <v>734</v>
      </c>
      <c r="R302" s="411">
        <v>994862.22544160986</v>
      </c>
      <c r="S302" s="411">
        <v>947308.12493840361</v>
      </c>
      <c r="T302" s="411">
        <v>998004.84360603022</v>
      </c>
      <c r="U302" s="411">
        <v>980058.39799534797</v>
      </c>
      <c r="V302" s="412" t="s">
        <v>513</v>
      </c>
      <c r="W302" s="411">
        <v>707.48724391858923</v>
      </c>
      <c r="X302" s="411">
        <v>677.67875024401974</v>
      </c>
      <c r="Y302" s="411">
        <v>709.46847112074499</v>
      </c>
      <c r="Z302" s="411">
        <v>698.21148842778473</v>
      </c>
      <c r="AA302" s="411">
        <v>17.809444637576963</v>
      </c>
      <c r="AB302" s="412" t="s">
        <v>460</v>
      </c>
      <c r="AC302" s="413">
        <v>1.3161017674876825</v>
      </c>
      <c r="AD302" s="404" t="s">
        <v>734</v>
      </c>
      <c r="AE302" s="418">
        <v>22679.119999999966</v>
      </c>
      <c r="AF302" s="418">
        <v>20764.119999999981</v>
      </c>
      <c r="AG302" s="418">
        <v>21826.119999999981</v>
      </c>
      <c r="AH302" s="418">
        <v>21756.453333333309</v>
      </c>
      <c r="AI302" s="420" t="s">
        <v>529</v>
      </c>
      <c r="AJ302" s="420">
        <v>10.69</v>
      </c>
      <c r="AK302" s="420">
        <v>9.9039999999999999</v>
      </c>
      <c r="AL302" s="420">
        <v>10.34</v>
      </c>
      <c r="AM302" s="420">
        <v>10.31</v>
      </c>
      <c r="AN302" s="418">
        <v>0.39604371213632267</v>
      </c>
      <c r="AO302" s="420" t="s">
        <v>447</v>
      </c>
      <c r="AP302" s="421">
        <v>2.1489397475133107</v>
      </c>
      <c r="AR302" s="412">
        <v>4.1390000000000002</v>
      </c>
      <c r="AS302" s="412">
        <v>4.22</v>
      </c>
      <c r="AT302" s="412">
        <v>3.9940000000000002</v>
      </c>
      <c r="AU302" s="411">
        <v>707.48724391858923</v>
      </c>
      <c r="AV302" s="411">
        <v>677.67875024401974</v>
      </c>
      <c r="AW302" s="411">
        <v>709.46847112074499</v>
      </c>
      <c r="AX302" s="420">
        <v>10.69</v>
      </c>
      <c r="AY302" s="420">
        <v>9.9039999999999999</v>
      </c>
      <c r="AZ302" s="420">
        <v>10.34</v>
      </c>
      <c r="BB302" s="353">
        <v>221</v>
      </c>
      <c r="BC302" s="412">
        <f t="shared" si="61"/>
        <v>86.919000000000011</v>
      </c>
      <c r="BD302" s="412">
        <f t="shared" si="59"/>
        <v>88.61999999999999</v>
      </c>
      <c r="BE302" s="412">
        <f t="shared" si="59"/>
        <v>83.874000000000009</v>
      </c>
      <c r="BF302" s="412">
        <f t="shared" si="62"/>
        <v>7782.3596831044815</v>
      </c>
      <c r="BG302" s="412">
        <f t="shared" si="60"/>
        <v>7454.4662526842167</v>
      </c>
      <c r="BH302" s="412">
        <f t="shared" si="60"/>
        <v>7804.1531823281948</v>
      </c>
      <c r="BI302" s="412">
        <f t="shared" si="60"/>
        <v>117.58999999999999</v>
      </c>
      <c r="BJ302" s="412">
        <f t="shared" si="60"/>
        <v>108.944</v>
      </c>
      <c r="BK302" s="412">
        <f t="shared" si="60"/>
        <v>113.74</v>
      </c>
    </row>
    <row r="303" spans="1:63">
      <c r="A303" s="458"/>
      <c r="B303" s="353">
        <v>222</v>
      </c>
      <c r="C303" s="353"/>
      <c r="D303" s="353" t="s">
        <v>616</v>
      </c>
      <c r="E303" s="411">
        <v>24449.479999999974</v>
      </c>
      <c r="F303" s="411">
        <v>33993.479999999989</v>
      </c>
      <c r="G303" s="411">
        <v>24655.479999999978</v>
      </c>
      <c r="H303" s="411">
        <v>27699.479999999981</v>
      </c>
      <c r="I303" s="412" t="s">
        <v>618</v>
      </c>
      <c r="J303" s="412">
        <v>1.923</v>
      </c>
      <c r="K303" s="412">
        <v>2.5230000000000001</v>
      </c>
      <c r="L303" s="412">
        <v>1.9370000000000001</v>
      </c>
      <c r="M303" s="412">
        <v>2.1280000000000001</v>
      </c>
      <c r="N303" s="411">
        <v>0.3426683735736954</v>
      </c>
      <c r="O303" s="412" t="s">
        <v>575</v>
      </c>
      <c r="P303" s="413">
        <v>2.061141015098634</v>
      </c>
      <c r="Q303" s="353" t="s">
        <v>740</v>
      </c>
      <c r="R303" s="411">
        <v>46559.160000000062</v>
      </c>
      <c r="S303" s="411">
        <v>71922.159999999945</v>
      </c>
      <c r="T303" s="411">
        <v>49970.160000000062</v>
      </c>
      <c r="U303" s="411">
        <v>56150.493333333354</v>
      </c>
      <c r="V303" s="414" t="s">
        <v>600</v>
      </c>
      <c r="W303" s="412">
        <v>84.06</v>
      </c>
      <c r="X303" s="412">
        <v>110.80000000000001</v>
      </c>
      <c r="Y303" s="412">
        <v>87.92</v>
      </c>
      <c r="Z303" s="412">
        <v>94.27</v>
      </c>
      <c r="AA303" s="411">
        <v>14.467510102189225</v>
      </c>
      <c r="AB303" s="412" t="s">
        <v>510</v>
      </c>
      <c r="AC303" s="413">
        <v>2.1790118316901155</v>
      </c>
      <c r="AD303" s="404" t="s">
        <v>740</v>
      </c>
      <c r="AE303" s="418">
        <v>10265.560000000014</v>
      </c>
      <c r="AF303" s="418">
        <v>15833.340000000027</v>
      </c>
      <c r="AG303" s="418">
        <v>12985.120000000023</v>
      </c>
      <c r="AH303" s="418">
        <v>13028.006666666688</v>
      </c>
      <c r="AI303" s="419" t="s">
        <v>699</v>
      </c>
      <c r="AJ303" s="420">
        <v>5.3100000000000005</v>
      </c>
      <c r="AK303" s="420">
        <v>7.8100000000000005</v>
      </c>
      <c r="AL303" s="420">
        <v>6.5540000000000003</v>
      </c>
      <c r="AM303" s="420">
        <v>6.5579999999999998</v>
      </c>
      <c r="AN303" s="418">
        <v>1.2502937271803443</v>
      </c>
      <c r="AO303" s="420" t="s">
        <v>653</v>
      </c>
      <c r="AP303" s="421">
        <v>1.9712960878041059</v>
      </c>
      <c r="AR303" s="412">
        <v>1.923</v>
      </c>
      <c r="AS303" s="412">
        <v>2.5230000000000001</v>
      </c>
      <c r="AT303" s="412">
        <v>1.9370000000000001</v>
      </c>
      <c r="AU303" s="412">
        <v>84.06</v>
      </c>
      <c r="AV303" s="412">
        <v>110.80000000000001</v>
      </c>
      <c r="AW303" s="412">
        <v>87.92</v>
      </c>
      <c r="AX303" s="420">
        <v>5.3100000000000005</v>
      </c>
      <c r="AY303" s="420">
        <v>7.8100000000000005</v>
      </c>
      <c r="AZ303" s="420">
        <v>6.5540000000000003</v>
      </c>
      <c r="BB303" s="353">
        <v>222</v>
      </c>
      <c r="BC303" s="412">
        <f t="shared" si="61"/>
        <v>40.383000000000003</v>
      </c>
      <c r="BD303" s="412">
        <f t="shared" si="59"/>
        <v>52.983000000000004</v>
      </c>
      <c r="BE303" s="412">
        <f t="shared" si="59"/>
        <v>40.677</v>
      </c>
      <c r="BF303" s="412">
        <f t="shared" si="62"/>
        <v>924.66000000000008</v>
      </c>
      <c r="BG303" s="412">
        <f t="shared" si="60"/>
        <v>1218.8000000000002</v>
      </c>
      <c r="BH303" s="412">
        <f t="shared" si="60"/>
        <v>967.12</v>
      </c>
      <c r="BI303" s="412">
        <f t="shared" si="60"/>
        <v>58.410000000000004</v>
      </c>
      <c r="BJ303" s="412">
        <f t="shared" si="60"/>
        <v>85.910000000000011</v>
      </c>
      <c r="BK303" s="412">
        <f t="shared" si="60"/>
        <v>72.094000000000008</v>
      </c>
    </row>
    <row r="304" spans="1:63">
      <c r="A304" s="458"/>
      <c r="B304" s="353">
        <v>223</v>
      </c>
      <c r="C304" s="353"/>
      <c r="D304" s="353" t="s">
        <v>621</v>
      </c>
      <c r="E304" s="411">
        <v>27238.479999999967</v>
      </c>
      <c r="F304" s="411">
        <v>24035.479999999981</v>
      </c>
      <c r="G304" s="411">
        <v>27554.479999999974</v>
      </c>
      <c r="H304" s="411">
        <v>26276.146666666638</v>
      </c>
      <c r="I304" s="412" t="s">
        <v>484</v>
      </c>
      <c r="J304" s="412">
        <v>2.1030000000000002</v>
      </c>
      <c r="K304" s="412">
        <v>1.8960000000000001</v>
      </c>
      <c r="L304" s="412">
        <v>2.1230000000000002</v>
      </c>
      <c r="M304" s="412">
        <v>2.0409999999999999</v>
      </c>
      <c r="N304" s="411">
        <v>0.12525252437546819</v>
      </c>
      <c r="O304" s="412" t="s">
        <v>477</v>
      </c>
      <c r="P304" s="413">
        <v>2.0304953274765052</v>
      </c>
      <c r="Q304" s="353" t="s">
        <v>757</v>
      </c>
      <c r="R304" s="411">
        <v>34727.160000000054</v>
      </c>
      <c r="S304" s="411">
        <v>42252.160000000069</v>
      </c>
      <c r="T304" s="411">
        <v>37090.160000000062</v>
      </c>
      <c r="U304" s="411">
        <v>38023.160000000062</v>
      </c>
      <c r="V304" s="412" t="s">
        <v>520</v>
      </c>
      <c r="W304" s="412">
        <v>69.760000000000005</v>
      </c>
      <c r="X304" s="412">
        <v>79.03</v>
      </c>
      <c r="Y304" s="412">
        <v>72.75</v>
      </c>
      <c r="Z304" s="412">
        <v>73.850000000000009</v>
      </c>
      <c r="AA304" s="411">
        <v>4.7309812727012028</v>
      </c>
      <c r="AB304" s="412" t="s">
        <v>463</v>
      </c>
      <c r="AC304" s="413">
        <v>2.2690404875327279</v>
      </c>
      <c r="AD304" s="404" t="s">
        <v>757</v>
      </c>
      <c r="AE304" s="418">
        <v>14664.340000000026</v>
      </c>
      <c r="AF304" s="418">
        <v>17155.120000000014</v>
      </c>
      <c r="AG304" s="418">
        <v>16383.340000000035</v>
      </c>
      <c r="AH304" s="418">
        <v>16067.600000000026</v>
      </c>
      <c r="AI304" s="420" t="s">
        <v>552</v>
      </c>
      <c r="AJ304" s="420">
        <v>7.2990000000000004</v>
      </c>
      <c r="AK304" s="420">
        <v>8.3810000000000002</v>
      </c>
      <c r="AL304" s="420">
        <v>8.0489999999999995</v>
      </c>
      <c r="AM304" s="420">
        <v>7.91</v>
      </c>
      <c r="AN304" s="418">
        <v>0.55388649991888361</v>
      </c>
      <c r="AO304" s="420" t="s">
        <v>425</v>
      </c>
      <c r="AP304" s="421">
        <v>2.0452401593132037</v>
      </c>
      <c r="AR304" s="412">
        <v>2.1030000000000002</v>
      </c>
      <c r="AS304" s="412">
        <v>1.8960000000000001</v>
      </c>
      <c r="AT304" s="412">
        <v>2.1230000000000002</v>
      </c>
      <c r="AU304" s="412">
        <v>69.760000000000005</v>
      </c>
      <c r="AV304" s="412">
        <v>79.03</v>
      </c>
      <c r="AW304" s="412">
        <v>72.75</v>
      </c>
      <c r="AX304" s="420">
        <v>7.2990000000000004</v>
      </c>
      <c r="AY304" s="420">
        <v>8.3810000000000002</v>
      </c>
      <c r="AZ304" s="420">
        <v>8.0489999999999995</v>
      </c>
      <c r="BB304" s="353">
        <v>223</v>
      </c>
      <c r="BC304" s="412">
        <f t="shared" si="61"/>
        <v>44.163000000000004</v>
      </c>
      <c r="BD304" s="412">
        <f t="shared" si="59"/>
        <v>39.816000000000003</v>
      </c>
      <c r="BE304" s="412">
        <f t="shared" si="59"/>
        <v>44.583000000000006</v>
      </c>
      <c r="BF304" s="412">
        <f t="shared" si="62"/>
        <v>767.36</v>
      </c>
      <c r="BG304" s="412">
        <f t="shared" si="60"/>
        <v>869.33</v>
      </c>
      <c r="BH304" s="412">
        <f t="shared" si="60"/>
        <v>800.25</v>
      </c>
      <c r="BI304" s="412">
        <f t="shared" si="60"/>
        <v>80.289000000000001</v>
      </c>
      <c r="BJ304" s="412">
        <f t="shared" si="60"/>
        <v>92.191000000000003</v>
      </c>
      <c r="BK304" s="412">
        <f t="shared" si="60"/>
        <v>88.538999999999987</v>
      </c>
    </row>
    <row r="305" spans="1:63">
      <c r="A305" s="458"/>
      <c r="B305" s="353">
        <v>224</v>
      </c>
      <c r="C305" s="353"/>
      <c r="D305" s="353" t="s">
        <v>622</v>
      </c>
      <c r="E305" s="411">
        <v>22869.479999999978</v>
      </c>
      <c r="F305" s="411">
        <v>21766.109999999982</v>
      </c>
      <c r="G305" s="411">
        <v>22259.479999999985</v>
      </c>
      <c r="H305" s="411">
        <v>22298.356666666648</v>
      </c>
      <c r="I305" s="412" t="s">
        <v>491</v>
      </c>
      <c r="J305" s="412">
        <v>1.82</v>
      </c>
      <c r="K305" s="412">
        <v>1.7470000000000001</v>
      </c>
      <c r="L305" s="412">
        <v>1.78</v>
      </c>
      <c r="M305" s="412">
        <v>1.782</v>
      </c>
      <c r="N305" s="411">
        <v>3.6519939964372979E-2</v>
      </c>
      <c r="O305" s="412" t="s">
        <v>461</v>
      </c>
      <c r="P305" s="413">
        <v>2.0276409215290165</v>
      </c>
      <c r="Q305" s="353" t="s">
        <v>767</v>
      </c>
      <c r="R305" s="411">
        <v>176611.16000000015</v>
      </c>
      <c r="S305" s="411">
        <v>167054.16000000006</v>
      </c>
      <c r="T305" s="411">
        <v>162840.16000000006</v>
      </c>
      <c r="U305" s="411">
        <v>168835.16000000006</v>
      </c>
      <c r="V305" s="412" t="s">
        <v>427</v>
      </c>
      <c r="W305" s="412">
        <v>197.9</v>
      </c>
      <c r="X305" s="412">
        <v>190.8</v>
      </c>
      <c r="Y305" s="412">
        <v>187.60000000000002</v>
      </c>
      <c r="Z305" s="412">
        <v>192.10000000000002</v>
      </c>
      <c r="AA305" s="411">
        <v>5.2614219398302593</v>
      </c>
      <c r="AB305" s="412" t="s">
        <v>545</v>
      </c>
      <c r="AC305" s="413">
        <v>1.9775348838434417</v>
      </c>
      <c r="AD305" s="404" t="s">
        <v>767</v>
      </c>
      <c r="AE305" s="418">
        <v>18247.559999999998</v>
      </c>
      <c r="AF305" s="418">
        <v>19362.339999999989</v>
      </c>
      <c r="AG305" s="418">
        <v>20680.779999999984</v>
      </c>
      <c r="AH305" s="418">
        <v>19430.226666666658</v>
      </c>
      <c r="AI305" s="420" t="s">
        <v>473</v>
      </c>
      <c r="AJ305" s="420">
        <v>8.8469999999999995</v>
      </c>
      <c r="AK305" s="420">
        <v>9.3179999999999996</v>
      </c>
      <c r="AL305" s="420">
        <v>9.8689999999999998</v>
      </c>
      <c r="AM305" s="420">
        <v>9.3439999999999994</v>
      </c>
      <c r="AN305" s="418">
        <v>0.51164327085226458</v>
      </c>
      <c r="AO305" s="420" t="s">
        <v>470</v>
      </c>
      <c r="AP305" s="421">
        <v>2.0840635185468628</v>
      </c>
      <c r="AR305" s="412">
        <v>1.82</v>
      </c>
      <c r="AS305" s="412">
        <v>1.7470000000000001</v>
      </c>
      <c r="AT305" s="412">
        <v>1.78</v>
      </c>
      <c r="AU305" s="412">
        <v>197.9</v>
      </c>
      <c r="AV305" s="412">
        <v>190.8</v>
      </c>
      <c r="AW305" s="412">
        <v>187.60000000000002</v>
      </c>
      <c r="AX305" s="420">
        <v>8.8469999999999995</v>
      </c>
      <c r="AY305" s="420">
        <v>9.3179999999999996</v>
      </c>
      <c r="AZ305" s="420">
        <v>9.8689999999999998</v>
      </c>
      <c r="BB305" s="353">
        <v>224</v>
      </c>
      <c r="BC305" s="412">
        <f t="shared" si="61"/>
        <v>38.22</v>
      </c>
      <c r="BD305" s="412">
        <f t="shared" si="59"/>
        <v>36.687000000000005</v>
      </c>
      <c r="BE305" s="412">
        <f t="shared" si="59"/>
        <v>37.380000000000003</v>
      </c>
      <c r="BF305" s="412">
        <f t="shared" si="62"/>
        <v>2176.9</v>
      </c>
      <c r="BG305" s="412">
        <f t="shared" si="60"/>
        <v>2098.8000000000002</v>
      </c>
      <c r="BH305" s="412">
        <f t="shared" si="60"/>
        <v>2063.6000000000004</v>
      </c>
      <c r="BI305" s="412">
        <f t="shared" si="60"/>
        <v>97.316999999999993</v>
      </c>
      <c r="BJ305" s="412">
        <f t="shared" si="60"/>
        <v>102.49799999999999</v>
      </c>
      <c r="BK305" s="412">
        <f t="shared" si="60"/>
        <v>108.559</v>
      </c>
    </row>
    <row r="306" spans="1:63">
      <c r="A306" s="458"/>
      <c r="B306" s="355" t="s">
        <v>825</v>
      </c>
      <c r="C306" s="353"/>
      <c r="D306" s="353" t="s">
        <v>628</v>
      </c>
      <c r="E306" s="411">
        <v>4839.3699999999917</v>
      </c>
      <c r="F306" s="411">
        <v>5360.1499999999933</v>
      </c>
      <c r="G306" s="411">
        <v>5082.3699999999926</v>
      </c>
      <c r="H306" s="411">
        <v>5093.9633333333259</v>
      </c>
      <c r="I306" s="412" t="s">
        <v>489</v>
      </c>
      <c r="J306" s="412">
        <v>0.48599999999999999</v>
      </c>
      <c r="K306" s="412">
        <v>0.53220000000000001</v>
      </c>
      <c r="L306" s="412">
        <v>0.50770000000000004</v>
      </c>
      <c r="M306" s="412">
        <v>0.50860000000000005</v>
      </c>
      <c r="N306" s="411">
        <v>2.314388459066518E-2</v>
      </c>
      <c r="O306" s="412" t="s">
        <v>488</v>
      </c>
      <c r="P306" s="413">
        <v>1.5784964696652872</v>
      </c>
      <c r="Q306" s="353" t="s">
        <v>773</v>
      </c>
      <c r="R306" s="411">
        <v>7580.5799999999972</v>
      </c>
      <c r="S306" s="411">
        <v>11526.58000000002</v>
      </c>
      <c r="T306" s="411">
        <v>8937.2900000000118</v>
      </c>
      <c r="U306" s="411">
        <v>9348.1500000000106</v>
      </c>
      <c r="V306" s="414" t="s">
        <v>699</v>
      </c>
      <c r="W306" s="412">
        <v>25.63</v>
      </c>
      <c r="X306" s="412">
        <v>34.130000000000003</v>
      </c>
      <c r="Y306" s="412">
        <v>28.73</v>
      </c>
      <c r="Z306" s="412">
        <v>29.5</v>
      </c>
      <c r="AA306" s="411">
        <v>4.2980701946755335</v>
      </c>
      <c r="AB306" s="412" t="s">
        <v>695</v>
      </c>
      <c r="AC306" s="413">
        <v>2.4002802865220558</v>
      </c>
      <c r="AD306" s="404" t="s">
        <v>773</v>
      </c>
      <c r="AE306" s="418">
        <v>5673.4399999999941</v>
      </c>
      <c r="AF306" s="418">
        <v>6691.6599999999935</v>
      </c>
      <c r="AG306" s="418">
        <v>6083.6599999999935</v>
      </c>
      <c r="AH306" s="418">
        <v>6149.5866666666598</v>
      </c>
      <c r="AI306" s="420" t="s">
        <v>528</v>
      </c>
      <c r="AJ306" s="420">
        <v>3.0649999999999999</v>
      </c>
      <c r="AK306" s="420">
        <v>3.5840000000000001</v>
      </c>
      <c r="AL306" s="420">
        <v>3.2760000000000002</v>
      </c>
      <c r="AM306" s="420">
        <v>3.3080000000000003</v>
      </c>
      <c r="AN306" s="418">
        <v>0.26102365699807351</v>
      </c>
      <c r="AO306" s="420" t="s">
        <v>552</v>
      </c>
      <c r="AP306" s="421">
        <v>1.7209931755331267</v>
      </c>
      <c r="AR306" s="412">
        <v>0.48599999999999999</v>
      </c>
      <c r="AS306" s="412">
        <v>0.53220000000000001</v>
      </c>
      <c r="AT306" s="412">
        <v>0.50770000000000004</v>
      </c>
      <c r="AU306" s="412">
        <v>25.63</v>
      </c>
      <c r="AV306" s="412">
        <v>34.130000000000003</v>
      </c>
      <c r="AW306" s="412">
        <v>28.73</v>
      </c>
      <c r="AX306" s="420">
        <v>3.0649999999999999</v>
      </c>
      <c r="AY306" s="420">
        <v>3.5840000000000001</v>
      </c>
      <c r="AZ306" s="420">
        <v>3.2760000000000002</v>
      </c>
      <c r="BB306" s="355" t="s">
        <v>825</v>
      </c>
      <c r="BC306" s="412">
        <f t="shared" si="61"/>
        <v>10.206</v>
      </c>
      <c r="BD306" s="412">
        <f t="shared" si="59"/>
        <v>11.1762</v>
      </c>
      <c r="BE306" s="412">
        <f t="shared" si="59"/>
        <v>10.661700000000002</v>
      </c>
      <c r="BF306" s="412">
        <f t="shared" si="62"/>
        <v>281.93</v>
      </c>
      <c r="BG306" s="412">
        <f t="shared" si="60"/>
        <v>375.43</v>
      </c>
      <c r="BH306" s="412">
        <f t="shared" si="60"/>
        <v>316.03000000000003</v>
      </c>
      <c r="BI306" s="412">
        <f t="shared" si="60"/>
        <v>33.714999999999996</v>
      </c>
      <c r="BJ306" s="412">
        <f t="shared" si="60"/>
        <v>39.423999999999999</v>
      </c>
      <c r="BK306" s="412">
        <f t="shared" si="60"/>
        <v>36.036000000000001</v>
      </c>
    </row>
    <row r="307" spans="1:63">
      <c r="A307" s="458"/>
      <c r="B307" s="355" t="s">
        <v>826</v>
      </c>
      <c r="C307" s="353"/>
      <c r="D307" s="353" t="s">
        <v>630</v>
      </c>
      <c r="E307" s="411">
        <v>11276.740000000018</v>
      </c>
      <c r="F307" s="411">
        <v>11196.000000000024</v>
      </c>
      <c r="G307" s="411">
        <v>10152.000000000015</v>
      </c>
      <c r="H307" s="411">
        <v>10874.913333333352</v>
      </c>
      <c r="I307" s="412" t="s">
        <v>426</v>
      </c>
      <c r="J307" s="412">
        <v>1.01</v>
      </c>
      <c r="K307" s="412">
        <v>1.004</v>
      </c>
      <c r="L307" s="412">
        <v>0.92390000000000005</v>
      </c>
      <c r="M307" s="412">
        <v>0.97899999999999998</v>
      </c>
      <c r="N307" s="411">
        <v>4.7847964846132386E-2</v>
      </c>
      <c r="O307" s="412" t="s">
        <v>478</v>
      </c>
      <c r="P307" s="413">
        <v>1.8208616264179147</v>
      </c>
      <c r="Q307" s="353" t="s">
        <v>778</v>
      </c>
      <c r="R307" s="411">
        <v>29843.160000000062</v>
      </c>
      <c r="S307" s="411">
        <v>29980.160000000058</v>
      </c>
      <c r="T307" s="411">
        <v>40741.160000000062</v>
      </c>
      <c r="U307" s="411">
        <v>33521.493333333397</v>
      </c>
      <c r="V307" s="412" t="s">
        <v>579</v>
      </c>
      <c r="W307" s="412">
        <v>63.34</v>
      </c>
      <c r="X307" s="412">
        <v>63.52</v>
      </c>
      <c r="Y307" s="412">
        <v>77.22</v>
      </c>
      <c r="Z307" s="412">
        <v>68.03</v>
      </c>
      <c r="AA307" s="411">
        <v>7.9639066460794696</v>
      </c>
      <c r="AB307" s="412" t="s">
        <v>454</v>
      </c>
      <c r="AC307" s="413">
        <v>2.2657397800674057</v>
      </c>
      <c r="AD307" s="404" t="s">
        <v>778</v>
      </c>
      <c r="AE307" s="418">
        <v>8149.4399999999905</v>
      </c>
      <c r="AF307" s="418">
        <v>18920.119999999995</v>
      </c>
      <c r="AG307" s="418">
        <v>7925.9999999999918</v>
      </c>
      <c r="AH307" s="418">
        <v>11665.186666666659</v>
      </c>
      <c r="AI307" s="419" t="s">
        <v>823</v>
      </c>
      <c r="AJ307" s="420">
        <v>4.3029999999999999</v>
      </c>
      <c r="AK307" s="420">
        <v>9.1310000000000002</v>
      </c>
      <c r="AL307" s="420">
        <v>4.194</v>
      </c>
      <c r="AM307" s="420">
        <v>5.8760000000000003</v>
      </c>
      <c r="AN307" s="418">
        <v>2.819456109402811</v>
      </c>
      <c r="AO307" s="419" t="s">
        <v>824</v>
      </c>
      <c r="AP307" s="421">
        <v>1.8932360599299851</v>
      </c>
      <c r="AR307" s="412">
        <v>1.01</v>
      </c>
      <c r="AS307" s="412">
        <v>1.004</v>
      </c>
      <c r="AT307" s="412">
        <v>0.92390000000000005</v>
      </c>
      <c r="AU307" s="412">
        <v>63.34</v>
      </c>
      <c r="AV307" s="412">
        <v>63.52</v>
      </c>
      <c r="AW307" s="412">
        <v>77.22</v>
      </c>
      <c r="AX307" s="420">
        <v>4.3029999999999999</v>
      </c>
      <c r="AY307" s="420">
        <v>9.1310000000000002</v>
      </c>
      <c r="AZ307" s="420">
        <v>4.194</v>
      </c>
      <c r="BB307" s="355" t="s">
        <v>826</v>
      </c>
      <c r="BC307" s="412">
        <f t="shared" si="61"/>
        <v>21.21</v>
      </c>
      <c r="BD307" s="412">
        <f t="shared" si="59"/>
        <v>21.084</v>
      </c>
      <c r="BE307" s="412">
        <f t="shared" si="59"/>
        <v>19.401900000000001</v>
      </c>
      <c r="BF307" s="412">
        <f t="shared" si="62"/>
        <v>696.74</v>
      </c>
      <c r="BG307" s="412">
        <f t="shared" si="60"/>
        <v>698.72</v>
      </c>
      <c r="BH307" s="412">
        <f t="shared" si="60"/>
        <v>849.42</v>
      </c>
      <c r="BI307" s="412">
        <f t="shared" si="60"/>
        <v>47.332999999999998</v>
      </c>
      <c r="BJ307" s="412">
        <f t="shared" si="60"/>
        <v>100.441</v>
      </c>
      <c r="BK307" s="412">
        <f t="shared" si="60"/>
        <v>46.134</v>
      </c>
    </row>
    <row r="308" spans="1:63">
      <c r="C308" s="353"/>
      <c r="D308" s="455" t="s">
        <v>642</v>
      </c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 t="s">
        <v>642</v>
      </c>
      <c r="R308" s="455"/>
      <c r="S308" s="455"/>
      <c r="T308" s="455"/>
      <c r="U308" s="455"/>
      <c r="V308" s="455"/>
      <c r="W308" s="455"/>
      <c r="X308" s="455"/>
      <c r="Y308" s="455"/>
      <c r="Z308" s="455"/>
      <c r="AA308" s="455"/>
      <c r="AB308" s="455"/>
      <c r="AC308" s="455"/>
      <c r="AD308" s="455" t="s">
        <v>642</v>
      </c>
      <c r="AE308" s="455"/>
      <c r="AF308" s="455"/>
      <c r="AG308" s="455"/>
      <c r="AH308" s="455"/>
      <c r="AI308" s="455"/>
      <c r="AJ308" s="455"/>
      <c r="AK308" s="455"/>
      <c r="AL308" s="455"/>
      <c r="AM308" s="455"/>
      <c r="AN308" s="455"/>
      <c r="AO308" s="455"/>
      <c r="AP308" s="455"/>
      <c r="AU308" s="404"/>
      <c r="AV308" s="404"/>
      <c r="AW308" s="404"/>
      <c r="AX308" s="404"/>
      <c r="AY308" s="404"/>
      <c r="AZ308" s="404"/>
      <c r="BC308" s="353"/>
      <c r="BD308" s="353"/>
      <c r="BE308" s="353"/>
    </row>
    <row r="309" spans="1:63">
      <c r="C309" s="353"/>
      <c r="D309" s="410" t="s">
        <v>413</v>
      </c>
      <c r="E309" s="353"/>
      <c r="F309" s="353"/>
      <c r="G309" s="353"/>
      <c r="H309" s="353"/>
      <c r="I309" s="353"/>
      <c r="J309" s="353"/>
      <c r="K309" s="353"/>
      <c r="L309" s="353"/>
      <c r="M309" s="353"/>
      <c r="N309" s="353"/>
      <c r="O309" s="353"/>
      <c r="P309" s="353"/>
      <c r="Q309" s="410" t="s">
        <v>649</v>
      </c>
      <c r="AD309" s="417" t="s">
        <v>784</v>
      </c>
      <c r="AE309" s="404"/>
      <c r="AF309" s="404"/>
      <c r="AG309" s="404"/>
      <c r="AH309" s="404"/>
      <c r="AI309" s="404"/>
      <c r="AJ309" s="404"/>
      <c r="AK309" s="404"/>
      <c r="AL309" s="404"/>
      <c r="AM309" s="404"/>
      <c r="AN309" s="404"/>
      <c r="AO309" s="404"/>
      <c r="AP309" s="404"/>
      <c r="AR309" s="353"/>
      <c r="AS309" s="353"/>
      <c r="AT309" s="353"/>
      <c r="AX309" s="404"/>
      <c r="AY309" s="404"/>
      <c r="AZ309" s="404"/>
      <c r="BC309" s="353"/>
      <c r="BD309" s="353"/>
      <c r="BE309" s="353"/>
    </row>
    <row r="310" spans="1:63">
      <c r="C310" s="353"/>
      <c r="D310" s="353"/>
      <c r="E310" s="456" t="s">
        <v>414</v>
      </c>
      <c r="F310" s="455"/>
      <c r="G310" s="455"/>
      <c r="H310" s="455"/>
      <c r="I310" s="455"/>
      <c r="J310" s="456" t="s">
        <v>415</v>
      </c>
      <c r="K310" s="455"/>
      <c r="L310" s="455"/>
      <c r="M310" s="455"/>
      <c r="N310" s="455"/>
      <c r="O310" s="455"/>
      <c r="P310" s="455"/>
      <c r="R310" s="456" t="s">
        <v>414</v>
      </c>
      <c r="S310" s="455"/>
      <c r="T310" s="455"/>
      <c r="U310" s="455"/>
      <c r="V310" s="455"/>
      <c r="W310" s="456" t="s">
        <v>415</v>
      </c>
      <c r="X310" s="455"/>
      <c r="Y310" s="455"/>
      <c r="Z310" s="455"/>
      <c r="AA310" s="455"/>
      <c r="AB310" s="455"/>
      <c r="AC310" s="455"/>
      <c r="AD310" s="404"/>
      <c r="AE310" s="456" t="s">
        <v>414</v>
      </c>
      <c r="AF310" s="457"/>
      <c r="AG310" s="457"/>
      <c r="AH310" s="457"/>
      <c r="AI310" s="457"/>
      <c r="AJ310" s="456" t="s">
        <v>415</v>
      </c>
      <c r="AK310" s="457"/>
      <c r="AL310" s="457"/>
      <c r="AM310" s="457"/>
      <c r="AN310" s="457"/>
      <c r="AO310" s="457"/>
      <c r="AP310" s="457"/>
      <c r="AU310" s="404"/>
      <c r="AV310" s="404"/>
      <c r="AW310" s="404"/>
      <c r="AX310" s="404"/>
      <c r="AY310" s="404"/>
      <c r="AZ310" s="404"/>
      <c r="BF310" s="404"/>
      <c r="BG310" s="404"/>
      <c r="BH310" s="404"/>
      <c r="BI310" s="404"/>
      <c r="BJ310" s="404"/>
      <c r="BK310" s="404"/>
    </row>
    <row r="311" spans="1:63">
      <c r="C311" s="353"/>
      <c r="D311" s="410" t="s">
        <v>416</v>
      </c>
      <c r="E311" s="410" t="s">
        <v>417</v>
      </c>
      <c r="F311" s="410" t="s">
        <v>418</v>
      </c>
      <c r="G311" s="410" t="s">
        <v>419</v>
      </c>
      <c r="H311" s="353" t="s">
        <v>420</v>
      </c>
      <c r="I311" s="353" t="s">
        <v>421</v>
      </c>
      <c r="J311" s="410" t="s">
        <v>417</v>
      </c>
      <c r="K311" s="410" t="s">
        <v>418</v>
      </c>
      <c r="L311" s="410" t="s">
        <v>419</v>
      </c>
      <c r="M311" s="353" t="s">
        <v>420</v>
      </c>
      <c r="N311" s="353" t="s">
        <v>422</v>
      </c>
      <c r="O311" s="353" t="s">
        <v>421</v>
      </c>
      <c r="P311" s="353" t="s">
        <v>423</v>
      </c>
      <c r="Q311" s="410" t="s">
        <v>416</v>
      </c>
      <c r="R311" s="410" t="s">
        <v>417</v>
      </c>
      <c r="S311" s="410" t="s">
        <v>418</v>
      </c>
      <c r="T311" s="410" t="s">
        <v>419</v>
      </c>
      <c r="U311" s="353" t="s">
        <v>420</v>
      </c>
      <c r="V311" s="353" t="s">
        <v>421</v>
      </c>
      <c r="W311" s="410" t="s">
        <v>417</v>
      </c>
      <c r="X311" s="410" t="s">
        <v>418</v>
      </c>
      <c r="Y311" s="410" t="s">
        <v>419</v>
      </c>
      <c r="Z311" s="353" t="s">
        <v>420</v>
      </c>
      <c r="AA311" s="353" t="s">
        <v>422</v>
      </c>
      <c r="AB311" s="353" t="s">
        <v>421</v>
      </c>
      <c r="AC311" s="353" t="s">
        <v>423</v>
      </c>
      <c r="AD311" s="417" t="s">
        <v>416</v>
      </c>
      <c r="AE311" s="417" t="s">
        <v>417</v>
      </c>
      <c r="AF311" s="417" t="s">
        <v>418</v>
      </c>
      <c r="AG311" s="417" t="s">
        <v>419</v>
      </c>
      <c r="AH311" s="404" t="s">
        <v>420</v>
      </c>
      <c r="AI311" s="404" t="s">
        <v>421</v>
      </c>
      <c r="AJ311" s="417" t="s">
        <v>417</v>
      </c>
      <c r="AK311" s="417" t="s">
        <v>418</v>
      </c>
      <c r="AL311" s="417" t="s">
        <v>419</v>
      </c>
      <c r="AM311" s="404" t="s">
        <v>420</v>
      </c>
      <c r="AN311" s="404" t="s">
        <v>422</v>
      </c>
      <c r="AO311" s="404" t="s">
        <v>421</v>
      </c>
      <c r="AP311" s="404" t="s">
        <v>423</v>
      </c>
      <c r="AR311" s="410" t="s">
        <v>417</v>
      </c>
      <c r="AS311" s="410" t="s">
        <v>418</v>
      </c>
      <c r="AT311" s="410" t="s">
        <v>419</v>
      </c>
      <c r="AU311" s="410" t="s">
        <v>417</v>
      </c>
      <c r="AV311" s="410" t="s">
        <v>418</v>
      </c>
      <c r="AW311" s="410" t="s">
        <v>419</v>
      </c>
      <c r="AX311" s="417" t="s">
        <v>417</v>
      </c>
      <c r="AY311" s="417" t="s">
        <v>418</v>
      </c>
      <c r="AZ311" s="417" t="s">
        <v>419</v>
      </c>
      <c r="BC311" s="410" t="s">
        <v>417</v>
      </c>
      <c r="BD311" s="410" t="s">
        <v>418</v>
      </c>
      <c r="BE311" s="410" t="s">
        <v>419</v>
      </c>
      <c r="BF311" s="410" t="s">
        <v>417</v>
      </c>
      <c r="BG311" s="410" t="s">
        <v>418</v>
      </c>
      <c r="BH311" s="410" t="s">
        <v>419</v>
      </c>
      <c r="BI311" s="410" t="s">
        <v>417</v>
      </c>
      <c r="BJ311" s="410" t="s">
        <v>418</v>
      </c>
      <c r="BK311" s="410" t="s">
        <v>419</v>
      </c>
    </row>
    <row r="312" spans="1:63">
      <c r="A312" s="458" t="s">
        <v>643</v>
      </c>
      <c r="B312" s="353">
        <v>225</v>
      </c>
      <c r="C312" s="353"/>
      <c r="D312" s="353" t="s">
        <v>424</v>
      </c>
      <c r="E312" s="411">
        <v>52388.320000000109</v>
      </c>
      <c r="F312" s="411">
        <v>54628.320000000109</v>
      </c>
      <c r="G312" s="411">
        <v>48547.320000000102</v>
      </c>
      <c r="H312" s="411">
        <v>51854.653333333437</v>
      </c>
      <c r="I312" s="412" t="s">
        <v>444</v>
      </c>
      <c r="J312" s="412">
        <v>3.206</v>
      </c>
      <c r="K312" s="412">
        <v>3.3220000000000001</v>
      </c>
      <c r="L312" s="412">
        <v>3.0060000000000002</v>
      </c>
      <c r="M312" s="412">
        <v>3.1779999999999999</v>
      </c>
      <c r="N312" s="411">
        <v>0.15982689780948092</v>
      </c>
      <c r="O312" s="412" t="s">
        <v>445</v>
      </c>
      <c r="P312" s="413">
        <v>2.1505060085416949</v>
      </c>
      <c r="Q312" s="353" t="s">
        <v>650</v>
      </c>
      <c r="R312" s="411">
        <v>1034350.3765898913</v>
      </c>
      <c r="S312" s="411">
        <v>1039016.3303905698</v>
      </c>
      <c r="T312" s="411">
        <v>1002593.4043954582</v>
      </c>
      <c r="U312" s="411">
        <v>1025320.0371253063</v>
      </c>
      <c r="V312" s="412" t="s">
        <v>472</v>
      </c>
      <c r="W312" s="411">
        <v>699.85753540168935</v>
      </c>
      <c r="X312" s="411">
        <v>740.37256022282338</v>
      </c>
      <c r="Y312" s="412">
        <v>580.6</v>
      </c>
      <c r="Z312" s="411">
        <v>673.61416433286115</v>
      </c>
      <c r="AA312" s="411">
        <v>83.050366056731605</v>
      </c>
      <c r="AB312" s="412" t="s">
        <v>656</v>
      </c>
      <c r="AC312" s="413">
        <v>0.28933934454565252</v>
      </c>
      <c r="AD312" s="404" t="s">
        <v>650</v>
      </c>
      <c r="AE312" s="418">
        <v>13843.999999999975</v>
      </c>
      <c r="AF312" s="418">
        <v>14765.099999999969</v>
      </c>
      <c r="AG312" s="418">
        <v>13261.099999999977</v>
      </c>
      <c r="AH312" s="418">
        <v>13956.733333333308</v>
      </c>
      <c r="AI312" s="420" t="s">
        <v>481</v>
      </c>
      <c r="AJ312" s="420">
        <v>8.0549999999999997</v>
      </c>
      <c r="AK312" s="420">
        <v>8.4990000000000006</v>
      </c>
      <c r="AL312" s="420">
        <v>7.7709999999999999</v>
      </c>
      <c r="AM312" s="420">
        <v>8.1080000000000005</v>
      </c>
      <c r="AN312" s="418">
        <v>0.36685109100828633</v>
      </c>
      <c r="AO312" s="420" t="s">
        <v>446</v>
      </c>
      <c r="AP312" s="421">
        <v>2.1087503030666035</v>
      </c>
      <c r="AR312" s="412">
        <v>3.206</v>
      </c>
      <c r="AS312" s="412">
        <v>3.3220000000000001</v>
      </c>
      <c r="AT312" s="412">
        <v>3.0060000000000002</v>
      </c>
      <c r="AU312" s="411">
        <v>699.85753540168935</v>
      </c>
      <c r="AV312" s="411">
        <v>740.37256022282338</v>
      </c>
      <c r="AW312" s="412">
        <v>580.6</v>
      </c>
      <c r="AX312" s="420">
        <v>8.0549999999999997</v>
      </c>
      <c r="AY312" s="420">
        <v>8.4990000000000006</v>
      </c>
      <c r="AZ312" s="420">
        <v>7.7709999999999999</v>
      </c>
      <c r="BB312" s="353">
        <v>225</v>
      </c>
      <c r="BC312" s="412">
        <f>AR312*21</f>
        <v>67.325999999999993</v>
      </c>
      <c r="BD312" s="412">
        <f t="shared" ref="BD312:BE335" si="63">AS312*21</f>
        <v>69.762</v>
      </c>
      <c r="BE312" s="412">
        <f t="shared" si="63"/>
        <v>63.126000000000005</v>
      </c>
      <c r="BF312" s="412">
        <f>AU312*11</f>
        <v>7698.4328894185828</v>
      </c>
      <c r="BG312" s="412">
        <f t="shared" ref="BG312:BK335" si="64">AV312*11</f>
        <v>8144.0981624510569</v>
      </c>
      <c r="BH312" s="412">
        <f t="shared" si="64"/>
        <v>6386.6</v>
      </c>
      <c r="BI312" s="412">
        <f t="shared" si="64"/>
        <v>88.60499999999999</v>
      </c>
      <c r="BJ312" s="412">
        <f t="shared" si="64"/>
        <v>93.489000000000004</v>
      </c>
      <c r="BK312" s="412">
        <f t="shared" si="64"/>
        <v>85.480999999999995</v>
      </c>
    </row>
    <row r="313" spans="1:63">
      <c r="A313" s="458"/>
      <c r="B313" s="353">
        <v>226</v>
      </c>
      <c r="C313" s="353"/>
      <c r="D313" s="353" t="s">
        <v>456</v>
      </c>
      <c r="E313" s="411">
        <v>20603.580000000038</v>
      </c>
      <c r="F313" s="411">
        <v>18457.740000000016</v>
      </c>
      <c r="G313" s="411">
        <v>18572.740000000027</v>
      </c>
      <c r="H313" s="411">
        <v>19211.353333333358</v>
      </c>
      <c r="I313" s="412" t="s">
        <v>473</v>
      </c>
      <c r="J313" s="412">
        <v>1.452</v>
      </c>
      <c r="K313" s="412">
        <v>1.3220000000000001</v>
      </c>
      <c r="L313" s="412">
        <v>1.329</v>
      </c>
      <c r="M313" s="412">
        <v>1.3680000000000001</v>
      </c>
      <c r="N313" s="411">
        <v>7.3181019789068949E-2</v>
      </c>
      <c r="O313" s="412" t="s">
        <v>474</v>
      </c>
      <c r="P313" s="413">
        <v>1.898548744090184</v>
      </c>
      <c r="Q313" s="353" t="s">
        <v>657</v>
      </c>
      <c r="R313" s="411">
        <v>25655.119999999959</v>
      </c>
      <c r="S313" s="411">
        <v>29695.839999999953</v>
      </c>
      <c r="T313" s="411">
        <v>37523.839999999953</v>
      </c>
      <c r="U313" s="411">
        <v>30958.266666666623</v>
      </c>
      <c r="V313" s="412" t="s">
        <v>664</v>
      </c>
      <c r="W313" s="412">
        <v>39.46</v>
      </c>
      <c r="X313" s="412">
        <v>42.9</v>
      </c>
      <c r="Y313" s="412">
        <v>49.050000000000004</v>
      </c>
      <c r="Z313" s="412">
        <v>43.800000000000004</v>
      </c>
      <c r="AA313" s="411">
        <v>4.8573402138236821</v>
      </c>
      <c r="AB313" s="412" t="s">
        <v>434</v>
      </c>
      <c r="AC313" s="413">
        <v>2.5653282108840965</v>
      </c>
      <c r="AD313" s="404" t="s">
        <v>657</v>
      </c>
      <c r="AE313" s="418">
        <v>14249.949999999975</v>
      </c>
      <c r="AF313" s="418">
        <v>12764.099999999977</v>
      </c>
      <c r="AG313" s="418">
        <v>15463.199999999975</v>
      </c>
      <c r="AH313" s="418">
        <v>14159.083333333308</v>
      </c>
      <c r="AI313" s="420" t="s">
        <v>508</v>
      </c>
      <c r="AJ313" s="420">
        <v>8.2509999999999994</v>
      </c>
      <c r="AK313" s="420">
        <v>7.5270000000000001</v>
      </c>
      <c r="AL313" s="420">
        <v>8.8309999999999995</v>
      </c>
      <c r="AM313" s="420">
        <v>8.2029999999999994</v>
      </c>
      <c r="AN313" s="418">
        <v>0.65368257539847074</v>
      </c>
      <c r="AO313" s="420" t="s">
        <v>506</v>
      </c>
      <c r="AP313" s="421">
        <v>2.1092227136619233</v>
      </c>
      <c r="AR313" s="412">
        <v>1.452</v>
      </c>
      <c r="AS313" s="412">
        <v>1.3220000000000001</v>
      </c>
      <c r="AT313" s="412">
        <v>1.329</v>
      </c>
      <c r="AU313" s="412">
        <v>39.46</v>
      </c>
      <c r="AV313" s="412">
        <v>42.9</v>
      </c>
      <c r="AW313" s="412">
        <v>49.050000000000004</v>
      </c>
      <c r="AX313" s="420">
        <v>8.2509999999999994</v>
      </c>
      <c r="AY313" s="420">
        <v>7.5270000000000001</v>
      </c>
      <c r="AZ313" s="420">
        <v>8.8309999999999995</v>
      </c>
      <c r="BB313" s="353">
        <v>226</v>
      </c>
      <c r="BC313" s="412">
        <f t="shared" ref="BC313:BC335" si="65">AR313*21</f>
        <v>30.491999999999997</v>
      </c>
      <c r="BD313" s="412">
        <f t="shared" si="63"/>
        <v>27.762</v>
      </c>
      <c r="BE313" s="412">
        <f t="shared" si="63"/>
        <v>27.908999999999999</v>
      </c>
      <c r="BF313" s="412">
        <f t="shared" ref="BF313:BF335" si="66">AU313*11</f>
        <v>434.06</v>
      </c>
      <c r="BG313" s="412">
        <f t="shared" si="64"/>
        <v>471.9</v>
      </c>
      <c r="BH313" s="412">
        <f t="shared" si="64"/>
        <v>539.55000000000007</v>
      </c>
      <c r="BI313" s="412">
        <f t="shared" si="64"/>
        <v>90.760999999999996</v>
      </c>
      <c r="BJ313" s="412">
        <f t="shared" si="64"/>
        <v>82.796999999999997</v>
      </c>
      <c r="BK313" s="412">
        <f t="shared" si="64"/>
        <v>97.140999999999991</v>
      </c>
    </row>
    <row r="314" spans="1:63">
      <c r="A314" s="458"/>
      <c r="B314" s="353">
        <v>227</v>
      </c>
      <c r="C314" s="353"/>
      <c r="D314" s="353" t="s">
        <v>482</v>
      </c>
      <c r="E314" s="411">
        <v>16156.739999999994</v>
      </c>
      <c r="F314" s="411">
        <v>14746.739999999994</v>
      </c>
      <c r="G314" s="411">
        <v>15190.579999999994</v>
      </c>
      <c r="H314" s="411">
        <v>15364.686666666661</v>
      </c>
      <c r="I314" s="412" t="s">
        <v>495</v>
      </c>
      <c r="J314" s="412">
        <v>1.18</v>
      </c>
      <c r="K314" s="412">
        <v>1.091</v>
      </c>
      <c r="L314" s="412">
        <v>1.119</v>
      </c>
      <c r="M314" s="412">
        <v>1.1300000000000001</v>
      </c>
      <c r="N314" s="411">
        <v>4.5441559908973368E-2</v>
      </c>
      <c r="O314" s="412" t="s">
        <v>496</v>
      </c>
      <c r="P314" s="413">
        <v>1.8623272413735223</v>
      </c>
      <c r="Q314" s="353" t="s">
        <v>665</v>
      </c>
      <c r="R314" s="411">
        <v>16718.120000000014</v>
      </c>
      <c r="S314" s="411">
        <v>18647.119999999988</v>
      </c>
      <c r="T314" s="411">
        <v>21647.559999999979</v>
      </c>
      <c r="U314" s="411">
        <v>19004.266666666663</v>
      </c>
      <c r="V314" s="412" t="s">
        <v>566</v>
      </c>
      <c r="W314" s="412">
        <v>30.84</v>
      </c>
      <c r="X314" s="412">
        <v>32.840000000000003</v>
      </c>
      <c r="Y314" s="412">
        <v>35.79</v>
      </c>
      <c r="Z314" s="412">
        <v>33.160000000000004</v>
      </c>
      <c r="AA314" s="411">
        <v>2.4926437898507596</v>
      </c>
      <c r="AB314" s="412" t="s">
        <v>458</v>
      </c>
      <c r="AC314" s="413">
        <v>2.642337002947015</v>
      </c>
      <c r="AD314" s="404" t="s">
        <v>665</v>
      </c>
      <c r="AE314" s="418">
        <v>9030.1000000000022</v>
      </c>
      <c r="AF314" s="418">
        <v>7570.8500000000095</v>
      </c>
      <c r="AG314" s="418">
        <v>8558.0000000000036</v>
      </c>
      <c r="AH314" s="418">
        <v>8386.3166666666712</v>
      </c>
      <c r="AI314" s="420" t="s">
        <v>429</v>
      </c>
      <c r="AJ314" s="420">
        <v>5.6180000000000003</v>
      </c>
      <c r="AK314" s="420">
        <v>4.827</v>
      </c>
      <c r="AL314" s="420">
        <v>5.3650000000000002</v>
      </c>
      <c r="AM314" s="420">
        <v>5.2700000000000005</v>
      </c>
      <c r="AN314" s="418">
        <v>0.40403837100116818</v>
      </c>
      <c r="AO314" s="420" t="s">
        <v>486</v>
      </c>
      <c r="AP314" s="421">
        <v>1.980603577764791</v>
      </c>
      <c r="AR314" s="412">
        <v>1.18</v>
      </c>
      <c r="AS314" s="412">
        <v>1.091</v>
      </c>
      <c r="AT314" s="412">
        <v>1.119</v>
      </c>
      <c r="AU314" s="412">
        <v>30.84</v>
      </c>
      <c r="AV314" s="412">
        <v>32.840000000000003</v>
      </c>
      <c r="AW314" s="412">
        <v>35.79</v>
      </c>
      <c r="AX314" s="420">
        <v>5.6180000000000003</v>
      </c>
      <c r="AY314" s="420">
        <v>4.827</v>
      </c>
      <c r="AZ314" s="420">
        <v>5.3650000000000002</v>
      </c>
      <c r="BB314" s="353">
        <v>227</v>
      </c>
      <c r="BC314" s="412">
        <f t="shared" si="65"/>
        <v>24.779999999999998</v>
      </c>
      <c r="BD314" s="412">
        <f t="shared" si="63"/>
        <v>22.910999999999998</v>
      </c>
      <c r="BE314" s="412">
        <f t="shared" si="63"/>
        <v>23.498999999999999</v>
      </c>
      <c r="BF314" s="412">
        <f t="shared" si="66"/>
        <v>339.24</v>
      </c>
      <c r="BG314" s="412">
        <f t="shared" si="64"/>
        <v>361.24</v>
      </c>
      <c r="BH314" s="412">
        <f t="shared" si="64"/>
        <v>393.69</v>
      </c>
      <c r="BI314" s="412">
        <f t="shared" si="64"/>
        <v>61.798000000000002</v>
      </c>
      <c r="BJ314" s="412">
        <f t="shared" si="64"/>
        <v>53.097000000000001</v>
      </c>
      <c r="BK314" s="412">
        <f t="shared" si="64"/>
        <v>59.015000000000001</v>
      </c>
    </row>
    <row r="315" spans="1:63">
      <c r="A315" s="458"/>
      <c r="B315" s="353">
        <v>228</v>
      </c>
      <c r="C315" s="353"/>
      <c r="D315" s="353" t="s">
        <v>502</v>
      </c>
      <c r="E315" s="411">
        <v>12588.579999999994</v>
      </c>
      <c r="F315" s="411">
        <v>13065.159999999994</v>
      </c>
      <c r="G315" s="411">
        <v>13825.319999999994</v>
      </c>
      <c r="H315" s="411">
        <v>13159.686666666661</v>
      </c>
      <c r="I315" s="412" t="s">
        <v>495</v>
      </c>
      <c r="J315" s="412">
        <v>0.95199999999999996</v>
      </c>
      <c r="K315" s="412">
        <v>0.98299999999999998</v>
      </c>
      <c r="L315" s="412">
        <v>1.032</v>
      </c>
      <c r="M315" s="412">
        <v>0.98899999999999999</v>
      </c>
      <c r="N315" s="411">
        <v>4.0377534300395944E-2</v>
      </c>
      <c r="O315" s="412" t="s">
        <v>517</v>
      </c>
      <c r="P315" s="413">
        <v>1.7965026083899345</v>
      </c>
      <c r="Q315" s="353" t="s">
        <v>671</v>
      </c>
      <c r="R315" s="411">
        <v>11924.00000000002</v>
      </c>
      <c r="S315" s="411">
        <v>12856.280000000024</v>
      </c>
      <c r="T315" s="411">
        <v>16824.120000000017</v>
      </c>
      <c r="U315" s="411">
        <v>13868.133333333353</v>
      </c>
      <c r="V315" s="412" t="s">
        <v>676</v>
      </c>
      <c r="W315" s="412">
        <v>25.32</v>
      </c>
      <c r="X315" s="412">
        <v>26.47</v>
      </c>
      <c r="Y315" s="412">
        <v>30.95</v>
      </c>
      <c r="Z315" s="412">
        <v>27.580000000000002</v>
      </c>
      <c r="AA315" s="411">
        <v>2.9737746950360773</v>
      </c>
      <c r="AB315" s="412" t="s">
        <v>544</v>
      </c>
      <c r="AC315" s="413">
        <v>2.6825569241435736</v>
      </c>
      <c r="AD315" s="404" t="s">
        <v>671</v>
      </c>
      <c r="AE315" s="418">
        <v>7103.9000000000115</v>
      </c>
      <c r="AF315" s="418">
        <v>6622.0000000000082</v>
      </c>
      <c r="AG315" s="418">
        <v>8394.9500000000044</v>
      </c>
      <c r="AH315" s="418">
        <v>7373.616666666675</v>
      </c>
      <c r="AI315" s="420" t="s">
        <v>625</v>
      </c>
      <c r="AJ315" s="420">
        <v>4.5670000000000002</v>
      </c>
      <c r="AK315" s="420">
        <v>4.2940000000000005</v>
      </c>
      <c r="AL315" s="420">
        <v>5.2770000000000001</v>
      </c>
      <c r="AM315" s="420">
        <v>4.7130000000000001</v>
      </c>
      <c r="AN315" s="418">
        <v>0.50767042851028299</v>
      </c>
      <c r="AO315" s="420" t="s">
        <v>544</v>
      </c>
      <c r="AP315" s="421">
        <v>1.9060433287666634</v>
      </c>
      <c r="AR315" s="412">
        <v>0.95199999999999996</v>
      </c>
      <c r="AS315" s="412">
        <v>0.98299999999999998</v>
      </c>
      <c r="AT315" s="412">
        <v>1.032</v>
      </c>
      <c r="AU315" s="412">
        <v>25.32</v>
      </c>
      <c r="AV315" s="412">
        <v>26.47</v>
      </c>
      <c r="AW315" s="412">
        <v>30.95</v>
      </c>
      <c r="AX315" s="420">
        <v>4.5670000000000002</v>
      </c>
      <c r="AY315" s="420">
        <v>4.2940000000000005</v>
      </c>
      <c r="AZ315" s="420">
        <v>5.2770000000000001</v>
      </c>
      <c r="BB315" s="353">
        <v>228</v>
      </c>
      <c r="BC315" s="412">
        <f t="shared" si="65"/>
        <v>19.991999999999997</v>
      </c>
      <c r="BD315" s="412">
        <f t="shared" si="63"/>
        <v>20.643000000000001</v>
      </c>
      <c r="BE315" s="412">
        <f t="shared" si="63"/>
        <v>21.672000000000001</v>
      </c>
      <c r="BF315" s="412">
        <f t="shared" si="66"/>
        <v>278.52</v>
      </c>
      <c r="BG315" s="412">
        <f t="shared" si="64"/>
        <v>291.16999999999996</v>
      </c>
      <c r="BH315" s="412">
        <f t="shared" si="64"/>
        <v>340.45</v>
      </c>
      <c r="BI315" s="412">
        <f t="shared" si="64"/>
        <v>50.237000000000002</v>
      </c>
      <c r="BJ315" s="412">
        <f t="shared" si="64"/>
        <v>47.234000000000009</v>
      </c>
      <c r="BK315" s="412">
        <f t="shared" si="64"/>
        <v>58.047000000000004</v>
      </c>
    </row>
    <row r="316" spans="1:63">
      <c r="A316" s="458"/>
      <c r="B316" s="353">
        <v>229</v>
      </c>
      <c r="C316" s="353"/>
      <c r="D316" s="353" t="s">
        <v>524</v>
      </c>
      <c r="E316" s="411">
        <v>14812.999999999995</v>
      </c>
      <c r="F316" s="411">
        <v>17165.740000000009</v>
      </c>
      <c r="G316" s="411">
        <v>14757.739999999994</v>
      </c>
      <c r="H316" s="411">
        <v>15578.826666666666</v>
      </c>
      <c r="I316" s="412" t="s">
        <v>435</v>
      </c>
      <c r="J316" s="412">
        <v>1.095</v>
      </c>
      <c r="K316" s="412">
        <v>1.2430000000000001</v>
      </c>
      <c r="L316" s="412">
        <v>1.0920000000000001</v>
      </c>
      <c r="M316" s="412">
        <v>1.143</v>
      </c>
      <c r="N316" s="411">
        <v>8.6202016371547216E-2</v>
      </c>
      <c r="O316" s="412" t="s">
        <v>458</v>
      </c>
      <c r="P316" s="413">
        <v>1.8323257777788775</v>
      </c>
      <c r="Q316" s="353" t="s">
        <v>677</v>
      </c>
      <c r="R316" s="411">
        <v>13408.560000000021</v>
      </c>
      <c r="S316" s="411">
        <v>17544.84</v>
      </c>
      <c r="T316" s="411">
        <v>15807.840000000027</v>
      </c>
      <c r="U316" s="411">
        <v>15587.080000000016</v>
      </c>
      <c r="V316" s="412" t="s">
        <v>589</v>
      </c>
      <c r="W316" s="412">
        <v>27.12</v>
      </c>
      <c r="X316" s="412">
        <v>31.71</v>
      </c>
      <c r="Y316" s="412">
        <v>29.85</v>
      </c>
      <c r="Z316" s="412">
        <v>29.560000000000002</v>
      </c>
      <c r="AA316" s="411">
        <v>2.3060424975865397</v>
      </c>
      <c r="AB316" s="412" t="s">
        <v>442</v>
      </c>
      <c r="AC316" s="413">
        <v>2.6310778116689666</v>
      </c>
      <c r="AD316" s="404" t="s">
        <v>677</v>
      </c>
      <c r="AE316" s="418">
        <v>9507.1499999999942</v>
      </c>
      <c r="AF316" s="418">
        <v>9689.0499999999884</v>
      </c>
      <c r="AG316" s="418">
        <v>9662.0999999999949</v>
      </c>
      <c r="AH316" s="418">
        <v>9619.4333333333252</v>
      </c>
      <c r="AI316" s="420" t="s">
        <v>500</v>
      </c>
      <c r="AJ316" s="420">
        <v>5.87</v>
      </c>
      <c r="AK316" s="420">
        <v>5.9660000000000002</v>
      </c>
      <c r="AL316" s="420">
        <v>5.952</v>
      </c>
      <c r="AM316" s="420">
        <v>5.9290000000000003</v>
      </c>
      <c r="AN316" s="418">
        <v>5.1518409409452161E-2</v>
      </c>
      <c r="AO316" s="420" t="s">
        <v>576</v>
      </c>
      <c r="AP316" s="421">
        <v>1.9934008371211711</v>
      </c>
      <c r="AR316" s="412">
        <v>1.095</v>
      </c>
      <c r="AS316" s="412">
        <v>1.2430000000000001</v>
      </c>
      <c r="AT316" s="412">
        <v>1.0920000000000001</v>
      </c>
      <c r="AU316" s="412">
        <v>27.12</v>
      </c>
      <c r="AV316" s="412">
        <v>31.71</v>
      </c>
      <c r="AW316" s="412">
        <v>29.85</v>
      </c>
      <c r="AX316" s="420">
        <v>5.87</v>
      </c>
      <c r="AY316" s="420">
        <v>5.9660000000000002</v>
      </c>
      <c r="AZ316" s="420">
        <v>5.952</v>
      </c>
      <c r="BB316" s="353">
        <v>229</v>
      </c>
      <c r="BC316" s="412">
        <f t="shared" si="65"/>
        <v>22.995000000000001</v>
      </c>
      <c r="BD316" s="412">
        <f t="shared" si="63"/>
        <v>26.103000000000002</v>
      </c>
      <c r="BE316" s="412">
        <f t="shared" si="63"/>
        <v>22.932000000000002</v>
      </c>
      <c r="BF316" s="412">
        <f t="shared" si="66"/>
        <v>298.32</v>
      </c>
      <c r="BG316" s="412">
        <f t="shared" si="64"/>
        <v>348.81</v>
      </c>
      <c r="BH316" s="412">
        <f t="shared" si="64"/>
        <v>328.35</v>
      </c>
      <c r="BI316" s="412">
        <f t="shared" si="64"/>
        <v>64.570000000000007</v>
      </c>
      <c r="BJ316" s="412">
        <f t="shared" si="64"/>
        <v>65.626000000000005</v>
      </c>
      <c r="BK316" s="412">
        <f t="shared" si="64"/>
        <v>65.471999999999994</v>
      </c>
    </row>
    <row r="317" spans="1:63">
      <c r="A317" s="458"/>
      <c r="B317" s="353">
        <v>230</v>
      </c>
      <c r="C317" s="353"/>
      <c r="D317" s="353" t="s">
        <v>533</v>
      </c>
      <c r="E317" s="411">
        <v>32609.320000000072</v>
      </c>
      <c r="F317" s="411">
        <v>35057.32000000008</v>
      </c>
      <c r="G317" s="411">
        <v>33831.320000000087</v>
      </c>
      <c r="H317" s="411">
        <v>33832.653333333416</v>
      </c>
      <c r="I317" s="412" t="s">
        <v>449</v>
      </c>
      <c r="J317" s="412">
        <v>2.1459999999999999</v>
      </c>
      <c r="K317" s="412">
        <v>2.2810000000000001</v>
      </c>
      <c r="L317" s="412">
        <v>2.214</v>
      </c>
      <c r="M317" s="412">
        <v>2.2130000000000001</v>
      </c>
      <c r="N317" s="411">
        <v>6.7886805847782963E-2</v>
      </c>
      <c r="O317" s="412" t="s">
        <v>537</v>
      </c>
      <c r="P317" s="413">
        <v>2.0584839075958152</v>
      </c>
      <c r="Q317" s="353" t="s">
        <v>679</v>
      </c>
      <c r="R317" s="411">
        <v>54860.11999999993</v>
      </c>
      <c r="S317" s="411">
        <v>58111.119999999923</v>
      </c>
      <c r="T317" s="411">
        <v>39829.119999999952</v>
      </c>
      <c r="U317" s="411">
        <v>50933.453333333273</v>
      </c>
      <c r="V317" s="412" t="s">
        <v>653</v>
      </c>
      <c r="W317" s="412">
        <v>60.95</v>
      </c>
      <c r="X317" s="412">
        <v>63</v>
      </c>
      <c r="Y317" s="412">
        <v>50.75</v>
      </c>
      <c r="Z317" s="412">
        <v>58.230000000000004</v>
      </c>
      <c r="AA317" s="411">
        <v>6.5642462022113088</v>
      </c>
      <c r="AB317" s="412" t="s">
        <v>556</v>
      </c>
      <c r="AC317" s="413">
        <v>2.5026313644865432</v>
      </c>
      <c r="AD317" s="404" t="s">
        <v>679</v>
      </c>
      <c r="AE317" s="418">
        <v>16459.149999999969</v>
      </c>
      <c r="AF317" s="418">
        <v>17592.149999999961</v>
      </c>
      <c r="AG317" s="418">
        <v>15882.149999999969</v>
      </c>
      <c r="AH317" s="418">
        <v>16644.483333333297</v>
      </c>
      <c r="AI317" s="420" t="s">
        <v>475</v>
      </c>
      <c r="AJ317" s="420">
        <v>9.3010000000000002</v>
      </c>
      <c r="AK317" s="420">
        <v>9.827</v>
      </c>
      <c r="AL317" s="420">
        <v>9.0299999999999994</v>
      </c>
      <c r="AM317" s="420">
        <v>9.386000000000001</v>
      </c>
      <c r="AN317" s="418">
        <v>0.40563578842803849</v>
      </c>
      <c r="AO317" s="420" t="s">
        <v>448</v>
      </c>
      <c r="AP317" s="421">
        <v>2.1470122844049246</v>
      </c>
      <c r="AR317" s="412">
        <v>2.1459999999999999</v>
      </c>
      <c r="AS317" s="412">
        <v>2.2810000000000001</v>
      </c>
      <c r="AT317" s="412">
        <v>2.214</v>
      </c>
      <c r="AU317" s="412">
        <v>60.95</v>
      </c>
      <c r="AV317" s="412">
        <v>63</v>
      </c>
      <c r="AW317" s="412">
        <v>50.75</v>
      </c>
      <c r="AX317" s="420">
        <v>9.3010000000000002</v>
      </c>
      <c r="AY317" s="420">
        <v>9.827</v>
      </c>
      <c r="AZ317" s="420">
        <v>9.0299999999999994</v>
      </c>
      <c r="BB317" s="353">
        <v>230</v>
      </c>
      <c r="BC317" s="412">
        <f t="shared" si="65"/>
        <v>45.065999999999995</v>
      </c>
      <c r="BD317" s="412">
        <f t="shared" si="63"/>
        <v>47.901000000000003</v>
      </c>
      <c r="BE317" s="412">
        <f t="shared" si="63"/>
        <v>46.494</v>
      </c>
      <c r="BF317" s="412">
        <f t="shared" si="66"/>
        <v>670.45</v>
      </c>
      <c r="BG317" s="412">
        <f t="shared" si="64"/>
        <v>693</v>
      </c>
      <c r="BH317" s="412">
        <f t="shared" si="64"/>
        <v>558.25</v>
      </c>
      <c r="BI317" s="412">
        <f t="shared" si="64"/>
        <v>102.31100000000001</v>
      </c>
      <c r="BJ317" s="412">
        <f t="shared" si="64"/>
        <v>108.09699999999999</v>
      </c>
      <c r="BK317" s="412">
        <f t="shared" si="64"/>
        <v>99.33</v>
      </c>
    </row>
    <row r="318" spans="1:63">
      <c r="A318" s="458"/>
      <c r="B318" s="353">
        <v>231</v>
      </c>
      <c r="C318" s="353"/>
      <c r="D318" s="353" t="s">
        <v>538</v>
      </c>
      <c r="E318" s="411">
        <v>26106.160000000062</v>
      </c>
      <c r="F318" s="411">
        <v>25861.320000000062</v>
      </c>
      <c r="G318" s="411">
        <v>24993.320000000065</v>
      </c>
      <c r="H318" s="411">
        <v>25653.600000000064</v>
      </c>
      <c r="I318" s="412" t="s">
        <v>471</v>
      </c>
      <c r="J318" s="412">
        <v>1.776</v>
      </c>
      <c r="K318" s="412">
        <v>1.762</v>
      </c>
      <c r="L318" s="412">
        <v>1.712</v>
      </c>
      <c r="M318" s="412">
        <v>1.75</v>
      </c>
      <c r="N318" s="411">
        <v>3.3936146967598627E-2</v>
      </c>
      <c r="O318" s="412" t="s">
        <v>472</v>
      </c>
      <c r="P318" s="413">
        <v>1.9948667965060494</v>
      </c>
      <c r="Q318" s="353" t="s">
        <v>684</v>
      </c>
      <c r="R318" s="411">
        <v>29041.119999999948</v>
      </c>
      <c r="S318" s="411">
        <v>30609.119999999955</v>
      </c>
      <c r="T318" s="411">
        <v>21276.11999999997</v>
      </c>
      <c r="U318" s="411">
        <v>26975.453333333291</v>
      </c>
      <c r="V318" s="412" t="s">
        <v>673</v>
      </c>
      <c r="W318" s="412">
        <v>42.36</v>
      </c>
      <c r="X318" s="412">
        <v>43.65</v>
      </c>
      <c r="Y318" s="412">
        <v>35.44</v>
      </c>
      <c r="Z318" s="412">
        <v>40.480000000000004</v>
      </c>
      <c r="AA318" s="411">
        <v>4.4179627576523766</v>
      </c>
      <c r="AB318" s="412" t="s">
        <v>433</v>
      </c>
      <c r="AC318" s="413">
        <v>2.5931556887283369</v>
      </c>
      <c r="AD318" s="404" t="s">
        <v>684</v>
      </c>
      <c r="AE318" s="418">
        <v>10090.999999999987</v>
      </c>
      <c r="AF318" s="418">
        <v>12898.149999999971</v>
      </c>
      <c r="AG318" s="418">
        <v>9839.9499999999935</v>
      </c>
      <c r="AH318" s="418">
        <v>10943.033333333316</v>
      </c>
      <c r="AI318" s="420" t="s">
        <v>624</v>
      </c>
      <c r="AJ318" s="420">
        <v>6.1749999999999998</v>
      </c>
      <c r="AK318" s="420">
        <v>7.593</v>
      </c>
      <c r="AL318" s="420">
        <v>6.0449999999999999</v>
      </c>
      <c r="AM318" s="420">
        <v>6.6040000000000001</v>
      </c>
      <c r="AN318" s="418">
        <v>0.85863876828017471</v>
      </c>
      <c r="AO318" s="420" t="s">
        <v>612</v>
      </c>
      <c r="AP318" s="421">
        <v>2.0323638054405548</v>
      </c>
      <c r="AR318" s="412">
        <v>1.776</v>
      </c>
      <c r="AS318" s="412">
        <v>1.762</v>
      </c>
      <c r="AT318" s="412">
        <v>1.712</v>
      </c>
      <c r="AU318" s="412">
        <v>42.36</v>
      </c>
      <c r="AV318" s="412">
        <v>43.65</v>
      </c>
      <c r="AW318" s="412">
        <v>35.44</v>
      </c>
      <c r="AX318" s="420">
        <v>6.1749999999999998</v>
      </c>
      <c r="AY318" s="420">
        <v>7.593</v>
      </c>
      <c r="AZ318" s="420">
        <v>6.0449999999999999</v>
      </c>
      <c r="BB318" s="353">
        <v>231</v>
      </c>
      <c r="BC318" s="412">
        <f t="shared" si="65"/>
        <v>37.295999999999999</v>
      </c>
      <c r="BD318" s="412">
        <f t="shared" si="63"/>
        <v>37.002000000000002</v>
      </c>
      <c r="BE318" s="412">
        <f t="shared" si="63"/>
        <v>35.951999999999998</v>
      </c>
      <c r="BF318" s="412">
        <f t="shared" si="66"/>
        <v>465.96</v>
      </c>
      <c r="BG318" s="412">
        <f t="shared" si="64"/>
        <v>480.15</v>
      </c>
      <c r="BH318" s="412">
        <f t="shared" si="64"/>
        <v>389.84</v>
      </c>
      <c r="BI318" s="412">
        <f t="shared" si="64"/>
        <v>67.924999999999997</v>
      </c>
      <c r="BJ318" s="412">
        <f t="shared" si="64"/>
        <v>83.522999999999996</v>
      </c>
      <c r="BK318" s="412">
        <f t="shared" si="64"/>
        <v>66.495000000000005</v>
      </c>
    </row>
    <row r="319" spans="1:63">
      <c r="A319" s="458"/>
      <c r="B319" s="353">
        <v>232</v>
      </c>
      <c r="C319" s="353"/>
      <c r="D319" s="353" t="s">
        <v>549</v>
      </c>
      <c r="E319" s="411">
        <v>37717.320000000102</v>
      </c>
      <c r="F319" s="411">
        <v>36215.32000000008</v>
      </c>
      <c r="G319" s="411">
        <v>40012.320000000087</v>
      </c>
      <c r="H319" s="411">
        <v>37981.65333333343</v>
      </c>
      <c r="I319" s="412" t="s">
        <v>445</v>
      </c>
      <c r="J319" s="412">
        <v>2.427</v>
      </c>
      <c r="K319" s="412">
        <v>2.3450000000000002</v>
      </c>
      <c r="L319" s="412">
        <v>2.552</v>
      </c>
      <c r="M319" s="412">
        <v>2.4409999999999998</v>
      </c>
      <c r="N319" s="411">
        <v>0.10406140856402168</v>
      </c>
      <c r="O319" s="412" t="s">
        <v>448</v>
      </c>
      <c r="P319" s="413">
        <v>2.0894914636258215</v>
      </c>
      <c r="Q319" s="353" t="s">
        <v>692</v>
      </c>
      <c r="R319" s="411">
        <v>74504.119999999923</v>
      </c>
      <c r="S319" s="411">
        <v>54287.119999999923</v>
      </c>
      <c r="T319" s="411">
        <v>61880.119999999937</v>
      </c>
      <c r="U319" s="411">
        <v>63557.11999999993</v>
      </c>
      <c r="V319" s="412" t="s">
        <v>575</v>
      </c>
      <c r="W319" s="412">
        <v>72.69</v>
      </c>
      <c r="X319" s="412">
        <v>60.59</v>
      </c>
      <c r="Y319" s="412">
        <v>65.320000000000007</v>
      </c>
      <c r="Z319" s="412">
        <v>66.2</v>
      </c>
      <c r="AA319" s="411">
        <v>6.097348287871573</v>
      </c>
      <c r="AB319" s="412" t="s">
        <v>587</v>
      </c>
      <c r="AC319" s="413">
        <v>2.4660496127880367</v>
      </c>
      <c r="AD319" s="404" t="s">
        <v>692</v>
      </c>
      <c r="AE319" s="418">
        <v>19380.199999999961</v>
      </c>
      <c r="AF319" s="418">
        <v>13460.999999999969</v>
      </c>
      <c r="AG319" s="418">
        <v>18608.199999999961</v>
      </c>
      <c r="AH319" s="418">
        <v>17149.799999999963</v>
      </c>
      <c r="AI319" s="420" t="s">
        <v>676</v>
      </c>
      <c r="AJ319" s="420">
        <v>10.64</v>
      </c>
      <c r="AK319" s="420">
        <v>7.8689999999999998</v>
      </c>
      <c r="AL319" s="420">
        <v>10.290000000000001</v>
      </c>
      <c r="AM319" s="420">
        <v>9.6020000000000003</v>
      </c>
      <c r="AN319" s="418">
        <v>1.5116287117571146</v>
      </c>
      <c r="AO319" s="420" t="s">
        <v>432</v>
      </c>
      <c r="AP319" s="421">
        <v>2.177201404007103</v>
      </c>
      <c r="AR319" s="412">
        <v>2.427</v>
      </c>
      <c r="AS319" s="412">
        <v>2.3450000000000002</v>
      </c>
      <c r="AT319" s="412">
        <v>2.552</v>
      </c>
      <c r="AU319" s="412">
        <v>72.69</v>
      </c>
      <c r="AV319" s="412">
        <v>60.59</v>
      </c>
      <c r="AW319" s="412">
        <v>65.320000000000007</v>
      </c>
      <c r="AX319" s="420">
        <v>10.64</v>
      </c>
      <c r="AY319" s="420">
        <v>7.8689999999999998</v>
      </c>
      <c r="AZ319" s="420">
        <v>10.290000000000001</v>
      </c>
      <c r="BB319" s="353">
        <v>232</v>
      </c>
      <c r="BC319" s="412">
        <f t="shared" si="65"/>
        <v>50.966999999999999</v>
      </c>
      <c r="BD319" s="412">
        <f t="shared" si="63"/>
        <v>49.245000000000005</v>
      </c>
      <c r="BE319" s="412">
        <f t="shared" si="63"/>
        <v>53.591999999999999</v>
      </c>
      <c r="BF319" s="412">
        <f t="shared" si="66"/>
        <v>799.58999999999992</v>
      </c>
      <c r="BG319" s="412">
        <f t="shared" si="64"/>
        <v>666.49</v>
      </c>
      <c r="BH319" s="412">
        <f t="shared" si="64"/>
        <v>718.5200000000001</v>
      </c>
      <c r="BI319" s="412">
        <f t="shared" si="64"/>
        <v>117.04</v>
      </c>
      <c r="BJ319" s="412">
        <f t="shared" si="64"/>
        <v>86.558999999999997</v>
      </c>
      <c r="BK319" s="412">
        <f t="shared" si="64"/>
        <v>113.19000000000001</v>
      </c>
    </row>
    <row r="320" spans="1:63">
      <c r="A320" s="458"/>
      <c r="B320" s="353">
        <v>233</v>
      </c>
      <c r="C320" s="353"/>
      <c r="D320" s="353" t="s">
        <v>555</v>
      </c>
      <c r="E320" s="411">
        <v>14667.999999999995</v>
      </c>
      <c r="F320" s="411">
        <v>16330.159999999994</v>
      </c>
      <c r="G320" s="411">
        <v>14797.739999999994</v>
      </c>
      <c r="H320" s="411">
        <v>15265.299999999994</v>
      </c>
      <c r="I320" s="412" t="s">
        <v>477</v>
      </c>
      <c r="J320" s="412">
        <v>1.0860000000000001</v>
      </c>
      <c r="K320" s="412">
        <v>1.1910000000000001</v>
      </c>
      <c r="L320" s="412">
        <v>1.0940000000000001</v>
      </c>
      <c r="M320" s="412">
        <v>1.1240000000000001</v>
      </c>
      <c r="N320" s="411">
        <v>5.8247213211341922E-2</v>
      </c>
      <c r="O320" s="412" t="s">
        <v>475</v>
      </c>
      <c r="P320" s="413">
        <v>1.8317929724688591</v>
      </c>
      <c r="Q320" s="353" t="s">
        <v>698</v>
      </c>
      <c r="R320" s="411">
        <v>15644.840000000029</v>
      </c>
      <c r="S320" s="411">
        <v>16640.840000000015</v>
      </c>
      <c r="T320" s="411">
        <v>14459.840000000027</v>
      </c>
      <c r="U320" s="411">
        <v>15581.840000000024</v>
      </c>
      <c r="V320" s="412" t="s">
        <v>425</v>
      </c>
      <c r="W320" s="412">
        <v>29.67</v>
      </c>
      <c r="X320" s="412">
        <v>30.75</v>
      </c>
      <c r="Y320" s="412">
        <v>28.34</v>
      </c>
      <c r="Z320" s="412">
        <v>29.59</v>
      </c>
      <c r="AA320" s="411">
        <v>1.2063711121389902</v>
      </c>
      <c r="AB320" s="412" t="s">
        <v>517</v>
      </c>
      <c r="AC320" s="413">
        <v>2.6317579531412072</v>
      </c>
      <c r="AD320" s="404" t="s">
        <v>698</v>
      </c>
      <c r="AE320" s="418">
        <v>8212.9500000000116</v>
      </c>
      <c r="AF320" s="418">
        <v>6915.1000000000113</v>
      </c>
      <c r="AG320" s="418">
        <v>7380.0500000000111</v>
      </c>
      <c r="AH320" s="418">
        <v>7502.7000000000116</v>
      </c>
      <c r="AI320" s="420" t="s">
        <v>435</v>
      </c>
      <c r="AJ320" s="420">
        <v>5.1790000000000003</v>
      </c>
      <c r="AK320" s="420">
        <v>4.4610000000000003</v>
      </c>
      <c r="AL320" s="420">
        <v>4.7210000000000001</v>
      </c>
      <c r="AM320" s="420">
        <v>4.7869999999999999</v>
      </c>
      <c r="AN320" s="418">
        <v>0.36367339335852517</v>
      </c>
      <c r="AO320" s="420" t="s">
        <v>530</v>
      </c>
      <c r="AP320" s="421">
        <v>1.9388436922850836</v>
      </c>
      <c r="AR320" s="412">
        <v>1.0860000000000001</v>
      </c>
      <c r="AS320" s="412">
        <v>1.1910000000000001</v>
      </c>
      <c r="AT320" s="412">
        <v>1.0940000000000001</v>
      </c>
      <c r="AU320" s="412">
        <v>29.67</v>
      </c>
      <c r="AV320" s="412">
        <v>30.75</v>
      </c>
      <c r="AW320" s="412">
        <v>28.34</v>
      </c>
      <c r="AX320" s="420">
        <v>5.1790000000000003</v>
      </c>
      <c r="AY320" s="420">
        <v>4.4610000000000003</v>
      </c>
      <c r="AZ320" s="420">
        <v>4.7210000000000001</v>
      </c>
      <c r="BB320" s="353">
        <v>233</v>
      </c>
      <c r="BC320" s="412">
        <f t="shared" si="65"/>
        <v>22.806000000000001</v>
      </c>
      <c r="BD320" s="412">
        <f t="shared" si="63"/>
        <v>25.011000000000003</v>
      </c>
      <c r="BE320" s="412">
        <f t="shared" si="63"/>
        <v>22.974</v>
      </c>
      <c r="BF320" s="412">
        <f t="shared" si="66"/>
        <v>326.37</v>
      </c>
      <c r="BG320" s="412">
        <f t="shared" si="64"/>
        <v>338.25</v>
      </c>
      <c r="BH320" s="412">
        <f t="shared" si="64"/>
        <v>311.74</v>
      </c>
      <c r="BI320" s="412">
        <f t="shared" si="64"/>
        <v>56.969000000000001</v>
      </c>
      <c r="BJ320" s="412">
        <f t="shared" si="64"/>
        <v>49.071000000000005</v>
      </c>
      <c r="BK320" s="412">
        <f t="shared" si="64"/>
        <v>51.930999999999997</v>
      </c>
    </row>
    <row r="321" spans="1:63">
      <c r="A321" s="458"/>
      <c r="B321" s="353">
        <v>234</v>
      </c>
      <c r="C321" s="353"/>
      <c r="D321" s="353" t="s">
        <v>558</v>
      </c>
      <c r="E321" s="411">
        <v>9277.1599999999944</v>
      </c>
      <c r="F321" s="411">
        <v>10378.999999999995</v>
      </c>
      <c r="G321" s="411">
        <v>10080.579999999994</v>
      </c>
      <c r="H321" s="411">
        <v>9912.2466666666605</v>
      </c>
      <c r="I321" s="412" t="s">
        <v>532</v>
      </c>
      <c r="J321" s="412">
        <v>0.73040000000000005</v>
      </c>
      <c r="K321" s="412">
        <v>0.8054</v>
      </c>
      <c r="L321" s="412">
        <v>0.78520000000000001</v>
      </c>
      <c r="M321" s="412">
        <v>0.77370000000000005</v>
      </c>
      <c r="N321" s="411">
        <v>3.883943553404233E-2</v>
      </c>
      <c r="O321" s="412" t="s">
        <v>445</v>
      </c>
      <c r="P321" s="413">
        <v>1.7538272617560446</v>
      </c>
      <c r="Q321" s="353" t="s">
        <v>703</v>
      </c>
      <c r="R321" s="411">
        <v>49154.119999999937</v>
      </c>
      <c r="S321" s="411">
        <v>43526.839999999938</v>
      </c>
      <c r="T321" s="411">
        <v>51957.119999999923</v>
      </c>
      <c r="U321" s="411">
        <v>48212.693333333264</v>
      </c>
      <c r="V321" s="412" t="s">
        <v>429</v>
      </c>
      <c r="W321" s="412">
        <v>57.24</v>
      </c>
      <c r="X321" s="412">
        <v>53.39</v>
      </c>
      <c r="Y321" s="412">
        <v>59.08</v>
      </c>
      <c r="Z321" s="412">
        <v>56.57</v>
      </c>
      <c r="AA321" s="411">
        <v>2.9050101209457466</v>
      </c>
      <c r="AB321" s="412" t="s">
        <v>489</v>
      </c>
      <c r="AC321" s="413">
        <v>2.473959820709009</v>
      </c>
      <c r="AD321" s="404" t="s">
        <v>703</v>
      </c>
      <c r="AE321" s="418">
        <v>15239.149999999969</v>
      </c>
      <c r="AF321" s="418">
        <v>16753.149999999969</v>
      </c>
      <c r="AG321" s="418">
        <v>15891.14999999996</v>
      </c>
      <c r="AH321" s="418">
        <v>15961.149999999965</v>
      </c>
      <c r="AI321" s="420" t="s">
        <v>504</v>
      </c>
      <c r="AJ321" s="420">
        <v>8.7249999999999996</v>
      </c>
      <c r="AK321" s="420">
        <v>9.4380000000000006</v>
      </c>
      <c r="AL321" s="420">
        <v>9.0340000000000007</v>
      </c>
      <c r="AM321" s="420">
        <v>9.0660000000000007</v>
      </c>
      <c r="AN321" s="418">
        <v>0.35749838282998708</v>
      </c>
      <c r="AO321" s="420" t="s">
        <v>490</v>
      </c>
      <c r="AP321" s="421">
        <v>2.1453259641703384</v>
      </c>
      <c r="AR321" s="412">
        <v>0.73040000000000005</v>
      </c>
      <c r="AS321" s="412">
        <v>0.8054</v>
      </c>
      <c r="AT321" s="412">
        <v>0.78520000000000001</v>
      </c>
      <c r="AU321" s="412">
        <v>57.24</v>
      </c>
      <c r="AV321" s="412">
        <v>53.39</v>
      </c>
      <c r="AW321" s="412">
        <v>59.08</v>
      </c>
      <c r="AX321" s="420">
        <v>8.7249999999999996</v>
      </c>
      <c r="AY321" s="420">
        <v>9.4380000000000006</v>
      </c>
      <c r="AZ321" s="420">
        <v>9.0340000000000007</v>
      </c>
      <c r="BB321" s="353">
        <v>234</v>
      </c>
      <c r="BC321" s="412">
        <f t="shared" si="65"/>
        <v>15.338400000000002</v>
      </c>
      <c r="BD321" s="412">
        <f t="shared" si="63"/>
        <v>16.913399999999999</v>
      </c>
      <c r="BE321" s="412">
        <f t="shared" si="63"/>
        <v>16.4892</v>
      </c>
      <c r="BF321" s="412">
        <f t="shared" si="66"/>
        <v>629.64</v>
      </c>
      <c r="BG321" s="412">
        <f t="shared" si="64"/>
        <v>587.29</v>
      </c>
      <c r="BH321" s="412">
        <f t="shared" si="64"/>
        <v>649.88</v>
      </c>
      <c r="BI321" s="412">
        <f t="shared" si="64"/>
        <v>95.974999999999994</v>
      </c>
      <c r="BJ321" s="412">
        <f t="shared" si="64"/>
        <v>103.81800000000001</v>
      </c>
      <c r="BK321" s="412">
        <f t="shared" si="64"/>
        <v>99.374000000000009</v>
      </c>
    </row>
    <row r="322" spans="1:63">
      <c r="A322" s="458"/>
      <c r="B322" s="353">
        <v>235</v>
      </c>
      <c r="C322" s="353"/>
      <c r="D322" s="353" t="s">
        <v>570</v>
      </c>
      <c r="E322" s="411">
        <v>18747.740000000038</v>
      </c>
      <c r="F322" s="411">
        <v>19589.32000000004</v>
      </c>
      <c r="G322" s="411">
        <v>19624.420000000031</v>
      </c>
      <c r="H322" s="411">
        <v>19320.493333333372</v>
      </c>
      <c r="I322" s="412" t="s">
        <v>460</v>
      </c>
      <c r="J322" s="412">
        <v>1.34</v>
      </c>
      <c r="K322" s="412">
        <v>1.391</v>
      </c>
      <c r="L322" s="412">
        <v>1.393</v>
      </c>
      <c r="M322" s="412">
        <v>1.375</v>
      </c>
      <c r="N322" s="411">
        <v>3.0185929869453541E-2</v>
      </c>
      <c r="O322" s="412" t="s">
        <v>534</v>
      </c>
      <c r="P322" s="413">
        <v>1.8987349806870615</v>
      </c>
      <c r="Q322" s="353" t="s">
        <v>714</v>
      </c>
      <c r="R322" s="411">
        <v>34469.119999999952</v>
      </c>
      <c r="S322" s="411">
        <v>38455.119999999937</v>
      </c>
      <c r="T322" s="411">
        <v>37665.119999999937</v>
      </c>
      <c r="U322" s="411">
        <v>36863.119999999944</v>
      </c>
      <c r="V322" s="412" t="s">
        <v>532</v>
      </c>
      <c r="W322" s="412">
        <v>46.72</v>
      </c>
      <c r="X322" s="412">
        <v>49.74</v>
      </c>
      <c r="Y322" s="412">
        <v>49.15</v>
      </c>
      <c r="Z322" s="412">
        <v>48.54</v>
      </c>
      <c r="AA322" s="411">
        <v>1.5992252791861807</v>
      </c>
      <c r="AB322" s="412" t="s">
        <v>493</v>
      </c>
      <c r="AC322" s="413">
        <v>2.5672871399874135</v>
      </c>
      <c r="AD322" s="404" t="s">
        <v>714</v>
      </c>
      <c r="AE322" s="418">
        <v>13404.099999999975</v>
      </c>
      <c r="AF322" s="418">
        <v>13762.999999999978</v>
      </c>
      <c r="AG322" s="418">
        <v>14990.199999999972</v>
      </c>
      <c r="AH322" s="418">
        <v>14052.433333333311</v>
      </c>
      <c r="AI322" s="420" t="s">
        <v>444</v>
      </c>
      <c r="AJ322" s="420">
        <v>7.8410000000000002</v>
      </c>
      <c r="AK322" s="420">
        <v>8.016</v>
      </c>
      <c r="AL322" s="420">
        <v>8.6059999999999999</v>
      </c>
      <c r="AM322" s="420">
        <v>8.1539999999999999</v>
      </c>
      <c r="AN322" s="418">
        <v>0.40115518477681944</v>
      </c>
      <c r="AO322" s="420" t="s">
        <v>478</v>
      </c>
      <c r="AP322" s="421">
        <v>2.1090788210449887</v>
      </c>
      <c r="AR322" s="412">
        <v>1.34</v>
      </c>
      <c r="AS322" s="412">
        <v>1.391</v>
      </c>
      <c r="AT322" s="412">
        <v>1.393</v>
      </c>
      <c r="AU322" s="412">
        <v>46.72</v>
      </c>
      <c r="AV322" s="412">
        <v>49.74</v>
      </c>
      <c r="AW322" s="412">
        <v>49.15</v>
      </c>
      <c r="AX322" s="420">
        <v>7.8410000000000002</v>
      </c>
      <c r="AY322" s="420">
        <v>8.016</v>
      </c>
      <c r="AZ322" s="420">
        <v>8.6059999999999999</v>
      </c>
      <c r="BB322" s="353">
        <v>235</v>
      </c>
      <c r="BC322" s="412">
        <f t="shared" si="65"/>
        <v>28.14</v>
      </c>
      <c r="BD322" s="412">
        <f t="shared" si="63"/>
        <v>29.210999999999999</v>
      </c>
      <c r="BE322" s="412">
        <f t="shared" si="63"/>
        <v>29.253</v>
      </c>
      <c r="BF322" s="412">
        <f t="shared" si="66"/>
        <v>513.91999999999996</v>
      </c>
      <c r="BG322" s="412">
        <f t="shared" si="64"/>
        <v>547.14</v>
      </c>
      <c r="BH322" s="412">
        <f t="shared" si="64"/>
        <v>540.65</v>
      </c>
      <c r="BI322" s="412">
        <f t="shared" si="64"/>
        <v>86.251000000000005</v>
      </c>
      <c r="BJ322" s="412">
        <f t="shared" si="64"/>
        <v>88.176000000000002</v>
      </c>
      <c r="BK322" s="412">
        <f t="shared" si="64"/>
        <v>94.665999999999997</v>
      </c>
    </row>
    <row r="323" spans="1:63">
      <c r="A323" s="458"/>
      <c r="B323" s="353">
        <v>236</v>
      </c>
      <c r="C323" s="353"/>
      <c r="D323" s="353" t="s">
        <v>572</v>
      </c>
      <c r="E323" s="411">
        <v>21546.320000000047</v>
      </c>
      <c r="F323" s="411">
        <v>21708.740000000049</v>
      </c>
      <c r="G323" s="411">
        <v>20678.580000000042</v>
      </c>
      <c r="H323" s="411">
        <v>21311.21333333338</v>
      </c>
      <c r="I323" s="412" t="s">
        <v>460</v>
      </c>
      <c r="J323" s="412">
        <v>1.5090000000000001</v>
      </c>
      <c r="K323" s="412">
        <v>1.518</v>
      </c>
      <c r="L323" s="412">
        <v>1.4570000000000001</v>
      </c>
      <c r="M323" s="412">
        <v>1.4950000000000001</v>
      </c>
      <c r="N323" s="411">
        <v>3.3140376493029325E-2</v>
      </c>
      <c r="O323" s="412" t="s">
        <v>534</v>
      </c>
      <c r="P323" s="413">
        <v>1.9008060871523369</v>
      </c>
      <c r="Q323" s="353" t="s">
        <v>716</v>
      </c>
      <c r="R323" s="411">
        <v>34419.119999999952</v>
      </c>
      <c r="S323" s="411">
        <v>30387.839999999935</v>
      </c>
      <c r="T323" s="411">
        <v>34773.839999999938</v>
      </c>
      <c r="U323" s="411">
        <v>33193.59999999994</v>
      </c>
      <c r="V323" s="412" t="s">
        <v>593</v>
      </c>
      <c r="W323" s="412">
        <v>46.68</v>
      </c>
      <c r="X323" s="412">
        <v>43.47</v>
      </c>
      <c r="Y323" s="412">
        <v>46.96</v>
      </c>
      <c r="Z323" s="412">
        <v>45.7</v>
      </c>
      <c r="AA323" s="411">
        <v>1.9374346833526552</v>
      </c>
      <c r="AB323" s="412" t="s">
        <v>427</v>
      </c>
      <c r="AC323" s="413">
        <v>2.5668328034694441</v>
      </c>
      <c r="AD323" s="404" t="s">
        <v>716</v>
      </c>
      <c r="AE323" s="418">
        <v>16670.149999999969</v>
      </c>
      <c r="AF323" s="418">
        <v>16081.049999999965</v>
      </c>
      <c r="AG323" s="418">
        <v>18222.199999999964</v>
      </c>
      <c r="AH323" s="418">
        <v>16991.133333333299</v>
      </c>
      <c r="AI323" s="420" t="s">
        <v>443</v>
      </c>
      <c r="AJ323" s="420">
        <v>9.3990000000000009</v>
      </c>
      <c r="AK323" s="420">
        <v>9.1229999999999993</v>
      </c>
      <c r="AL323" s="420">
        <v>10.120000000000001</v>
      </c>
      <c r="AM323" s="420">
        <v>9.5459999999999994</v>
      </c>
      <c r="AN323" s="418">
        <v>0.51309066090378797</v>
      </c>
      <c r="AO323" s="420" t="s">
        <v>481</v>
      </c>
      <c r="AP323" s="421">
        <v>2.1780615783649631</v>
      </c>
      <c r="AR323" s="412">
        <v>1.5090000000000001</v>
      </c>
      <c r="AS323" s="412">
        <v>1.518</v>
      </c>
      <c r="AT323" s="412">
        <v>1.4570000000000001</v>
      </c>
      <c r="AU323" s="412">
        <v>46.68</v>
      </c>
      <c r="AV323" s="412">
        <v>43.47</v>
      </c>
      <c r="AW323" s="412">
        <v>46.96</v>
      </c>
      <c r="AX323" s="420">
        <v>9.3990000000000009</v>
      </c>
      <c r="AY323" s="420">
        <v>9.1229999999999993</v>
      </c>
      <c r="AZ323" s="420">
        <v>10.120000000000001</v>
      </c>
      <c r="BB323" s="353">
        <v>236</v>
      </c>
      <c r="BC323" s="412">
        <f t="shared" si="65"/>
        <v>31.689000000000004</v>
      </c>
      <c r="BD323" s="412">
        <f t="shared" si="63"/>
        <v>31.878</v>
      </c>
      <c r="BE323" s="412">
        <f t="shared" si="63"/>
        <v>30.597000000000001</v>
      </c>
      <c r="BF323" s="412">
        <f t="shared" si="66"/>
        <v>513.48</v>
      </c>
      <c r="BG323" s="412">
        <f t="shared" si="64"/>
        <v>478.16999999999996</v>
      </c>
      <c r="BH323" s="412">
        <f t="shared" si="64"/>
        <v>516.56000000000006</v>
      </c>
      <c r="BI323" s="412">
        <f t="shared" si="64"/>
        <v>103.38900000000001</v>
      </c>
      <c r="BJ323" s="412">
        <f t="shared" si="64"/>
        <v>100.35299999999999</v>
      </c>
      <c r="BK323" s="412">
        <f t="shared" si="64"/>
        <v>111.32000000000001</v>
      </c>
    </row>
    <row r="324" spans="1:63">
      <c r="A324" s="458"/>
      <c r="B324" s="353">
        <v>237</v>
      </c>
      <c r="C324" s="353"/>
      <c r="D324" s="353" t="s">
        <v>577</v>
      </c>
      <c r="E324" s="411">
        <v>25047.740000000067</v>
      </c>
      <c r="F324" s="411">
        <v>22752.320000000051</v>
      </c>
      <c r="G324" s="411">
        <v>25353.320000000054</v>
      </c>
      <c r="H324" s="411">
        <v>24384.460000000054</v>
      </c>
      <c r="I324" s="412" t="s">
        <v>426</v>
      </c>
      <c r="J324" s="412">
        <v>1.7150000000000001</v>
      </c>
      <c r="K324" s="412">
        <v>1.58</v>
      </c>
      <c r="L324" s="412">
        <v>1.7330000000000001</v>
      </c>
      <c r="M324" s="412">
        <v>1.6759999999999999</v>
      </c>
      <c r="N324" s="411">
        <v>8.3342505608943296E-2</v>
      </c>
      <c r="O324" s="412" t="s">
        <v>445</v>
      </c>
      <c r="P324" s="413">
        <v>1.9940572375364001</v>
      </c>
      <c r="Q324" s="353" t="s">
        <v>663</v>
      </c>
      <c r="R324" s="411">
        <v>28470.119999999959</v>
      </c>
      <c r="S324" s="411">
        <v>27852.119999999963</v>
      </c>
      <c r="T324" s="411">
        <v>30521.119999999952</v>
      </c>
      <c r="U324" s="411">
        <v>28947.786666666623</v>
      </c>
      <c r="V324" s="412" t="s">
        <v>504</v>
      </c>
      <c r="W324" s="412">
        <v>41.88</v>
      </c>
      <c r="X324" s="412">
        <v>41.36</v>
      </c>
      <c r="Y324" s="412">
        <v>43.58</v>
      </c>
      <c r="Z324" s="412">
        <v>42.27</v>
      </c>
      <c r="AA324" s="411">
        <v>1.1627146521173235</v>
      </c>
      <c r="AB324" s="412" t="s">
        <v>462</v>
      </c>
      <c r="AC324" s="413">
        <v>2.5652928993416393</v>
      </c>
      <c r="AD324" s="404" t="s">
        <v>663</v>
      </c>
      <c r="AE324" s="418">
        <v>16839.149999999969</v>
      </c>
      <c r="AF324" s="418">
        <v>16584.199999999968</v>
      </c>
      <c r="AG324" s="418">
        <v>16895.149999999969</v>
      </c>
      <c r="AH324" s="418">
        <v>16772.833333333299</v>
      </c>
      <c r="AI324" s="420" t="s">
        <v>500</v>
      </c>
      <c r="AJ324" s="420">
        <v>9.4779999999999998</v>
      </c>
      <c r="AK324" s="420">
        <v>9.359</v>
      </c>
      <c r="AL324" s="420">
        <v>9.5039999999999996</v>
      </c>
      <c r="AM324" s="420">
        <v>9.447000000000001</v>
      </c>
      <c r="AN324" s="418">
        <v>7.7318003951406034E-2</v>
      </c>
      <c r="AO324" s="420" t="s">
        <v>591</v>
      </c>
      <c r="AP324" s="421">
        <v>2.177703771191378</v>
      </c>
      <c r="AR324" s="412">
        <v>1.7150000000000001</v>
      </c>
      <c r="AS324" s="412">
        <v>1.58</v>
      </c>
      <c r="AT324" s="412">
        <v>1.7330000000000001</v>
      </c>
      <c r="AU324" s="412">
        <v>41.88</v>
      </c>
      <c r="AV324" s="412">
        <v>41.36</v>
      </c>
      <c r="AW324" s="412">
        <v>43.58</v>
      </c>
      <c r="AX324" s="420">
        <v>9.4779999999999998</v>
      </c>
      <c r="AY324" s="420">
        <v>9.359</v>
      </c>
      <c r="AZ324" s="420">
        <v>9.5039999999999996</v>
      </c>
      <c r="BB324" s="353">
        <v>237</v>
      </c>
      <c r="BC324" s="412">
        <f t="shared" si="65"/>
        <v>36.015000000000001</v>
      </c>
      <c r="BD324" s="412">
        <f t="shared" si="63"/>
        <v>33.18</v>
      </c>
      <c r="BE324" s="412">
        <f t="shared" si="63"/>
        <v>36.393000000000001</v>
      </c>
      <c r="BF324" s="412">
        <f t="shared" si="66"/>
        <v>460.68</v>
      </c>
      <c r="BG324" s="412">
        <f t="shared" si="64"/>
        <v>454.96</v>
      </c>
      <c r="BH324" s="412">
        <f t="shared" si="64"/>
        <v>479.38</v>
      </c>
      <c r="BI324" s="412">
        <f t="shared" si="64"/>
        <v>104.258</v>
      </c>
      <c r="BJ324" s="412">
        <f t="shared" si="64"/>
        <v>102.949</v>
      </c>
      <c r="BK324" s="412">
        <f t="shared" si="64"/>
        <v>104.544</v>
      </c>
    </row>
    <row r="325" spans="1:63">
      <c r="A325" s="458"/>
      <c r="B325" s="353">
        <v>238</v>
      </c>
      <c r="C325" s="353"/>
      <c r="D325" s="353" t="s">
        <v>586</v>
      </c>
      <c r="E325" s="411">
        <v>20260.740000000042</v>
      </c>
      <c r="F325" s="411">
        <v>19134.740000000038</v>
      </c>
      <c r="G325" s="411">
        <v>20216.740000000042</v>
      </c>
      <c r="H325" s="411">
        <v>19870.740000000042</v>
      </c>
      <c r="I325" s="412" t="s">
        <v>571</v>
      </c>
      <c r="J325" s="412">
        <v>1.4319999999999999</v>
      </c>
      <c r="K325" s="412">
        <v>1.3640000000000001</v>
      </c>
      <c r="L325" s="412">
        <v>1.429</v>
      </c>
      <c r="M325" s="412">
        <v>1.4079999999999999</v>
      </c>
      <c r="N325" s="411">
        <v>3.8620633339740001E-2</v>
      </c>
      <c r="O325" s="412" t="s">
        <v>545</v>
      </c>
      <c r="P325" s="413">
        <v>1.8993517403499862</v>
      </c>
      <c r="Q325" s="353" t="s">
        <v>675</v>
      </c>
      <c r="R325" s="411">
        <v>30691.839999999949</v>
      </c>
      <c r="S325" s="411">
        <v>29743.119999999952</v>
      </c>
      <c r="T325" s="411">
        <v>34403.119999999952</v>
      </c>
      <c r="U325" s="411">
        <v>31612.693333333285</v>
      </c>
      <c r="V325" s="412" t="s">
        <v>442</v>
      </c>
      <c r="W325" s="412">
        <v>43.72</v>
      </c>
      <c r="X325" s="412">
        <v>42.94</v>
      </c>
      <c r="Y325" s="412">
        <v>46.67</v>
      </c>
      <c r="Z325" s="412">
        <v>44.44</v>
      </c>
      <c r="AA325" s="411">
        <v>1.9664436997574231</v>
      </c>
      <c r="AB325" s="412" t="s">
        <v>529</v>
      </c>
      <c r="AC325" s="413">
        <v>2.5663884858927442</v>
      </c>
      <c r="AD325" s="404" t="s">
        <v>675</v>
      </c>
      <c r="AE325" s="418">
        <v>18561.04999999997</v>
      </c>
      <c r="AF325" s="418">
        <v>18491.199999999968</v>
      </c>
      <c r="AG325" s="418">
        <v>16524.999999999971</v>
      </c>
      <c r="AH325" s="418">
        <v>17859.083333333303</v>
      </c>
      <c r="AI325" s="420" t="s">
        <v>443</v>
      </c>
      <c r="AJ325" s="420">
        <v>10.27</v>
      </c>
      <c r="AK325" s="420">
        <v>10.24</v>
      </c>
      <c r="AL325" s="420">
        <v>9.3309999999999995</v>
      </c>
      <c r="AM325" s="420">
        <v>9.9480000000000004</v>
      </c>
      <c r="AN325" s="418">
        <v>0.53420788800697927</v>
      </c>
      <c r="AO325" s="420" t="s">
        <v>481</v>
      </c>
      <c r="AP325" s="421">
        <v>2.1798680139963329</v>
      </c>
      <c r="AR325" s="412">
        <v>1.4319999999999999</v>
      </c>
      <c r="AS325" s="412">
        <v>1.3640000000000001</v>
      </c>
      <c r="AT325" s="412">
        <v>1.429</v>
      </c>
      <c r="AU325" s="412">
        <v>43.72</v>
      </c>
      <c r="AV325" s="412">
        <v>42.94</v>
      </c>
      <c r="AW325" s="412">
        <v>46.67</v>
      </c>
      <c r="AX325" s="420">
        <v>10.27</v>
      </c>
      <c r="AY325" s="420">
        <v>10.24</v>
      </c>
      <c r="AZ325" s="420">
        <v>9.3309999999999995</v>
      </c>
      <c r="BB325" s="353">
        <v>238</v>
      </c>
      <c r="BC325" s="412">
        <f t="shared" si="65"/>
        <v>30.071999999999999</v>
      </c>
      <c r="BD325" s="412">
        <f t="shared" si="63"/>
        <v>28.644000000000002</v>
      </c>
      <c r="BE325" s="412">
        <f t="shared" si="63"/>
        <v>30.009</v>
      </c>
      <c r="BF325" s="412">
        <f t="shared" si="66"/>
        <v>480.91999999999996</v>
      </c>
      <c r="BG325" s="412">
        <f t="shared" si="64"/>
        <v>472.34</v>
      </c>
      <c r="BH325" s="412">
        <f t="shared" si="64"/>
        <v>513.37</v>
      </c>
      <c r="BI325" s="412">
        <f t="shared" si="64"/>
        <v>112.97</v>
      </c>
      <c r="BJ325" s="412">
        <f t="shared" si="64"/>
        <v>112.64</v>
      </c>
      <c r="BK325" s="412">
        <f t="shared" si="64"/>
        <v>102.64099999999999</v>
      </c>
    </row>
    <row r="326" spans="1:63">
      <c r="A326" s="458"/>
      <c r="B326" s="353">
        <v>239</v>
      </c>
      <c r="C326" s="353"/>
      <c r="D326" s="353" t="s">
        <v>590</v>
      </c>
      <c r="E326" s="411">
        <v>8298.9999999999945</v>
      </c>
      <c r="F326" s="411">
        <v>8060.5799999999954</v>
      </c>
      <c r="G326" s="411">
        <v>7664.4199999999946</v>
      </c>
      <c r="H326" s="411">
        <v>8007.9999999999955</v>
      </c>
      <c r="I326" s="412" t="s">
        <v>496</v>
      </c>
      <c r="J326" s="412">
        <v>0.66239999999999999</v>
      </c>
      <c r="K326" s="412">
        <v>0.64570000000000005</v>
      </c>
      <c r="L326" s="412">
        <v>0.61760000000000004</v>
      </c>
      <c r="M326" s="412">
        <v>0.64190000000000003</v>
      </c>
      <c r="N326" s="411">
        <v>2.2645518552668768E-2</v>
      </c>
      <c r="O326" s="412" t="s">
        <v>483</v>
      </c>
      <c r="P326" s="413">
        <v>1.6811182195501264</v>
      </c>
      <c r="Q326" s="353" t="s">
        <v>682</v>
      </c>
      <c r="R326" s="411">
        <v>25888.11999999997</v>
      </c>
      <c r="S326" s="411">
        <v>21243.559999999983</v>
      </c>
      <c r="T326" s="411">
        <v>45831.119999999937</v>
      </c>
      <c r="U326" s="411">
        <v>30987.599999999962</v>
      </c>
      <c r="V326" s="414" t="s">
        <v>737</v>
      </c>
      <c r="W326" s="412">
        <v>39.660000000000004</v>
      </c>
      <c r="X326" s="412">
        <v>35.410000000000004</v>
      </c>
      <c r="Y326" s="412">
        <v>54.99</v>
      </c>
      <c r="Z326" s="412">
        <v>43.35</v>
      </c>
      <c r="AA326" s="411">
        <v>10.299626969556558</v>
      </c>
      <c r="AB326" s="414" t="s">
        <v>738</v>
      </c>
      <c r="AC326" s="413">
        <v>2.5619488440345477</v>
      </c>
      <c r="AD326" s="404" t="s">
        <v>682</v>
      </c>
      <c r="AE326" s="418">
        <v>7020.9500000000098</v>
      </c>
      <c r="AF326" s="418">
        <v>7116.9500000000107</v>
      </c>
      <c r="AG326" s="418">
        <v>7338.0500000000111</v>
      </c>
      <c r="AH326" s="418">
        <v>7158.6500000000096</v>
      </c>
      <c r="AI326" s="420" t="s">
        <v>471</v>
      </c>
      <c r="AJ326" s="420">
        <v>4.5200000000000005</v>
      </c>
      <c r="AK326" s="420">
        <v>4.5739999999999998</v>
      </c>
      <c r="AL326" s="420">
        <v>4.6980000000000004</v>
      </c>
      <c r="AM326" s="420">
        <v>4.5970000000000004</v>
      </c>
      <c r="AN326" s="418">
        <v>9.1023968787920906E-2</v>
      </c>
      <c r="AO326" s="420" t="s">
        <v>461</v>
      </c>
      <c r="AP326" s="421">
        <v>1.9038160873805354</v>
      </c>
      <c r="AR326" s="412">
        <v>0.66239999999999999</v>
      </c>
      <c r="AS326" s="412">
        <v>0.64570000000000005</v>
      </c>
      <c r="AT326" s="412">
        <v>0.61760000000000004</v>
      </c>
      <c r="AU326" s="412">
        <v>39.660000000000004</v>
      </c>
      <c r="AV326" s="412">
        <v>35.410000000000004</v>
      </c>
      <c r="AW326" s="412">
        <v>54.99</v>
      </c>
      <c r="AX326" s="420">
        <v>4.5200000000000005</v>
      </c>
      <c r="AY326" s="420">
        <v>4.5739999999999998</v>
      </c>
      <c r="AZ326" s="420">
        <v>4.6980000000000004</v>
      </c>
      <c r="BB326" s="353">
        <v>239</v>
      </c>
      <c r="BC326" s="412">
        <f t="shared" si="65"/>
        <v>13.910399999999999</v>
      </c>
      <c r="BD326" s="412">
        <f t="shared" si="63"/>
        <v>13.559700000000001</v>
      </c>
      <c r="BE326" s="412">
        <f t="shared" si="63"/>
        <v>12.969600000000002</v>
      </c>
      <c r="BF326" s="412">
        <f t="shared" si="66"/>
        <v>436.26000000000005</v>
      </c>
      <c r="BG326" s="412">
        <f t="shared" si="64"/>
        <v>389.51000000000005</v>
      </c>
      <c r="BH326" s="412">
        <f t="shared" si="64"/>
        <v>604.89</v>
      </c>
      <c r="BI326" s="412">
        <f t="shared" si="64"/>
        <v>49.720000000000006</v>
      </c>
      <c r="BJ326" s="412">
        <f t="shared" si="64"/>
        <v>50.314</v>
      </c>
      <c r="BK326" s="412">
        <f t="shared" si="64"/>
        <v>51.678000000000004</v>
      </c>
    </row>
    <row r="327" spans="1:63">
      <c r="A327" s="458"/>
      <c r="B327" s="353">
        <v>240</v>
      </c>
      <c r="C327" s="353"/>
      <c r="D327" s="353" t="s">
        <v>594</v>
      </c>
      <c r="E327" s="411">
        <v>31231.320000000087</v>
      </c>
      <c r="F327" s="411">
        <v>33117.320000000094</v>
      </c>
      <c r="G327" s="411">
        <v>26520.320000000062</v>
      </c>
      <c r="H327" s="411">
        <v>30289.653333333412</v>
      </c>
      <c r="I327" s="412" t="s">
        <v>562</v>
      </c>
      <c r="J327" s="412">
        <v>2.0680000000000001</v>
      </c>
      <c r="K327" s="412">
        <v>2.1739999999999999</v>
      </c>
      <c r="L327" s="412">
        <v>1.8</v>
      </c>
      <c r="M327" s="412">
        <v>2.0140000000000002</v>
      </c>
      <c r="N327" s="411">
        <v>0.19254715201308015</v>
      </c>
      <c r="O327" s="412" t="s">
        <v>551</v>
      </c>
      <c r="P327" s="413">
        <v>1.9967590222879019</v>
      </c>
      <c r="Q327" s="353" t="s">
        <v>696</v>
      </c>
      <c r="R327" s="411">
        <v>29431.119999999952</v>
      </c>
      <c r="S327" s="411">
        <v>40515.119999999952</v>
      </c>
      <c r="T327" s="411">
        <v>32426.119999999944</v>
      </c>
      <c r="U327" s="411">
        <v>34124.119999999944</v>
      </c>
      <c r="V327" s="412" t="s">
        <v>611</v>
      </c>
      <c r="W327" s="412">
        <v>42.68</v>
      </c>
      <c r="X327" s="412">
        <v>51.24</v>
      </c>
      <c r="Y327" s="412">
        <v>45.12</v>
      </c>
      <c r="Z327" s="412">
        <v>46.35</v>
      </c>
      <c r="AA327" s="411">
        <v>4.410788934729065</v>
      </c>
      <c r="AB327" s="412" t="s">
        <v>508</v>
      </c>
      <c r="AC327" s="413">
        <v>2.5664974384468477</v>
      </c>
      <c r="AD327" s="404" t="s">
        <v>696</v>
      </c>
      <c r="AE327" s="418">
        <v>12193.149999999983</v>
      </c>
      <c r="AF327" s="418">
        <v>15043.149999999969</v>
      </c>
      <c r="AG327" s="418">
        <v>12166.099999999979</v>
      </c>
      <c r="AH327" s="418">
        <v>13134.13333333331</v>
      </c>
      <c r="AI327" s="420" t="s">
        <v>541</v>
      </c>
      <c r="AJ327" s="420">
        <v>7.2439999999999998</v>
      </c>
      <c r="AK327" s="420">
        <v>8.6319999999999997</v>
      </c>
      <c r="AL327" s="420">
        <v>7.23</v>
      </c>
      <c r="AM327" s="420">
        <v>7.702</v>
      </c>
      <c r="AN327" s="418">
        <v>0.80534228002910702</v>
      </c>
      <c r="AO327" s="420" t="s">
        <v>585</v>
      </c>
      <c r="AP327" s="421">
        <v>2.1049747762041831</v>
      </c>
      <c r="AR327" s="412">
        <v>2.0680000000000001</v>
      </c>
      <c r="AS327" s="412">
        <v>2.1739999999999999</v>
      </c>
      <c r="AT327" s="412">
        <v>1.8</v>
      </c>
      <c r="AU327" s="412">
        <v>42.68</v>
      </c>
      <c r="AV327" s="412">
        <v>51.24</v>
      </c>
      <c r="AW327" s="412">
        <v>45.12</v>
      </c>
      <c r="AX327" s="420">
        <v>7.2439999999999998</v>
      </c>
      <c r="AY327" s="420">
        <v>8.6319999999999997</v>
      </c>
      <c r="AZ327" s="420">
        <v>7.23</v>
      </c>
      <c r="BB327" s="353">
        <v>240</v>
      </c>
      <c r="BC327" s="412">
        <f t="shared" si="65"/>
        <v>43.428000000000004</v>
      </c>
      <c r="BD327" s="412">
        <f t="shared" si="63"/>
        <v>45.653999999999996</v>
      </c>
      <c r="BE327" s="412">
        <f t="shared" si="63"/>
        <v>37.800000000000004</v>
      </c>
      <c r="BF327" s="412">
        <f t="shared" si="66"/>
        <v>469.48</v>
      </c>
      <c r="BG327" s="412">
        <f t="shared" si="64"/>
        <v>563.64</v>
      </c>
      <c r="BH327" s="412">
        <f t="shared" si="64"/>
        <v>496.32</v>
      </c>
      <c r="BI327" s="412">
        <f t="shared" si="64"/>
        <v>79.683999999999997</v>
      </c>
      <c r="BJ327" s="412">
        <f t="shared" si="64"/>
        <v>94.951999999999998</v>
      </c>
      <c r="BK327" s="412">
        <f t="shared" si="64"/>
        <v>79.53</v>
      </c>
    </row>
    <row r="328" spans="1:63">
      <c r="A328" s="458"/>
      <c r="B328" s="353">
        <v>241</v>
      </c>
      <c r="C328" s="353"/>
      <c r="D328" s="353" t="s">
        <v>599</v>
      </c>
      <c r="E328" s="411">
        <v>19925.740000000038</v>
      </c>
      <c r="F328" s="411">
        <v>17650.740000000023</v>
      </c>
      <c r="G328" s="411">
        <v>17982.320000000025</v>
      </c>
      <c r="H328" s="411">
        <v>18519.600000000031</v>
      </c>
      <c r="I328" s="412" t="s">
        <v>550</v>
      </c>
      <c r="J328" s="412">
        <v>1.411</v>
      </c>
      <c r="K328" s="412">
        <v>1.2730000000000001</v>
      </c>
      <c r="L328" s="412">
        <v>1.2929999999999999</v>
      </c>
      <c r="M328" s="412">
        <v>1.3260000000000001</v>
      </c>
      <c r="N328" s="411">
        <v>7.4969449789205E-2</v>
      </c>
      <c r="O328" s="412" t="s">
        <v>532</v>
      </c>
      <c r="P328" s="413">
        <v>1.897679487741925</v>
      </c>
      <c r="Q328" s="353" t="s">
        <v>711</v>
      </c>
      <c r="R328" s="411">
        <v>32396.119999999948</v>
      </c>
      <c r="S328" s="411">
        <v>25222.119999999966</v>
      </c>
      <c r="T328" s="411">
        <v>19984.119999999981</v>
      </c>
      <c r="U328" s="411">
        <v>25867.453333333298</v>
      </c>
      <c r="V328" s="414" t="s">
        <v>749</v>
      </c>
      <c r="W328" s="412">
        <v>45.09</v>
      </c>
      <c r="X328" s="412">
        <v>39.07</v>
      </c>
      <c r="Y328" s="412">
        <v>34.18</v>
      </c>
      <c r="Z328" s="412">
        <v>39.450000000000003</v>
      </c>
      <c r="AA328" s="411">
        <v>5.465490582021987</v>
      </c>
      <c r="AB328" s="412" t="s">
        <v>750</v>
      </c>
      <c r="AC328" s="413">
        <v>2.5915175307920362</v>
      </c>
      <c r="AD328" s="404" t="s">
        <v>711</v>
      </c>
      <c r="AE328" s="418">
        <v>14292.149999999976</v>
      </c>
      <c r="AF328" s="418">
        <v>16775.199999999968</v>
      </c>
      <c r="AG328" s="418">
        <v>14477.199999999968</v>
      </c>
      <c r="AH328" s="418">
        <v>15181.516666666639</v>
      </c>
      <c r="AI328" s="420" t="s">
        <v>457</v>
      </c>
      <c r="AJ328" s="420">
        <v>8.2720000000000002</v>
      </c>
      <c r="AK328" s="420">
        <v>9.4480000000000004</v>
      </c>
      <c r="AL328" s="420">
        <v>8.3610000000000007</v>
      </c>
      <c r="AM328" s="420">
        <v>8.6940000000000008</v>
      </c>
      <c r="AN328" s="418">
        <v>0.65503404794326947</v>
      </c>
      <c r="AO328" s="420" t="s">
        <v>458</v>
      </c>
      <c r="AP328" s="421">
        <v>2.1429255556646347</v>
      </c>
      <c r="AR328" s="412">
        <v>1.411</v>
      </c>
      <c r="AS328" s="412">
        <v>1.2730000000000001</v>
      </c>
      <c r="AT328" s="412">
        <v>1.2929999999999999</v>
      </c>
      <c r="AU328" s="412">
        <v>45.09</v>
      </c>
      <c r="AV328" s="412">
        <v>39.07</v>
      </c>
      <c r="AW328" s="412">
        <v>34.18</v>
      </c>
      <c r="AX328" s="420">
        <v>8.2720000000000002</v>
      </c>
      <c r="AY328" s="420">
        <v>9.4480000000000004</v>
      </c>
      <c r="AZ328" s="420">
        <v>8.3610000000000007</v>
      </c>
      <c r="BB328" s="353">
        <v>241</v>
      </c>
      <c r="BC328" s="412">
        <f t="shared" si="65"/>
        <v>29.631</v>
      </c>
      <c r="BD328" s="412">
        <f t="shared" si="63"/>
        <v>26.733000000000004</v>
      </c>
      <c r="BE328" s="412">
        <f t="shared" si="63"/>
        <v>27.152999999999999</v>
      </c>
      <c r="BF328" s="412">
        <f t="shared" si="66"/>
        <v>495.99</v>
      </c>
      <c r="BG328" s="412">
        <f t="shared" si="64"/>
        <v>429.77</v>
      </c>
      <c r="BH328" s="412">
        <f t="shared" si="64"/>
        <v>375.98</v>
      </c>
      <c r="BI328" s="412">
        <f t="shared" si="64"/>
        <v>90.992000000000004</v>
      </c>
      <c r="BJ328" s="412">
        <f t="shared" si="64"/>
        <v>103.928</v>
      </c>
      <c r="BK328" s="412">
        <f t="shared" si="64"/>
        <v>91.971000000000004</v>
      </c>
    </row>
    <row r="329" spans="1:63">
      <c r="A329" s="458"/>
      <c r="B329" s="353">
        <v>242</v>
      </c>
      <c r="C329" s="353"/>
      <c r="D329" s="353" t="s">
        <v>602</v>
      </c>
      <c r="E329" s="411">
        <v>16861.000000000011</v>
      </c>
      <c r="F329" s="411">
        <v>16573.320000000011</v>
      </c>
      <c r="G329" s="411">
        <v>16671.320000000011</v>
      </c>
      <c r="H329" s="411">
        <v>16701.880000000008</v>
      </c>
      <c r="I329" s="412" t="s">
        <v>576</v>
      </c>
      <c r="J329" s="412">
        <v>1.224</v>
      </c>
      <c r="K329" s="412">
        <v>1.206</v>
      </c>
      <c r="L329" s="412">
        <v>1.212</v>
      </c>
      <c r="M329" s="412">
        <v>1.214</v>
      </c>
      <c r="N329" s="411">
        <v>9.0999755746035155E-3</v>
      </c>
      <c r="O329" s="412" t="s">
        <v>497</v>
      </c>
      <c r="P329" s="413">
        <v>1.8951001616059215</v>
      </c>
      <c r="Q329" s="353" t="s">
        <v>720</v>
      </c>
      <c r="R329" s="411">
        <v>39174.119999999937</v>
      </c>
      <c r="S329" s="411">
        <v>38624.119999999952</v>
      </c>
      <c r="T329" s="411">
        <v>29069.119999999952</v>
      </c>
      <c r="U329" s="411">
        <v>35622.45333333328</v>
      </c>
      <c r="V329" s="412" t="s">
        <v>588</v>
      </c>
      <c r="W329" s="412">
        <v>50.27</v>
      </c>
      <c r="X329" s="412">
        <v>49.86</v>
      </c>
      <c r="Y329" s="412">
        <v>42.38</v>
      </c>
      <c r="Z329" s="412">
        <v>47.5</v>
      </c>
      <c r="AA329" s="411">
        <v>4.4398784735302357</v>
      </c>
      <c r="AB329" s="412" t="s">
        <v>560</v>
      </c>
      <c r="AC329" s="413">
        <v>2.566660137926366</v>
      </c>
      <c r="AD329" s="404" t="s">
        <v>720</v>
      </c>
      <c r="AE329" s="418">
        <v>7262.0500000000111</v>
      </c>
      <c r="AF329" s="418">
        <v>7443.1000000000104</v>
      </c>
      <c r="AG329" s="418">
        <v>8211.0500000000102</v>
      </c>
      <c r="AH329" s="418">
        <v>7638.7333333333445</v>
      </c>
      <c r="AI329" s="420" t="s">
        <v>550</v>
      </c>
      <c r="AJ329" s="420">
        <v>4.6550000000000002</v>
      </c>
      <c r="AK329" s="420">
        <v>4.7560000000000002</v>
      </c>
      <c r="AL329" s="420">
        <v>5.1779999999999999</v>
      </c>
      <c r="AM329" s="420">
        <v>4.8630000000000004</v>
      </c>
      <c r="AN329" s="418">
        <v>0.27719560750770111</v>
      </c>
      <c r="AO329" s="420" t="s">
        <v>532</v>
      </c>
      <c r="AP329" s="421">
        <v>1.9410482169270871</v>
      </c>
      <c r="AR329" s="412">
        <v>1.224</v>
      </c>
      <c r="AS329" s="412">
        <v>1.206</v>
      </c>
      <c r="AT329" s="412">
        <v>1.212</v>
      </c>
      <c r="AU329" s="412">
        <v>50.27</v>
      </c>
      <c r="AV329" s="412">
        <v>49.86</v>
      </c>
      <c r="AW329" s="412">
        <v>42.38</v>
      </c>
      <c r="AX329" s="420">
        <v>4.6550000000000002</v>
      </c>
      <c r="AY329" s="420">
        <v>4.7560000000000002</v>
      </c>
      <c r="AZ329" s="420">
        <v>5.1779999999999999</v>
      </c>
      <c r="BB329" s="353">
        <v>242</v>
      </c>
      <c r="BC329" s="412">
        <f t="shared" si="65"/>
        <v>25.704000000000001</v>
      </c>
      <c r="BD329" s="412">
        <f t="shared" si="63"/>
        <v>25.326000000000001</v>
      </c>
      <c r="BE329" s="412">
        <f t="shared" si="63"/>
        <v>25.451999999999998</v>
      </c>
      <c r="BF329" s="412">
        <f t="shared" si="66"/>
        <v>552.97</v>
      </c>
      <c r="BG329" s="412">
        <f t="shared" si="64"/>
        <v>548.46</v>
      </c>
      <c r="BH329" s="412">
        <f t="shared" si="64"/>
        <v>466.18</v>
      </c>
      <c r="BI329" s="412">
        <f t="shared" si="64"/>
        <v>51.205000000000005</v>
      </c>
      <c r="BJ329" s="412">
        <f t="shared" si="64"/>
        <v>52.316000000000003</v>
      </c>
      <c r="BK329" s="412">
        <f t="shared" si="64"/>
        <v>56.957999999999998</v>
      </c>
    </row>
    <row r="330" spans="1:63">
      <c r="A330" s="458"/>
      <c r="B330" s="353">
        <v>243</v>
      </c>
      <c r="C330" s="353"/>
      <c r="D330" s="353" t="s">
        <v>603</v>
      </c>
      <c r="E330" s="411">
        <v>23523.320000000062</v>
      </c>
      <c r="F330" s="411">
        <v>23868.320000000047</v>
      </c>
      <c r="G330" s="411">
        <v>25403.740000000071</v>
      </c>
      <c r="H330" s="411">
        <v>24265.126666666725</v>
      </c>
      <c r="I330" s="412" t="s">
        <v>517</v>
      </c>
      <c r="J330" s="412">
        <v>1.6260000000000001</v>
      </c>
      <c r="K330" s="412">
        <v>1.6460000000000001</v>
      </c>
      <c r="L330" s="412">
        <v>1.736</v>
      </c>
      <c r="M330" s="412">
        <v>1.669</v>
      </c>
      <c r="N330" s="411">
        <v>5.8474701772273804E-2</v>
      </c>
      <c r="O330" s="412" t="s">
        <v>483</v>
      </c>
      <c r="P330" s="413">
        <v>1.9940059350771326</v>
      </c>
      <c r="Q330" s="353" t="s">
        <v>734</v>
      </c>
      <c r="R330" s="411">
        <v>42985.119999999937</v>
      </c>
      <c r="S330" s="411">
        <v>47462.119999999937</v>
      </c>
      <c r="T330" s="411">
        <v>37968.119999999952</v>
      </c>
      <c r="U330" s="411">
        <v>42805.119999999944</v>
      </c>
      <c r="V330" s="412" t="s">
        <v>434</v>
      </c>
      <c r="W330" s="412">
        <v>53.01</v>
      </c>
      <c r="X330" s="412">
        <v>56.1</v>
      </c>
      <c r="Y330" s="412">
        <v>49.38</v>
      </c>
      <c r="Z330" s="412">
        <v>52.83</v>
      </c>
      <c r="AA330" s="411">
        <v>3.3650591992462902</v>
      </c>
      <c r="AB330" s="412" t="s">
        <v>463</v>
      </c>
      <c r="AC330" s="413">
        <v>2.5361088135998751</v>
      </c>
      <c r="AD330" s="404" t="s">
        <v>734</v>
      </c>
      <c r="AE330" s="418">
        <v>13470.099999999977</v>
      </c>
      <c r="AF330" s="418">
        <v>12482.149999999976</v>
      </c>
      <c r="AG330" s="418">
        <v>14461.199999999977</v>
      </c>
      <c r="AH330" s="418">
        <v>13471.149999999978</v>
      </c>
      <c r="AI330" s="420" t="s">
        <v>593</v>
      </c>
      <c r="AJ330" s="420">
        <v>7.8730000000000002</v>
      </c>
      <c r="AK330" s="420">
        <v>7.3870000000000005</v>
      </c>
      <c r="AL330" s="420">
        <v>8.3529999999999998</v>
      </c>
      <c r="AM330" s="420">
        <v>7.8710000000000004</v>
      </c>
      <c r="AN330" s="418">
        <v>0.48292459248662439</v>
      </c>
      <c r="AO330" s="420" t="s">
        <v>477</v>
      </c>
      <c r="AP330" s="421">
        <v>2.1067820298037865</v>
      </c>
      <c r="AR330" s="412">
        <v>1.6260000000000001</v>
      </c>
      <c r="AS330" s="412">
        <v>1.6460000000000001</v>
      </c>
      <c r="AT330" s="412">
        <v>1.736</v>
      </c>
      <c r="AU330" s="412">
        <v>53.01</v>
      </c>
      <c r="AV330" s="412">
        <v>56.1</v>
      </c>
      <c r="AW330" s="412">
        <v>49.38</v>
      </c>
      <c r="AX330" s="420">
        <v>7.8730000000000002</v>
      </c>
      <c r="AY330" s="420">
        <v>7.3870000000000005</v>
      </c>
      <c r="AZ330" s="420">
        <v>8.3529999999999998</v>
      </c>
      <c r="BB330" s="353">
        <v>243</v>
      </c>
      <c r="BC330" s="412">
        <f t="shared" si="65"/>
        <v>34.146000000000001</v>
      </c>
      <c r="BD330" s="412">
        <f t="shared" si="63"/>
        <v>34.566000000000003</v>
      </c>
      <c r="BE330" s="412">
        <f t="shared" si="63"/>
        <v>36.456000000000003</v>
      </c>
      <c r="BF330" s="412">
        <f t="shared" si="66"/>
        <v>583.11</v>
      </c>
      <c r="BG330" s="412">
        <f t="shared" si="64"/>
        <v>617.1</v>
      </c>
      <c r="BH330" s="412">
        <f t="shared" si="64"/>
        <v>543.18000000000006</v>
      </c>
      <c r="BI330" s="412">
        <f t="shared" si="64"/>
        <v>86.603000000000009</v>
      </c>
      <c r="BJ330" s="412">
        <f t="shared" si="64"/>
        <v>81.257000000000005</v>
      </c>
      <c r="BK330" s="412">
        <f t="shared" si="64"/>
        <v>91.882999999999996</v>
      </c>
    </row>
    <row r="331" spans="1:63">
      <c r="A331" s="458"/>
      <c r="B331" s="353" t="s">
        <v>827</v>
      </c>
      <c r="C331" s="353"/>
      <c r="D331" s="353"/>
      <c r="E331" s="411"/>
      <c r="F331" s="411"/>
      <c r="G331" s="411"/>
      <c r="H331" s="411"/>
      <c r="I331" s="412"/>
      <c r="J331" s="415"/>
      <c r="K331" s="411"/>
      <c r="L331" s="415"/>
      <c r="M331" s="415"/>
      <c r="N331" s="411"/>
      <c r="O331" s="412"/>
      <c r="P331" s="413"/>
      <c r="Q331" s="353" t="s">
        <v>740</v>
      </c>
      <c r="R331" s="411">
        <v>454.79999999999927</v>
      </c>
      <c r="S331" s="411">
        <v>645.27999999999872</v>
      </c>
      <c r="T331" s="411">
        <v>568.59999999999889</v>
      </c>
      <c r="U331" s="411">
        <v>556.22666666666566</v>
      </c>
      <c r="V331" s="412" t="s">
        <v>721</v>
      </c>
      <c r="W331" s="415" t="s">
        <v>743</v>
      </c>
      <c r="X331" s="415" t="s">
        <v>743</v>
      </c>
      <c r="Y331" s="415" t="s">
        <v>743</v>
      </c>
      <c r="Z331" s="415" t="s">
        <v>743</v>
      </c>
      <c r="AA331" s="411">
        <v>0</v>
      </c>
      <c r="AB331" s="412" t="s">
        <v>751</v>
      </c>
      <c r="AC331" s="413" t="s">
        <v>752</v>
      </c>
      <c r="AD331" s="404" t="s">
        <v>740</v>
      </c>
      <c r="AE331" s="418">
        <v>479.40000000000049</v>
      </c>
      <c r="AF331" s="418">
        <v>489.30000000000047</v>
      </c>
      <c r="AG331" s="418">
        <v>474.25000000000045</v>
      </c>
      <c r="AH331" s="418">
        <v>480.9833333333338</v>
      </c>
      <c r="AI331" s="420" t="s">
        <v>468</v>
      </c>
      <c r="AJ331" s="422" t="s">
        <v>743</v>
      </c>
      <c r="AK331" s="422" t="s">
        <v>743</v>
      </c>
      <c r="AL331" s="422" t="s">
        <v>743</v>
      </c>
      <c r="AM331" s="422" t="s">
        <v>743</v>
      </c>
      <c r="AN331" s="418">
        <v>0</v>
      </c>
      <c r="AO331" s="420" t="s">
        <v>751</v>
      </c>
      <c r="AP331" s="421" t="s">
        <v>752</v>
      </c>
      <c r="AR331" s="415"/>
      <c r="AS331" s="411"/>
      <c r="AT331" s="415"/>
      <c r="AU331" s="415" t="s">
        <v>743</v>
      </c>
      <c r="AV331" s="415" t="s">
        <v>743</v>
      </c>
      <c r="AW331" s="415" t="s">
        <v>743</v>
      </c>
      <c r="AX331" s="422" t="s">
        <v>743</v>
      </c>
      <c r="AY331" s="422" t="s">
        <v>743</v>
      </c>
      <c r="AZ331" s="422" t="s">
        <v>743</v>
      </c>
      <c r="BB331" s="353" t="s">
        <v>827</v>
      </c>
      <c r="BC331" s="412">
        <f t="shared" si="65"/>
        <v>0</v>
      </c>
      <c r="BD331" s="412">
        <f t="shared" si="63"/>
        <v>0</v>
      </c>
      <c r="BE331" s="412">
        <f t="shared" si="63"/>
        <v>0</v>
      </c>
      <c r="BF331" s="412" t="e">
        <f t="shared" si="66"/>
        <v>#VALUE!</v>
      </c>
      <c r="BG331" s="412" t="e">
        <f t="shared" si="64"/>
        <v>#VALUE!</v>
      </c>
      <c r="BH331" s="412" t="e">
        <f t="shared" si="64"/>
        <v>#VALUE!</v>
      </c>
      <c r="BI331" s="412" t="e">
        <f t="shared" si="64"/>
        <v>#VALUE!</v>
      </c>
      <c r="BJ331" s="412" t="e">
        <f t="shared" si="64"/>
        <v>#VALUE!</v>
      </c>
      <c r="BK331" s="412" t="e">
        <f t="shared" si="64"/>
        <v>#VALUE!</v>
      </c>
    </row>
    <row r="332" spans="1:63">
      <c r="A332" s="458"/>
      <c r="B332" s="353" t="s">
        <v>827</v>
      </c>
      <c r="C332" s="353"/>
      <c r="D332" s="353"/>
      <c r="E332" s="411"/>
      <c r="F332" s="411"/>
      <c r="G332" s="411"/>
      <c r="H332" s="411"/>
      <c r="I332" s="412"/>
      <c r="J332" s="415"/>
      <c r="K332" s="415"/>
      <c r="L332" s="415"/>
      <c r="M332" s="415"/>
      <c r="N332" s="411"/>
      <c r="O332" s="412"/>
      <c r="P332" s="413"/>
      <c r="Q332" s="353" t="s">
        <v>757</v>
      </c>
      <c r="R332" s="411">
        <v>554.8799999999992</v>
      </c>
      <c r="S332" s="411">
        <v>551.99999999999909</v>
      </c>
      <c r="T332" s="411">
        <v>554.75999999999908</v>
      </c>
      <c r="U332" s="411">
        <v>553.87999999999909</v>
      </c>
      <c r="V332" s="412" t="s">
        <v>559</v>
      </c>
      <c r="W332" s="415" t="s">
        <v>743</v>
      </c>
      <c r="X332" s="415" t="s">
        <v>743</v>
      </c>
      <c r="Y332" s="415" t="s">
        <v>743</v>
      </c>
      <c r="Z332" s="415" t="s">
        <v>743</v>
      </c>
      <c r="AA332" s="411">
        <v>0</v>
      </c>
      <c r="AB332" s="412" t="s">
        <v>751</v>
      </c>
      <c r="AC332" s="413" t="s">
        <v>752</v>
      </c>
      <c r="AD332" s="404" t="s">
        <v>757</v>
      </c>
      <c r="AE332" s="418">
        <v>459.50000000000051</v>
      </c>
      <c r="AF332" s="418">
        <v>525.50000000000045</v>
      </c>
      <c r="AG332" s="418">
        <v>519.50000000000045</v>
      </c>
      <c r="AH332" s="418">
        <v>501.50000000000045</v>
      </c>
      <c r="AI332" s="420" t="s">
        <v>593</v>
      </c>
      <c r="AJ332" s="422" t="s">
        <v>743</v>
      </c>
      <c r="AK332" s="422" t="s">
        <v>743</v>
      </c>
      <c r="AL332" s="422" t="s">
        <v>743</v>
      </c>
      <c r="AM332" s="422" t="s">
        <v>743</v>
      </c>
      <c r="AN332" s="418">
        <v>0</v>
      </c>
      <c r="AO332" s="420" t="s">
        <v>751</v>
      </c>
      <c r="AP332" s="421" t="s">
        <v>752</v>
      </c>
      <c r="AR332" s="415"/>
      <c r="AS332" s="415"/>
      <c r="AT332" s="415"/>
      <c r="AU332" s="415" t="s">
        <v>743</v>
      </c>
      <c r="AV332" s="415" t="s">
        <v>743</v>
      </c>
      <c r="AW332" s="415" t="s">
        <v>743</v>
      </c>
      <c r="AX332" s="422" t="s">
        <v>743</v>
      </c>
      <c r="AY332" s="422" t="s">
        <v>743</v>
      </c>
      <c r="AZ332" s="422" t="s">
        <v>743</v>
      </c>
      <c r="BB332" s="353" t="s">
        <v>827</v>
      </c>
      <c r="BC332" s="412">
        <f t="shared" si="65"/>
        <v>0</v>
      </c>
      <c r="BD332" s="412">
        <f t="shared" si="63"/>
        <v>0</v>
      </c>
      <c r="BE332" s="412">
        <f t="shared" si="63"/>
        <v>0</v>
      </c>
      <c r="BF332" s="412" t="e">
        <f t="shared" si="66"/>
        <v>#VALUE!</v>
      </c>
      <c r="BG332" s="412" t="e">
        <f t="shared" si="64"/>
        <v>#VALUE!</v>
      </c>
      <c r="BH332" s="412" t="e">
        <f t="shared" si="64"/>
        <v>#VALUE!</v>
      </c>
      <c r="BI332" s="412" t="e">
        <f t="shared" si="64"/>
        <v>#VALUE!</v>
      </c>
      <c r="BJ332" s="412" t="e">
        <f t="shared" si="64"/>
        <v>#VALUE!</v>
      </c>
      <c r="BK332" s="412" t="e">
        <f t="shared" si="64"/>
        <v>#VALUE!</v>
      </c>
    </row>
    <row r="333" spans="1:63">
      <c r="A333" s="458"/>
      <c r="B333" s="353" t="s">
        <v>827</v>
      </c>
      <c r="C333" s="353"/>
      <c r="D333" s="353"/>
      <c r="E333" s="411"/>
      <c r="F333" s="411"/>
      <c r="G333" s="411"/>
      <c r="H333" s="411"/>
      <c r="I333" s="412"/>
      <c r="J333" s="415"/>
      <c r="K333" s="415"/>
      <c r="L333" s="415"/>
      <c r="M333" s="415"/>
      <c r="N333" s="411"/>
      <c r="O333" s="412"/>
      <c r="P333" s="413"/>
      <c r="Q333" s="353" t="s">
        <v>767</v>
      </c>
      <c r="R333" s="411">
        <v>679.99999999999898</v>
      </c>
      <c r="S333" s="411">
        <v>796.59999999999889</v>
      </c>
      <c r="T333" s="411">
        <v>668.87999999999886</v>
      </c>
      <c r="U333" s="411">
        <v>715.15999999999894</v>
      </c>
      <c r="V333" s="412" t="s">
        <v>626</v>
      </c>
      <c r="W333" s="411">
        <v>0.53105182966878317</v>
      </c>
      <c r="X333" s="412">
        <v>2.1280000000000001</v>
      </c>
      <c r="Y333" s="415" t="s">
        <v>743</v>
      </c>
      <c r="Z333" s="412">
        <v>1.329</v>
      </c>
      <c r="AA333" s="411">
        <v>1.1289835474394649</v>
      </c>
      <c r="AB333" s="414" t="s">
        <v>774</v>
      </c>
      <c r="AC333" s="413">
        <v>0.38527869014637028</v>
      </c>
      <c r="AD333" s="404" t="s">
        <v>767</v>
      </c>
      <c r="AE333" s="418">
        <v>408.55000000000052</v>
      </c>
      <c r="AF333" s="418">
        <v>486.35000000000048</v>
      </c>
      <c r="AG333" s="418">
        <v>575.70000000000005</v>
      </c>
      <c r="AH333" s="418">
        <v>490.20000000000033</v>
      </c>
      <c r="AI333" s="420" t="s">
        <v>746</v>
      </c>
      <c r="AJ333" s="422" t="s">
        <v>743</v>
      </c>
      <c r="AK333" s="422" t="s">
        <v>743</v>
      </c>
      <c r="AL333" s="422" t="s">
        <v>743</v>
      </c>
      <c r="AM333" s="422" t="s">
        <v>743</v>
      </c>
      <c r="AN333" s="418">
        <v>0</v>
      </c>
      <c r="AO333" s="420" t="s">
        <v>751</v>
      </c>
      <c r="AP333" s="421" t="s">
        <v>752</v>
      </c>
      <c r="AR333" s="415"/>
      <c r="AS333" s="415"/>
      <c r="AT333" s="415"/>
      <c r="AU333" s="411">
        <v>0.53105182966878317</v>
      </c>
      <c r="AV333" s="412">
        <v>2.1280000000000001</v>
      </c>
      <c r="AW333" s="415" t="s">
        <v>743</v>
      </c>
      <c r="AX333" s="422" t="s">
        <v>743</v>
      </c>
      <c r="AY333" s="422" t="s">
        <v>743</v>
      </c>
      <c r="AZ333" s="422" t="s">
        <v>743</v>
      </c>
      <c r="BB333" s="353" t="s">
        <v>827</v>
      </c>
      <c r="BC333" s="412">
        <f t="shared" si="65"/>
        <v>0</v>
      </c>
      <c r="BD333" s="412">
        <f t="shared" si="63"/>
        <v>0</v>
      </c>
      <c r="BE333" s="412">
        <f t="shared" si="63"/>
        <v>0</v>
      </c>
      <c r="BF333" s="412">
        <f t="shared" si="66"/>
        <v>5.8415701263566149</v>
      </c>
      <c r="BG333" s="412">
        <f t="shared" si="64"/>
        <v>23.408000000000001</v>
      </c>
      <c r="BH333" s="412" t="e">
        <f t="shared" si="64"/>
        <v>#VALUE!</v>
      </c>
      <c r="BI333" s="412" t="e">
        <f t="shared" si="64"/>
        <v>#VALUE!</v>
      </c>
      <c r="BJ333" s="412" t="e">
        <f t="shared" si="64"/>
        <v>#VALUE!</v>
      </c>
      <c r="BK333" s="412" t="e">
        <f t="shared" si="64"/>
        <v>#VALUE!</v>
      </c>
    </row>
    <row r="334" spans="1:63">
      <c r="A334" s="458"/>
      <c r="B334" s="355" t="s">
        <v>825</v>
      </c>
      <c r="C334" s="353"/>
      <c r="D334" s="353" t="s">
        <v>628</v>
      </c>
      <c r="E334" s="411">
        <v>6425.5799999999954</v>
      </c>
      <c r="F334" s="411">
        <v>7100.8399999999956</v>
      </c>
      <c r="G334" s="411">
        <v>5493.4199999999955</v>
      </c>
      <c r="H334" s="411">
        <v>6339.9466666666622</v>
      </c>
      <c r="I334" s="412" t="s">
        <v>627</v>
      </c>
      <c r="J334" s="412">
        <v>0.52810000000000001</v>
      </c>
      <c r="K334" s="412">
        <v>0.57730000000000004</v>
      </c>
      <c r="L334" s="412">
        <v>0.45879999999999999</v>
      </c>
      <c r="M334" s="412">
        <v>0.52139999999999997</v>
      </c>
      <c r="N334" s="411">
        <v>5.9522886501972842E-2</v>
      </c>
      <c r="O334" s="412" t="s">
        <v>539</v>
      </c>
      <c r="P334" s="413">
        <v>1.602791124322944</v>
      </c>
      <c r="Q334" s="353" t="s">
        <v>773</v>
      </c>
      <c r="R334" s="411">
        <v>8873.2800000000061</v>
      </c>
      <c r="S334" s="411">
        <v>7135.3199999999943</v>
      </c>
      <c r="T334" s="411">
        <v>9242.8400000000092</v>
      </c>
      <c r="U334" s="411">
        <v>8417.1466666666693</v>
      </c>
      <c r="V334" s="412" t="s">
        <v>569</v>
      </c>
      <c r="W334" s="412">
        <v>21.25</v>
      </c>
      <c r="X334" s="412">
        <v>18.63</v>
      </c>
      <c r="Y334" s="412">
        <v>21.78</v>
      </c>
      <c r="Z334" s="412">
        <v>20.55</v>
      </c>
      <c r="AA334" s="411">
        <v>1.6867939142005419</v>
      </c>
      <c r="AB334" s="412" t="s">
        <v>512</v>
      </c>
      <c r="AC334" s="413">
        <v>2.6306411133424858</v>
      </c>
      <c r="AD334" s="404" t="s">
        <v>773</v>
      </c>
      <c r="AE334" s="418">
        <v>3852.6000000000072</v>
      </c>
      <c r="AF334" s="418">
        <v>5510.9000000000096</v>
      </c>
      <c r="AG334" s="418">
        <v>5439.9000000000087</v>
      </c>
      <c r="AH334" s="418">
        <v>4934.4666666666753</v>
      </c>
      <c r="AI334" s="420" t="s">
        <v>730</v>
      </c>
      <c r="AJ334" s="420">
        <v>2.6179999999999999</v>
      </c>
      <c r="AK334" s="420">
        <v>3.6470000000000002</v>
      </c>
      <c r="AL334" s="420">
        <v>3.605</v>
      </c>
      <c r="AM334" s="420">
        <v>3.29</v>
      </c>
      <c r="AN334" s="418">
        <v>0.58215190310955023</v>
      </c>
      <c r="AO334" s="420" t="s">
        <v>613</v>
      </c>
      <c r="AP334" s="421">
        <v>1.7857795733478463</v>
      </c>
      <c r="AR334" s="412">
        <v>0.52810000000000001</v>
      </c>
      <c r="AS334" s="412">
        <v>0.57730000000000004</v>
      </c>
      <c r="AT334" s="412">
        <v>0.45879999999999999</v>
      </c>
      <c r="AU334" s="412">
        <v>21.25</v>
      </c>
      <c r="AV334" s="412">
        <v>18.63</v>
      </c>
      <c r="AW334" s="412">
        <v>21.78</v>
      </c>
      <c r="AX334" s="420">
        <v>2.6179999999999999</v>
      </c>
      <c r="AY334" s="420">
        <v>3.6470000000000002</v>
      </c>
      <c r="AZ334" s="420">
        <v>3.605</v>
      </c>
      <c r="BB334" s="355" t="s">
        <v>825</v>
      </c>
      <c r="BC334" s="412">
        <f t="shared" si="65"/>
        <v>11.0901</v>
      </c>
      <c r="BD334" s="412">
        <f t="shared" si="63"/>
        <v>12.1233</v>
      </c>
      <c r="BE334" s="412">
        <f t="shared" si="63"/>
        <v>9.6348000000000003</v>
      </c>
      <c r="BF334" s="412">
        <f t="shared" si="66"/>
        <v>233.75</v>
      </c>
      <c r="BG334" s="412">
        <f t="shared" si="64"/>
        <v>204.92999999999998</v>
      </c>
      <c r="BH334" s="412">
        <f t="shared" si="64"/>
        <v>239.58</v>
      </c>
      <c r="BI334" s="412">
        <f t="shared" si="64"/>
        <v>28.797999999999998</v>
      </c>
      <c r="BJ334" s="412">
        <f t="shared" si="64"/>
        <v>40.117000000000004</v>
      </c>
      <c r="BK334" s="412">
        <f t="shared" si="64"/>
        <v>39.655000000000001</v>
      </c>
    </row>
    <row r="335" spans="1:63">
      <c r="A335" s="458"/>
      <c r="B335" s="355" t="s">
        <v>826</v>
      </c>
      <c r="C335" s="353"/>
      <c r="D335" s="353" t="s">
        <v>630</v>
      </c>
      <c r="E335" s="411">
        <v>13712.579999999994</v>
      </c>
      <c r="F335" s="411">
        <v>14143.159999999994</v>
      </c>
      <c r="G335" s="411">
        <v>12980.419999999995</v>
      </c>
      <c r="H335" s="411">
        <v>13612.05333333333</v>
      </c>
      <c r="I335" s="412" t="s">
        <v>448</v>
      </c>
      <c r="J335" s="412">
        <v>1.0249999999999999</v>
      </c>
      <c r="K335" s="412">
        <v>1.052</v>
      </c>
      <c r="L335" s="412">
        <v>0.97750000000000004</v>
      </c>
      <c r="M335" s="412">
        <v>1.018</v>
      </c>
      <c r="N335" s="411">
        <v>3.7903159824684847E-2</v>
      </c>
      <c r="O335" s="412" t="s">
        <v>535</v>
      </c>
      <c r="P335" s="413">
        <v>1.7977332247531059</v>
      </c>
      <c r="Q335" s="353" t="s">
        <v>778</v>
      </c>
      <c r="R335" s="411">
        <v>46144.119999999937</v>
      </c>
      <c r="S335" s="411">
        <v>35471.119999999937</v>
      </c>
      <c r="T335" s="411">
        <v>39895.119999999937</v>
      </c>
      <c r="U335" s="411">
        <v>40503.453333333273</v>
      </c>
      <c r="V335" s="412" t="s">
        <v>453</v>
      </c>
      <c r="W335" s="412">
        <v>55.2</v>
      </c>
      <c r="X335" s="412">
        <v>47.49</v>
      </c>
      <c r="Y335" s="412">
        <v>50.79</v>
      </c>
      <c r="Z335" s="412">
        <v>51.160000000000004</v>
      </c>
      <c r="AA335" s="411">
        <v>3.8679577129073128</v>
      </c>
      <c r="AB335" s="412" t="s">
        <v>530</v>
      </c>
      <c r="AC335" s="413">
        <v>2.5364324716132045</v>
      </c>
      <c r="AD335" s="404" t="s">
        <v>778</v>
      </c>
      <c r="AE335" s="418">
        <v>7586.9500000000098</v>
      </c>
      <c r="AF335" s="418">
        <v>10566.849999999988</v>
      </c>
      <c r="AG335" s="418">
        <v>8235.8500000000095</v>
      </c>
      <c r="AH335" s="418">
        <v>8796.5500000000011</v>
      </c>
      <c r="AI335" s="420" t="s">
        <v>519</v>
      </c>
      <c r="AJ335" s="420">
        <v>4.8360000000000003</v>
      </c>
      <c r="AK335" s="420">
        <v>6.4210000000000003</v>
      </c>
      <c r="AL335" s="420">
        <v>5.1909999999999998</v>
      </c>
      <c r="AM335" s="420">
        <v>5.4830000000000005</v>
      </c>
      <c r="AN335" s="418">
        <v>0.83176780023865393</v>
      </c>
      <c r="AO335" s="420" t="s">
        <v>614</v>
      </c>
      <c r="AP335" s="421">
        <v>1.9836871602400308</v>
      </c>
      <c r="AR335" s="412">
        <v>1.0249999999999999</v>
      </c>
      <c r="AS335" s="412">
        <v>1.052</v>
      </c>
      <c r="AT335" s="412">
        <v>0.97750000000000004</v>
      </c>
      <c r="AU335" s="412">
        <v>55.2</v>
      </c>
      <c r="AV335" s="412">
        <v>47.49</v>
      </c>
      <c r="AW335" s="412">
        <v>50.79</v>
      </c>
      <c r="AX335" s="420">
        <v>4.8360000000000003</v>
      </c>
      <c r="AY335" s="420">
        <v>6.4210000000000003</v>
      </c>
      <c r="AZ335" s="420">
        <v>5.1909999999999998</v>
      </c>
      <c r="BB335" s="355" t="s">
        <v>826</v>
      </c>
      <c r="BC335" s="412">
        <f t="shared" si="65"/>
        <v>21.524999999999999</v>
      </c>
      <c r="BD335" s="412">
        <f t="shared" si="63"/>
        <v>22.092000000000002</v>
      </c>
      <c r="BE335" s="412">
        <f t="shared" si="63"/>
        <v>20.5275</v>
      </c>
      <c r="BF335" s="412">
        <f t="shared" si="66"/>
        <v>607.20000000000005</v>
      </c>
      <c r="BG335" s="412">
        <f t="shared" si="64"/>
        <v>522.39</v>
      </c>
      <c r="BH335" s="412">
        <f t="shared" si="64"/>
        <v>558.68999999999994</v>
      </c>
      <c r="BI335" s="412">
        <f t="shared" si="64"/>
        <v>53.196000000000005</v>
      </c>
      <c r="BJ335" s="412">
        <f t="shared" si="64"/>
        <v>70.631</v>
      </c>
      <c r="BK335" s="412">
        <f t="shared" si="64"/>
        <v>57.100999999999999</v>
      </c>
    </row>
    <row r="336" spans="1:63">
      <c r="C336" s="353"/>
      <c r="D336" s="455" t="s">
        <v>643</v>
      </c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 t="s">
        <v>643</v>
      </c>
      <c r="R336" s="455"/>
      <c r="S336" s="455"/>
      <c r="T336" s="455"/>
      <c r="U336" s="455"/>
      <c r="V336" s="455"/>
      <c r="W336" s="455"/>
      <c r="X336" s="455"/>
      <c r="Y336" s="455"/>
      <c r="Z336" s="455"/>
      <c r="AA336" s="455"/>
      <c r="AB336" s="455"/>
      <c r="AC336" s="455"/>
      <c r="AD336" s="455" t="s">
        <v>643</v>
      </c>
      <c r="AE336" s="455"/>
      <c r="AF336" s="455"/>
      <c r="AG336" s="455"/>
      <c r="AH336" s="455"/>
      <c r="AI336" s="455"/>
      <c r="AJ336" s="455"/>
      <c r="AK336" s="455"/>
      <c r="AL336" s="455"/>
      <c r="AM336" s="455"/>
      <c r="AN336" s="455"/>
      <c r="AO336" s="455"/>
      <c r="AP336" s="455"/>
      <c r="AU336" s="404"/>
      <c r="AV336" s="404"/>
      <c r="AW336" s="404"/>
      <c r="AX336" s="404"/>
      <c r="AY336" s="404"/>
      <c r="AZ336" s="404"/>
      <c r="BF336" s="404"/>
      <c r="BG336" s="404"/>
      <c r="BH336" s="404"/>
      <c r="BI336" s="404"/>
      <c r="BJ336" s="404"/>
      <c r="BK336" s="404"/>
    </row>
    <row r="337" spans="1:63">
      <c r="C337" s="353"/>
      <c r="D337" s="410" t="s">
        <v>413</v>
      </c>
      <c r="E337" s="353"/>
      <c r="F337" s="353"/>
      <c r="G337" s="353"/>
      <c r="H337" s="353"/>
      <c r="I337" s="353"/>
      <c r="J337" s="353"/>
      <c r="K337" s="353"/>
      <c r="L337" s="353"/>
      <c r="M337" s="353"/>
      <c r="N337" s="353"/>
      <c r="O337" s="353"/>
      <c r="P337" s="353"/>
      <c r="Q337" s="410" t="s">
        <v>649</v>
      </c>
      <c r="AD337" s="417" t="s">
        <v>784</v>
      </c>
      <c r="AE337" s="404"/>
      <c r="AF337" s="404"/>
      <c r="AG337" s="404"/>
      <c r="AH337" s="404"/>
      <c r="AI337" s="404"/>
      <c r="AJ337" s="404"/>
      <c r="AK337" s="404"/>
      <c r="AL337" s="404"/>
      <c r="AM337" s="404"/>
      <c r="AN337" s="404"/>
      <c r="AO337" s="404"/>
      <c r="AP337" s="404"/>
      <c r="AR337" s="353"/>
      <c r="AS337" s="353"/>
      <c r="AT337" s="353"/>
      <c r="AX337" s="404"/>
      <c r="AY337" s="404"/>
      <c r="AZ337" s="404"/>
      <c r="BC337" s="353"/>
      <c r="BD337" s="353"/>
      <c r="BE337" s="353"/>
      <c r="BI337" s="404"/>
      <c r="BJ337" s="404"/>
      <c r="BK337" s="404"/>
    </row>
    <row r="338" spans="1:63">
      <c r="C338" s="353"/>
      <c r="D338" s="353"/>
      <c r="E338" s="456" t="s">
        <v>414</v>
      </c>
      <c r="F338" s="455"/>
      <c r="G338" s="455"/>
      <c r="H338" s="455"/>
      <c r="I338" s="455"/>
      <c r="J338" s="456" t="s">
        <v>415</v>
      </c>
      <c r="K338" s="455"/>
      <c r="L338" s="455"/>
      <c r="M338" s="455"/>
      <c r="N338" s="455"/>
      <c r="O338" s="455"/>
      <c r="P338" s="455"/>
      <c r="R338" s="456" t="s">
        <v>414</v>
      </c>
      <c r="S338" s="455"/>
      <c r="T338" s="455"/>
      <c r="U338" s="455"/>
      <c r="V338" s="455"/>
      <c r="W338" s="456" t="s">
        <v>415</v>
      </c>
      <c r="X338" s="455"/>
      <c r="Y338" s="455"/>
      <c r="Z338" s="455"/>
      <c r="AA338" s="455"/>
      <c r="AB338" s="455"/>
      <c r="AC338" s="455"/>
      <c r="AD338" s="404"/>
      <c r="AE338" s="456" t="s">
        <v>414</v>
      </c>
      <c r="AF338" s="457"/>
      <c r="AG338" s="457"/>
      <c r="AH338" s="457"/>
      <c r="AI338" s="457"/>
      <c r="AJ338" s="456" t="s">
        <v>415</v>
      </c>
      <c r="AK338" s="457"/>
      <c r="AL338" s="457"/>
      <c r="AM338" s="457"/>
      <c r="AN338" s="457"/>
      <c r="AO338" s="457"/>
      <c r="AP338" s="457"/>
      <c r="AU338" s="404"/>
      <c r="AV338" s="404"/>
      <c r="AW338" s="404"/>
      <c r="AX338" s="404"/>
      <c r="AY338" s="404"/>
      <c r="AZ338" s="404"/>
      <c r="BF338" s="404"/>
      <c r="BG338" s="404"/>
      <c r="BH338" s="404"/>
      <c r="BI338" s="404"/>
      <c r="BJ338" s="404"/>
      <c r="BK338" s="404"/>
    </row>
    <row r="339" spans="1:63">
      <c r="C339" s="353"/>
      <c r="D339" s="410" t="s">
        <v>416</v>
      </c>
      <c r="E339" s="410" t="s">
        <v>417</v>
      </c>
      <c r="F339" s="410" t="s">
        <v>418</v>
      </c>
      <c r="G339" s="410" t="s">
        <v>419</v>
      </c>
      <c r="H339" s="353" t="s">
        <v>420</v>
      </c>
      <c r="I339" s="353" t="s">
        <v>421</v>
      </c>
      <c r="J339" s="410" t="s">
        <v>417</v>
      </c>
      <c r="K339" s="410" t="s">
        <v>418</v>
      </c>
      <c r="L339" s="410" t="s">
        <v>419</v>
      </c>
      <c r="M339" s="353" t="s">
        <v>420</v>
      </c>
      <c r="N339" s="353" t="s">
        <v>422</v>
      </c>
      <c r="O339" s="353" t="s">
        <v>421</v>
      </c>
      <c r="P339" s="353" t="s">
        <v>423</v>
      </c>
      <c r="Q339" s="410" t="s">
        <v>416</v>
      </c>
      <c r="R339" s="410" t="s">
        <v>417</v>
      </c>
      <c r="S339" s="410" t="s">
        <v>418</v>
      </c>
      <c r="T339" s="410" t="s">
        <v>419</v>
      </c>
      <c r="U339" s="353" t="s">
        <v>420</v>
      </c>
      <c r="V339" s="353" t="s">
        <v>421</v>
      </c>
      <c r="W339" s="410" t="s">
        <v>417</v>
      </c>
      <c r="X339" s="410" t="s">
        <v>418</v>
      </c>
      <c r="Y339" s="410" t="s">
        <v>419</v>
      </c>
      <c r="Z339" s="353" t="s">
        <v>420</v>
      </c>
      <c r="AA339" s="353" t="s">
        <v>422</v>
      </c>
      <c r="AB339" s="353" t="s">
        <v>421</v>
      </c>
      <c r="AC339" s="353" t="s">
        <v>423</v>
      </c>
      <c r="AD339" s="417" t="s">
        <v>416</v>
      </c>
      <c r="AE339" s="417" t="s">
        <v>417</v>
      </c>
      <c r="AF339" s="417" t="s">
        <v>418</v>
      </c>
      <c r="AG339" s="417" t="s">
        <v>419</v>
      </c>
      <c r="AH339" s="404" t="s">
        <v>420</v>
      </c>
      <c r="AI339" s="404" t="s">
        <v>421</v>
      </c>
      <c r="AJ339" s="417" t="s">
        <v>417</v>
      </c>
      <c r="AK339" s="417" t="s">
        <v>418</v>
      </c>
      <c r="AL339" s="417" t="s">
        <v>419</v>
      </c>
      <c r="AM339" s="404" t="s">
        <v>420</v>
      </c>
      <c r="AN339" s="404" t="s">
        <v>422</v>
      </c>
      <c r="AO339" s="404" t="s">
        <v>421</v>
      </c>
      <c r="AP339" s="404" t="s">
        <v>423</v>
      </c>
      <c r="AR339" s="410" t="s">
        <v>417</v>
      </c>
      <c r="AS339" s="410" t="s">
        <v>418</v>
      </c>
      <c r="AT339" s="410" t="s">
        <v>419</v>
      </c>
      <c r="AU339" s="410" t="s">
        <v>417</v>
      </c>
      <c r="AV339" s="410" t="s">
        <v>418</v>
      </c>
      <c r="AW339" s="410" t="s">
        <v>419</v>
      </c>
      <c r="AX339" s="417" t="s">
        <v>417</v>
      </c>
      <c r="AY339" s="417" t="s">
        <v>418</v>
      </c>
      <c r="AZ339" s="417" t="s">
        <v>419</v>
      </c>
      <c r="BC339" s="410" t="s">
        <v>417</v>
      </c>
      <c r="BD339" s="410" t="s">
        <v>418</v>
      </c>
      <c r="BE339" s="410" t="s">
        <v>419</v>
      </c>
      <c r="BF339" s="410" t="s">
        <v>417</v>
      </c>
      <c r="BG339" s="410" t="s">
        <v>418</v>
      </c>
      <c r="BH339" s="410" t="s">
        <v>419</v>
      </c>
      <c r="BI339" s="410" t="s">
        <v>417</v>
      </c>
      <c r="BJ339" s="410" t="s">
        <v>418</v>
      </c>
      <c r="BK339" s="410" t="s">
        <v>419</v>
      </c>
    </row>
    <row r="340" spans="1:63">
      <c r="A340" s="458" t="s">
        <v>644</v>
      </c>
      <c r="B340" s="353">
        <v>244</v>
      </c>
      <c r="C340" s="353"/>
      <c r="D340" s="353" t="s">
        <v>424</v>
      </c>
      <c r="E340" s="411">
        <v>24679.23999999998</v>
      </c>
      <c r="F340" s="411">
        <v>26242.479999999974</v>
      </c>
      <c r="G340" s="411">
        <v>24035.479999999985</v>
      </c>
      <c r="H340" s="411">
        <v>24985.733333333312</v>
      </c>
      <c r="I340" s="412" t="s">
        <v>446</v>
      </c>
      <c r="J340" s="412">
        <v>2.19</v>
      </c>
      <c r="K340" s="412">
        <v>2.3040000000000003</v>
      </c>
      <c r="L340" s="412">
        <v>2.1419999999999999</v>
      </c>
      <c r="M340" s="412">
        <v>2.2120000000000002</v>
      </c>
      <c r="N340" s="411">
        <v>8.3154402644326483E-2</v>
      </c>
      <c r="O340" s="412" t="s">
        <v>447</v>
      </c>
      <c r="P340" s="413">
        <v>2.0551558689664837</v>
      </c>
      <c r="Q340" s="353" t="s">
        <v>650</v>
      </c>
      <c r="R340" s="411">
        <v>71960.359999999826</v>
      </c>
      <c r="S340" s="411">
        <v>65260.359999999826</v>
      </c>
      <c r="T340" s="411">
        <v>76737.359999999841</v>
      </c>
      <c r="U340" s="411">
        <v>71319.359999999826</v>
      </c>
      <c r="V340" s="412" t="s">
        <v>451</v>
      </c>
      <c r="W340" s="412">
        <v>91.320000000000007</v>
      </c>
      <c r="X340" s="412">
        <v>85.51</v>
      </c>
      <c r="Y340" s="412">
        <v>95.36</v>
      </c>
      <c r="Z340" s="412">
        <v>90.73</v>
      </c>
      <c r="AA340" s="411">
        <v>4.9504453015981111</v>
      </c>
      <c r="AB340" s="412" t="s">
        <v>470</v>
      </c>
      <c r="AC340" s="413">
        <v>2.1226719505080029</v>
      </c>
      <c r="AD340" s="404" t="s">
        <v>650</v>
      </c>
      <c r="AE340" s="418">
        <v>8533.0099999999875</v>
      </c>
      <c r="AF340" s="418">
        <v>10240.009999999987</v>
      </c>
      <c r="AG340" s="418">
        <v>9062.989999999987</v>
      </c>
      <c r="AH340" s="418">
        <v>9278.6699999999873</v>
      </c>
      <c r="AI340" s="420" t="s">
        <v>617</v>
      </c>
      <c r="AJ340" s="420">
        <v>6.4809999999999999</v>
      </c>
      <c r="AK340" s="420">
        <v>7.5720000000000001</v>
      </c>
      <c r="AL340" s="420">
        <v>6.8239999999999998</v>
      </c>
      <c r="AM340" s="420">
        <v>6.9590000000000005</v>
      </c>
      <c r="AN340" s="418">
        <v>0.5578736102151991</v>
      </c>
      <c r="AO340" s="420" t="s">
        <v>506</v>
      </c>
      <c r="AP340" s="421">
        <v>2.0502201986134687</v>
      </c>
      <c r="AR340" s="412">
        <v>2.19</v>
      </c>
      <c r="AS340" s="412">
        <v>2.3040000000000003</v>
      </c>
      <c r="AT340" s="412">
        <v>2.1419999999999999</v>
      </c>
      <c r="AU340" s="412">
        <v>91.320000000000007</v>
      </c>
      <c r="AV340" s="412">
        <v>85.51</v>
      </c>
      <c r="AW340" s="412">
        <v>95.36</v>
      </c>
      <c r="AX340" s="420">
        <v>6.4809999999999999</v>
      </c>
      <c r="AY340" s="420">
        <v>7.5720000000000001</v>
      </c>
      <c r="AZ340" s="420">
        <v>6.8239999999999998</v>
      </c>
      <c r="BB340" s="353">
        <v>244</v>
      </c>
      <c r="BC340" s="412">
        <f>AR340*21</f>
        <v>45.99</v>
      </c>
      <c r="BD340" s="412">
        <f t="shared" ref="BD340:BE363" si="67">AS340*21</f>
        <v>48.384000000000007</v>
      </c>
      <c r="BE340" s="412">
        <f t="shared" si="67"/>
        <v>44.981999999999999</v>
      </c>
      <c r="BF340" s="412">
        <f>AU340*11</f>
        <v>1004.5200000000001</v>
      </c>
      <c r="BG340" s="412">
        <f t="shared" ref="BG340:BK363" si="68">AV340*11</f>
        <v>940.61</v>
      </c>
      <c r="BH340" s="412">
        <f t="shared" si="68"/>
        <v>1048.96</v>
      </c>
      <c r="BI340" s="412">
        <f t="shared" si="68"/>
        <v>71.290999999999997</v>
      </c>
      <c r="BJ340" s="412">
        <f t="shared" si="68"/>
        <v>83.292000000000002</v>
      </c>
      <c r="BK340" s="412">
        <f t="shared" si="68"/>
        <v>75.063999999999993</v>
      </c>
    </row>
    <row r="341" spans="1:63">
      <c r="A341" s="458"/>
      <c r="B341" s="353">
        <v>245</v>
      </c>
      <c r="C341" s="353"/>
      <c r="D341" s="353" t="s">
        <v>456</v>
      </c>
      <c r="E341" s="411">
        <v>21384.36</v>
      </c>
      <c r="F341" s="411">
        <v>22512.479999999989</v>
      </c>
      <c r="G341" s="411">
        <v>24228.479999999985</v>
      </c>
      <c r="H341" s="411">
        <v>22708.439999999991</v>
      </c>
      <c r="I341" s="412" t="s">
        <v>473</v>
      </c>
      <c r="J341" s="412">
        <v>1.944</v>
      </c>
      <c r="K341" s="412">
        <v>2.0289999999999999</v>
      </c>
      <c r="L341" s="412">
        <v>2.157</v>
      </c>
      <c r="M341" s="412">
        <v>2.0430000000000001</v>
      </c>
      <c r="N341" s="411">
        <v>0.10686363904407659</v>
      </c>
      <c r="O341" s="412" t="s">
        <v>475</v>
      </c>
      <c r="P341" s="413">
        <v>2.0230066914863323</v>
      </c>
      <c r="Q341" s="353" t="s">
        <v>657</v>
      </c>
      <c r="R341" s="411">
        <v>61346.359999999841</v>
      </c>
      <c r="S341" s="411">
        <v>77012.359999999826</v>
      </c>
      <c r="T341" s="411">
        <v>65028.359999999819</v>
      </c>
      <c r="U341" s="411">
        <v>67795.693333333169</v>
      </c>
      <c r="V341" s="412" t="s">
        <v>507</v>
      </c>
      <c r="W341" s="412">
        <v>82.02</v>
      </c>
      <c r="X341" s="412">
        <v>95.58</v>
      </c>
      <c r="Y341" s="412">
        <v>85.3</v>
      </c>
      <c r="Z341" s="412">
        <v>87.64</v>
      </c>
      <c r="AA341" s="411">
        <v>7.0774168154508175</v>
      </c>
      <c r="AB341" s="412" t="s">
        <v>451</v>
      </c>
      <c r="AC341" s="413">
        <v>2.1219069359103431</v>
      </c>
      <c r="AD341" s="404" t="s">
        <v>657</v>
      </c>
      <c r="AE341" s="418">
        <v>8910.9899999999852</v>
      </c>
      <c r="AF341" s="418">
        <v>8599.9799999999868</v>
      </c>
      <c r="AG341" s="418">
        <v>10126.989999999985</v>
      </c>
      <c r="AH341" s="418">
        <v>9212.6533333333191</v>
      </c>
      <c r="AI341" s="420" t="s">
        <v>435</v>
      </c>
      <c r="AJ341" s="420">
        <v>6.726</v>
      </c>
      <c r="AK341" s="420">
        <v>6.5250000000000004</v>
      </c>
      <c r="AL341" s="420">
        <v>7.5010000000000003</v>
      </c>
      <c r="AM341" s="420">
        <v>6.9169999999999998</v>
      </c>
      <c r="AN341" s="418">
        <v>0.51547502956221136</v>
      </c>
      <c r="AO341" s="420" t="s">
        <v>458</v>
      </c>
      <c r="AP341" s="421">
        <v>2.0498254210083862</v>
      </c>
      <c r="AR341" s="412">
        <v>1.944</v>
      </c>
      <c r="AS341" s="412">
        <v>2.0289999999999999</v>
      </c>
      <c r="AT341" s="412">
        <v>2.157</v>
      </c>
      <c r="AU341" s="412">
        <v>82.02</v>
      </c>
      <c r="AV341" s="412">
        <v>95.58</v>
      </c>
      <c r="AW341" s="412">
        <v>85.3</v>
      </c>
      <c r="AX341" s="420">
        <v>6.726</v>
      </c>
      <c r="AY341" s="420">
        <v>6.5250000000000004</v>
      </c>
      <c r="AZ341" s="420">
        <v>7.5010000000000003</v>
      </c>
      <c r="BB341" s="353">
        <v>245</v>
      </c>
      <c r="BC341" s="412">
        <f t="shared" ref="BC341:BC363" si="69">AR341*21</f>
        <v>40.823999999999998</v>
      </c>
      <c r="BD341" s="412">
        <f t="shared" si="67"/>
        <v>42.608999999999995</v>
      </c>
      <c r="BE341" s="412">
        <f t="shared" si="67"/>
        <v>45.296999999999997</v>
      </c>
      <c r="BF341" s="412">
        <f t="shared" ref="BF341:BF363" si="70">AU341*11</f>
        <v>902.21999999999991</v>
      </c>
      <c r="BG341" s="412">
        <f t="shared" si="68"/>
        <v>1051.3799999999999</v>
      </c>
      <c r="BH341" s="412">
        <f t="shared" si="68"/>
        <v>938.3</v>
      </c>
      <c r="BI341" s="412">
        <f t="shared" si="68"/>
        <v>73.986000000000004</v>
      </c>
      <c r="BJ341" s="412">
        <f t="shared" si="68"/>
        <v>71.775000000000006</v>
      </c>
      <c r="BK341" s="412">
        <f t="shared" si="68"/>
        <v>82.51100000000001</v>
      </c>
    </row>
    <row r="342" spans="1:63">
      <c r="A342" s="458"/>
      <c r="B342" s="353">
        <v>246</v>
      </c>
      <c r="C342" s="353"/>
      <c r="D342" s="353" t="s">
        <v>482</v>
      </c>
      <c r="E342" s="411">
        <v>85225.479999999967</v>
      </c>
      <c r="F342" s="411">
        <v>84121.479999999981</v>
      </c>
      <c r="G342" s="411">
        <v>84231.479999999938</v>
      </c>
      <c r="H342" s="411">
        <v>84526.146666666624</v>
      </c>
      <c r="I342" s="412" t="s">
        <v>497</v>
      </c>
      <c r="J342" s="412">
        <v>6.0990000000000002</v>
      </c>
      <c r="K342" s="412">
        <v>6.0330000000000004</v>
      </c>
      <c r="L342" s="412">
        <v>6.04</v>
      </c>
      <c r="M342" s="412">
        <v>6.0570000000000004</v>
      </c>
      <c r="N342" s="411">
        <v>3.6115639768415302E-2</v>
      </c>
      <c r="O342" s="412" t="s">
        <v>464</v>
      </c>
      <c r="P342" s="413">
        <v>2.1154007716541341</v>
      </c>
      <c r="Q342" s="353" t="s">
        <v>665</v>
      </c>
      <c r="R342" s="411">
        <v>606138.11000000022</v>
      </c>
      <c r="S342" s="411">
        <v>532612.36000000068</v>
      </c>
      <c r="T342" s="411">
        <v>589332.36000000022</v>
      </c>
      <c r="U342" s="411">
        <v>576027.61000000034</v>
      </c>
      <c r="V342" s="412" t="s">
        <v>469</v>
      </c>
      <c r="W342" s="412">
        <v>380.3</v>
      </c>
      <c r="X342" s="412">
        <v>348.8</v>
      </c>
      <c r="Y342" s="412">
        <v>373.20000000000005</v>
      </c>
      <c r="Z342" s="412">
        <v>367.40000000000003</v>
      </c>
      <c r="AA342" s="411">
        <v>16.509758408201257</v>
      </c>
      <c r="AB342" s="412" t="s">
        <v>446</v>
      </c>
      <c r="AC342" s="413">
        <v>1.7697035859619632</v>
      </c>
      <c r="AD342" s="404" t="s">
        <v>665</v>
      </c>
      <c r="AE342" s="418">
        <v>11190.999999999985</v>
      </c>
      <c r="AF342" s="418">
        <v>10951.969999999985</v>
      </c>
      <c r="AG342" s="418">
        <v>12974.959999999985</v>
      </c>
      <c r="AH342" s="418">
        <v>11705.976666666653</v>
      </c>
      <c r="AI342" s="420" t="s">
        <v>617</v>
      </c>
      <c r="AJ342" s="420">
        <v>8.1639999999999997</v>
      </c>
      <c r="AK342" s="420">
        <v>8.016</v>
      </c>
      <c r="AL342" s="420">
        <v>9.2479999999999993</v>
      </c>
      <c r="AM342" s="420">
        <v>8.4760000000000009</v>
      </c>
      <c r="AN342" s="418">
        <v>0.67281829746739208</v>
      </c>
      <c r="AO342" s="420" t="s">
        <v>552</v>
      </c>
      <c r="AP342" s="421">
        <v>2.0934315017383103</v>
      </c>
      <c r="AR342" s="412">
        <v>6.0990000000000002</v>
      </c>
      <c r="AS342" s="412">
        <v>6.0330000000000004</v>
      </c>
      <c r="AT342" s="412">
        <v>6.04</v>
      </c>
      <c r="AU342" s="412">
        <v>380.3</v>
      </c>
      <c r="AV342" s="412">
        <v>348.8</v>
      </c>
      <c r="AW342" s="412">
        <v>373.20000000000005</v>
      </c>
      <c r="AX342" s="420">
        <v>8.1639999999999997</v>
      </c>
      <c r="AY342" s="420">
        <v>8.016</v>
      </c>
      <c r="AZ342" s="420">
        <v>9.2479999999999993</v>
      </c>
      <c r="BB342" s="353">
        <v>246</v>
      </c>
      <c r="BC342" s="412">
        <f t="shared" si="69"/>
        <v>128.07900000000001</v>
      </c>
      <c r="BD342" s="412">
        <f t="shared" si="67"/>
        <v>126.69300000000001</v>
      </c>
      <c r="BE342" s="412">
        <f t="shared" si="67"/>
        <v>126.84</v>
      </c>
      <c r="BF342" s="412">
        <f t="shared" si="70"/>
        <v>4183.3</v>
      </c>
      <c r="BG342" s="412">
        <f t="shared" si="68"/>
        <v>3836.8</v>
      </c>
      <c r="BH342" s="412">
        <f t="shared" si="68"/>
        <v>4105.2000000000007</v>
      </c>
      <c r="BI342" s="412">
        <f t="shared" si="68"/>
        <v>89.804000000000002</v>
      </c>
      <c r="BJ342" s="412">
        <f t="shared" si="68"/>
        <v>88.176000000000002</v>
      </c>
      <c r="BK342" s="412">
        <f t="shared" si="68"/>
        <v>101.72799999999999</v>
      </c>
    </row>
    <row r="343" spans="1:63">
      <c r="A343" s="458"/>
      <c r="B343" s="353">
        <v>247</v>
      </c>
      <c r="C343" s="353"/>
      <c r="D343" s="353" t="s">
        <v>502</v>
      </c>
      <c r="E343" s="411">
        <v>216121.47999999975</v>
      </c>
      <c r="F343" s="411">
        <v>211089.47999999972</v>
      </c>
      <c r="G343" s="411">
        <v>223733.47999999969</v>
      </c>
      <c r="H343" s="411">
        <v>216981.47999999975</v>
      </c>
      <c r="I343" s="412" t="s">
        <v>513</v>
      </c>
      <c r="J343" s="412">
        <v>13.31</v>
      </c>
      <c r="K343" s="412">
        <v>13.05</v>
      </c>
      <c r="L343" s="412">
        <v>13.71</v>
      </c>
      <c r="M343" s="412">
        <v>13.36</v>
      </c>
      <c r="N343" s="411">
        <v>0.33422992229214243</v>
      </c>
      <c r="O343" s="412" t="s">
        <v>491</v>
      </c>
      <c r="P343" s="413">
        <v>1.8084097395481908</v>
      </c>
      <c r="Q343" s="353" t="s">
        <v>671</v>
      </c>
      <c r="R343" s="411">
        <v>991615.31721077813</v>
      </c>
      <c r="S343" s="411">
        <v>973794.098528489</v>
      </c>
      <c r="T343" s="411">
        <v>993500.79509840871</v>
      </c>
      <c r="U343" s="411">
        <v>986303.40361255861</v>
      </c>
      <c r="V343" s="412" t="s">
        <v>499</v>
      </c>
      <c r="W343" s="412">
        <v>528.30000000000007</v>
      </c>
      <c r="X343" s="412">
        <v>521.9</v>
      </c>
      <c r="Y343" s="412">
        <v>529</v>
      </c>
      <c r="Z343" s="412">
        <v>526.4</v>
      </c>
      <c r="AA343" s="411">
        <v>3.8817932916238975</v>
      </c>
      <c r="AB343" s="412" t="s">
        <v>497</v>
      </c>
      <c r="AC343" s="413">
        <v>1.6785171412239581</v>
      </c>
      <c r="AD343" s="404" t="s">
        <v>671</v>
      </c>
      <c r="AE343" s="418">
        <v>10322.979999999983</v>
      </c>
      <c r="AF343" s="418">
        <v>9934.0099999999857</v>
      </c>
      <c r="AG343" s="418">
        <v>12384.989999999983</v>
      </c>
      <c r="AH343" s="418">
        <v>10880.659999999983</v>
      </c>
      <c r="AI343" s="420" t="s">
        <v>507</v>
      </c>
      <c r="AJ343" s="420">
        <v>7.6240000000000006</v>
      </c>
      <c r="AK343" s="420">
        <v>7.3790000000000004</v>
      </c>
      <c r="AL343" s="420">
        <v>8.8930000000000007</v>
      </c>
      <c r="AM343" s="420">
        <v>7.9660000000000002</v>
      </c>
      <c r="AN343" s="418">
        <v>0.81261329623385059</v>
      </c>
      <c r="AO343" s="420" t="s">
        <v>450</v>
      </c>
      <c r="AP343" s="421">
        <v>2.0895074075821713</v>
      </c>
      <c r="AR343" s="412">
        <v>13.31</v>
      </c>
      <c r="AS343" s="412">
        <v>13.05</v>
      </c>
      <c r="AT343" s="412">
        <v>13.71</v>
      </c>
      <c r="AU343" s="412">
        <v>528.30000000000007</v>
      </c>
      <c r="AV343" s="412">
        <v>521.9</v>
      </c>
      <c r="AW343" s="412">
        <v>529</v>
      </c>
      <c r="AX343" s="420">
        <v>7.6240000000000006</v>
      </c>
      <c r="AY343" s="420">
        <v>7.3790000000000004</v>
      </c>
      <c r="AZ343" s="420">
        <v>8.8930000000000007</v>
      </c>
      <c r="BB343" s="353">
        <v>247</v>
      </c>
      <c r="BC343" s="412">
        <f t="shared" si="69"/>
        <v>279.51</v>
      </c>
      <c r="BD343" s="412">
        <f t="shared" si="67"/>
        <v>274.05</v>
      </c>
      <c r="BE343" s="412">
        <f t="shared" si="67"/>
        <v>287.91000000000003</v>
      </c>
      <c r="BF343" s="412">
        <f t="shared" si="70"/>
        <v>5811.3000000000011</v>
      </c>
      <c r="BG343" s="412">
        <f t="shared" si="68"/>
        <v>5740.9</v>
      </c>
      <c r="BH343" s="412">
        <f t="shared" si="68"/>
        <v>5819</v>
      </c>
      <c r="BI343" s="412">
        <f t="shared" si="68"/>
        <v>83.864000000000004</v>
      </c>
      <c r="BJ343" s="412">
        <f t="shared" si="68"/>
        <v>81.169000000000011</v>
      </c>
      <c r="BK343" s="412">
        <f t="shared" si="68"/>
        <v>97.823000000000008</v>
      </c>
    </row>
    <row r="344" spans="1:63">
      <c r="A344" s="458"/>
      <c r="B344" s="353">
        <v>248</v>
      </c>
      <c r="C344" s="353"/>
      <c r="D344" s="353" t="s">
        <v>524</v>
      </c>
      <c r="E344" s="411">
        <v>23934.359999999975</v>
      </c>
      <c r="F344" s="411">
        <v>26170.479999999978</v>
      </c>
      <c r="G344" s="411">
        <v>26529.479999999974</v>
      </c>
      <c r="H344" s="411">
        <v>25544.773333333305</v>
      </c>
      <c r="I344" s="412" t="s">
        <v>470</v>
      </c>
      <c r="J344" s="412">
        <v>2.1350000000000002</v>
      </c>
      <c r="K344" s="412">
        <v>2.2989999999999999</v>
      </c>
      <c r="L344" s="412">
        <v>2.3250000000000002</v>
      </c>
      <c r="M344" s="412">
        <v>2.2530000000000001</v>
      </c>
      <c r="N344" s="411">
        <v>0.10304871104102058</v>
      </c>
      <c r="O344" s="412" t="s">
        <v>488</v>
      </c>
      <c r="P344" s="413">
        <v>2.0858175039434248</v>
      </c>
      <c r="Q344" s="353" t="s">
        <v>677</v>
      </c>
      <c r="R344" s="411">
        <v>102802.35999999978</v>
      </c>
      <c r="S344" s="411">
        <v>111764.35999999978</v>
      </c>
      <c r="T344" s="411">
        <v>106646.35999999978</v>
      </c>
      <c r="U344" s="411">
        <v>107071.02666666645</v>
      </c>
      <c r="V344" s="412" t="s">
        <v>427</v>
      </c>
      <c r="W344" s="412">
        <v>116</v>
      </c>
      <c r="X344" s="412">
        <v>122.7</v>
      </c>
      <c r="Y344" s="412">
        <v>118.9</v>
      </c>
      <c r="Z344" s="412">
        <v>119.2</v>
      </c>
      <c r="AA344" s="411">
        <v>3.356352068328702</v>
      </c>
      <c r="AB344" s="412" t="s">
        <v>462</v>
      </c>
      <c r="AC344" s="413">
        <v>2.0362299236808759</v>
      </c>
      <c r="AD344" s="404" t="s">
        <v>677</v>
      </c>
      <c r="AE344" s="418">
        <v>7268.989999999987</v>
      </c>
      <c r="AF344" s="418">
        <v>8653.0099999999875</v>
      </c>
      <c r="AG344" s="418">
        <v>9068.9899999999852</v>
      </c>
      <c r="AH344" s="418">
        <v>8330.3299999999872</v>
      </c>
      <c r="AI344" s="420" t="s">
        <v>556</v>
      </c>
      <c r="AJ344" s="420">
        <v>5.6450000000000005</v>
      </c>
      <c r="AK344" s="420">
        <v>6.5590000000000002</v>
      </c>
      <c r="AL344" s="420">
        <v>6.8280000000000003</v>
      </c>
      <c r="AM344" s="420">
        <v>6.3440000000000003</v>
      </c>
      <c r="AN344" s="418">
        <v>0.62018559555852415</v>
      </c>
      <c r="AO344" s="420" t="s">
        <v>455</v>
      </c>
      <c r="AP344" s="421">
        <v>2.012568524770975</v>
      </c>
      <c r="AR344" s="412">
        <v>2.1350000000000002</v>
      </c>
      <c r="AS344" s="412">
        <v>2.2989999999999999</v>
      </c>
      <c r="AT344" s="412">
        <v>2.3250000000000002</v>
      </c>
      <c r="AU344" s="412">
        <v>116</v>
      </c>
      <c r="AV344" s="412">
        <v>122.7</v>
      </c>
      <c r="AW344" s="412">
        <v>118.9</v>
      </c>
      <c r="AX344" s="420">
        <v>5.6450000000000005</v>
      </c>
      <c r="AY344" s="420">
        <v>6.5590000000000002</v>
      </c>
      <c r="AZ344" s="420">
        <v>6.8280000000000003</v>
      </c>
      <c r="BB344" s="353">
        <v>248</v>
      </c>
      <c r="BC344" s="412">
        <f t="shared" si="69"/>
        <v>44.835000000000008</v>
      </c>
      <c r="BD344" s="412">
        <f t="shared" si="67"/>
        <v>48.278999999999996</v>
      </c>
      <c r="BE344" s="412">
        <f t="shared" si="67"/>
        <v>48.825000000000003</v>
      </c>
      <c r="BF344" s="412">
        <f t="shared" si="70"/>
        <v>1276</v>
      </c>
      <c r="BG344" s="412">
        <f t="shared" si="68"/>
        <v>1349.7</v>
      </c>
      <c r="BH344" s="412">
        <f t="shared" si="68"/>
        <v>1307.9000000000001</v>
      </c>
      <c r="BI344" s="412">
        <f t="shared" si="68"/>
        <v>62.095000000000006</v>
      </c>
      <c r="BJ344" s="412">
        <f t="shared" si="68"/>
        <v>72.149000000000001</v>
      </c>
      <c r="BK344" s="412">
        <f t="shared" si="68"/>
        <v>75.108000000000004</v>
      </c>
    </row>
    <row r="345" spans="1:63">
      <c r="A345" s="458"/>
      <c r="B345" s="353">
        <v>249</v>
      </c>
      <c r="C345" s="353"/>
      <c r="D345" s="353" t="s">
        <v>533</v>
      </c>
      <c r="E345" s="411">
        <v>26600.359999999979</v>
      </c>
      <c r="F345" s="411">
        <v>27315.479999999978</v>
      </c>
      <c r="G345" s="411">
        <v>31907.47999999996</v>
      </c>
      <c r="H345" s="411">
        <v>28607.773333333305</v>
      </c>
      <c r="I345" s="412" t="s">
        <v>520</v>
      </c>
      <c r="J345" s="412">
        <v>2.33</v>
      </c>
      <c r="K345" s="412">
        <v>2.3820000000000001</v>
      </c>
      <c r="L345" s="412">
        <v>2.7080000000000002</v>
      </c>
      <c r="M345" s="412">
        <v>2.4729999999999999</v>
      </c>
      <c r="N345" s="411">
        <v>0.20515445098717316</v>
      </c>
      <c r="O345" s="412" t="s">
        <v>528</v>
      </c>
      <c r="P345" s="413">
        <v>2.1177111581670682</v>
      </c>
      <c r="Q345" s="353" t="s">
        <v>679</v>
      </c>
      <c r="R345" s="411">
        <v>48368.359999999862</v>
      </c>
      <c r="S345" s="411">
        <v>61330.359999999841</v>
      </c>
      <c r="T345" s="411">
        <v>46699.359999999877</v>
      </c>
      <c r="U345" s="411">
        <v>52132.693333333191</v>
      </c>
      <c r="V345" s="412" t="s">
        <v>683</v>
      </c>
      <c r="W345" s="412">
        <v>69.87</v>
      </c>
      <c r="X345" s="412">
        <v>82</v>
      </c>
      <c r="Y345" s="412">
        <v>68.23</v>
      </c>
      <c r="Z345" s="412">
        <v>73.37</v>
      </c>
      <c r="AA345" s="411">
        <v>7.5255985040006106</v>
      </c>
      <c r="AB345" s="412" t="s">
        <v>542</v>
      </c>
      <c r="AC345" s="413">
        <v>2.1781487834163342</v>
      </c>
      <c r="AD345" s="404" t="s">
        <v>679</v>
      </c>
      <c r="AE345" s="418">
        <v>8968.0199999999859</v>
      </c>
      <c r="AF345" s="418">
        <v>9305.0199999999877</v>
      </c>
      <c r="AG345" s="418">
        <v>9043.9999999999873</v>
      </c>
      <c r="AH345" s="418">
        <v>9105.6799999999857</v>
      </c>
      <c r="AI345" s="420" t="s">
        <v>472</v>
      </c>
      <c r="AJ345" s="420">
        <v>6.7629999999999999</v>
      </c>
      <c r="AK345" s="420">
        <v>6.9790000000000001</v>
      </c>
      <c r="AL345" s="420">
        <v>6.8120000000000003</v>
      </c>
      <c r="AM345" s="420">
        <v>6.851</v>
      </c>
      <c r="AN345" s="418">
        <v>0.11352189633191362</v>
      </c>
      <c r="AO345" s="420" t="s">
        <v>525</v>
      </c>
      <c r="AP345" s="421">
        <v>2.0796902043621559</v>
      </c>
      <c r="AR345" s="412">
        <v>2.33</v>
      </c>
      <c r="AS345" s="412">
        <v>2.3820000000000001</v>
      </c>
      <c r="AT345" s="412">
        <v>2.7080000000000002</v>
      </c>
      <c r="AU345" s="412">
        <v>69.87</v>
      </c>
      <c r="AV345" s="412">
        <v>82</v>
      </c>
      <c r="AW345" s="412">
        <v>68.23</v>
      </c>
      <c r="AX345" s="420">
        <v>6.7629999999999999</v>
      </c>
      <c r="AY345" s="420">
        <v>6.9790000000000001</v>
      </c>
      <c r="AZ345" s="420">
        <v>6.8120000000000003</v>
      </c>
      <c r="BB345" s="353">
        <v>249</v>
      </c>
      <c r="BC345" s="412">
        <f t="shared" si="69"/>
        <v>48.93</v>
      </c>
      <c r="BD345" s="412">
        <f t="shared" si="67"/>
        <v>50.022000000000006</v>
      </c>
      <c r="BE345" s="412">
        <f t="shared" si="67"/>
        <v>56.868000000000002</v>
      </c>
      <c r="BF345" s="412">
        <f t="shared" si="70"/>
        <v>768.57</v>
      </c>
      <c r="BG345" s="412">
        <f t="shared" si="68"/>
        <v>902</v>
      </c>
      <c r="BH345" s="412">
        <f t="shared" si="68"/>
        <v>750.53000000000009</v>
      </c>
      <c r="BI345" s="412">
        <f t="shared" si="68"/>
        <v>74.393000000000001</v>
      </c>
      <c r="BJ345" s="412">
        <f t="shared" si="68"/>
        <v>76.769000000000005</v>
      </c>
      <c r="BK345" s="412">
        <f t="shared" si="68"/>
        <v>74.932000000000002</v>
      </c>
    </row>
    <row r="346" spans="1:63">
      <c r="A346" s="458"/>
      <c r="B346" s="353">
        <v>250</v>
      </c>
      <c r="C346" s="353"/>
      <c r="D346" s="353" t="s">
        <v>538</v>
      </c>
      <c r="E346" s="411">
        <v>22798.23999999998</v>
      </c>
      <c r="F346" s="411">
        <v>22626.479999999992</v>
      </c>
      <c r="G346" s="411">
        <v>22825.239999999991</v>
      </c>
      <c r="H346" s="411">
        <v>22749.986666666653</v>
      </c>
      <c r="I346" s="412" t="s">
        <v>465</v>
      </c>
      <c r="J346" s="412">
        <v>2.0499999999999998</v>
      </c>
      <c r="K346" s="412">
        <v>2.0380000000000003</v>
      </c>
      <c r="L346" s="412">
        <v>2.052</v>
      </c>
      <c r="M346" s="412">
        <v>2.0470000000000002</v>
      </c>
      <c r="N346" s="411">
        <v>8.0518581881197891E-3</v>
      </c>
      <c r="O346" s="412" t="s">
        <v>546</v>
      </c>
      <c r="P346" s="413">
        <v>2.0231158235901288</v>
      </c>
      <c r="Q346" s="353" t="s">
        <v>684</v>
      </c>
      <c r="R346" s="411">
        <v>45478.35999999987</v>
      </c>
      <c r="S346" s="411">
        <v>41581.359999999891</v>
      </c>
      <c r="T346" s="411">
        <v>41711.359999999913</v>
      </c>
      <c r="U346" s="411">
        <v>42923.693333333227</v>
      </c>
      <c r="V346" s="412" t="s">
        <v>475</v>
      </c>
      <c r="W346" s="412">
        <v>67.02</v>
      </c>
      <c r="X346" s="412">
        <v>63.07</v>
      </c>
      <c r="Y346" s="412">
        <v>63.21</v>
      </c>
      <c r="Z346" s="412">
        <v>64.430000000000007</v>
      </c>
      <c r="AA346" s="411">
        <v>2.2383188682872088</v>
      </c>
      <c r="AB346" s="412" t="s">
        <v>483</v>
      </c>
      <c r="AC346" s="413">
        <v>2.204748982476874</v>
      </c>
      <c r="AD346" s="404" t="s">
        <v>684</v>
      </c>
      <c r="AE346" s="418">
        <v>6649.0399999999881</v>
      </c>
      <c r="AF346" s="418">
        <v>12170.979999999983</v>
      </c>
      <c r="AG346" s="418">
        <v>6899.0099999999857</v>
      </c>
      <c r="AH346" s="418">
        <v>8573.0099999999857</v>
      </c>
      <c r="AI346" s="419" t="s">
        <v>793</v>
      </c>
      <c r="AJ346" s="420">
        <v>5.2240000000000002</v>
      </c>
      <c r="AK346" s="420">
        <v>8.7639999999999993</v>
      </c>
      <c r="AL346" s="420">
        <v>5.3950000000000005</v>
      </c>
      <c r="AM346" s="420">
        <v>6.4610000000000003</v>
      </c>
      <c r="AN346" s="418">
        <v>1.9960276417988958</v>
      </c>
      <c r="AO346" s="419" t="s">
        <v>794</v>
      </c>
      <c r="AP346" s="421">
        <v>2.0098076220237586</v>
      </c>
      <c r="AR346" s="412">
        <v>2.0499999999999998</v>
      </c>
      <c r="AS346" s="412">
        <v>2.0380000000000003</v>
      </c>
      <c r="AT346" s="412">
        <v>2.052</v>
      </c>
      <c r="AU346" s="412">
        <v>67.02</v>
      </c>
      <c r="AV346" s="412">
        <v>63.07</v>
      </c>
      <c r="AW346" s="412">
        <v>63.21</v>
      </c>
      <c r="AX346" s="420">
        <v>5.2240000000000002</v>
      </c>
      <c r="AY346" s="420">
        <v>8.7639999999999993</v>
      </c>
      <c r="AZ346" s="420">
        <v>5.3950000000000005</v>
      </c>
      <c r="BB346" s="353">
        <v>250</v>
      </c>
      <c r="BC346" s="412">
        <f t="shared" si="69"/>
        <v>43.05</v>
      </c>
      <c r="BD346" s="412">
        <f t="shared" si="67"/>
        <v>42.798000000000002</v>
      </c>
      <c r="BE346" s="412">
        <f t="shared" si="67"/>
        <v>43.091999999999999</v>
      </c>
      <c r="BF346" s="412">
        <f t="shared" si="70"/>
        <v>737.21999999999991</v>
      </c>
      <c r="BG346" s="412">
        <f t="shared" si="68"/>
        <v>693.77</v>
      </c>
      <c r="BH346" s="412">
        <f t="shared" si="68"/>
        <v>695.31000000000006</v>
      </c>
      <c r="BI346" s="412">
        <f t="shared" si="68"/>
        <v>57.463999999999999</v>
      </c>
      <c r="BJ346" s="412">
        <f t="shared" si="68"/>
        <v>96.403999999999996</v>
      </c>
      <c r="BK346" s="412">
        <f t="shared" si="68"/>
        <v>59.345000000000006</v>
      </c>
    </row>
    <row r="347" spans="1:63">
      <c r="A347" s="458"/>
      <c r="B347" s="353">
        <v>251</v>
      </c>
      <c r="C347" s="353"/>
      <c r="D347" s="353" t="s">
        <v>549</v>
      </c>
      <c r="E347" s="411">
        <v>24748.479999999985</v>
      </c>
      <c r="F347" s="411">
        <v>21107.359999999982</v>
      </c>
      <c r="G347" s="411">
        <v>20977.479999999992</v>
      </c>
      <c r="H347" s="411">
        <v>22277.77333333332</v>
      </c>
      <c r="I347" s="412" t="s">
        <v>551</v>
      </c>
      <c r="J347" s="412">
        <v>2.1949999999999998</v>
      </c>
      <c r="K347" s="412">
        <v>1.923</v>
      </c>
      <c r="L347" s="412">
        <v>1.913</v>
      </c>
      <c r="M347" s="412">
        <v>2.0110000000000001</v>
      </c>
      <c r="N347" s="411">
        <v>0.15969616336268727</v>
      </c>
      <c r="O347" s="412" t="s">
        <v>552</v>
      </c>
      <c r="P347" s="413">
        <v>2.0225154016251863</v>
      </c>
      <c r="Q347" s="353" t="s">
        <v>692</v>
      </c>
      <c r="R347" s="411">
        <v>78151.359999999826</v>
      </c>
      <c r="S347" s="411">
        <v>97573.359999999797</v>
      </c>
      <c r="T347" s="411">
        <v>68037.359999999826</v>
      </c>
      <c r="U347" s="411">
        <v>81254.026666666483</v>
      </c>
      <c r="V347" s="412" t="s">
        <v>673</v>
      </c>
      <c r="W347" s="412">
        <v>96.53</v>
      </c>
      <c r="X347" s="412">
        <v>112.10000000000001</v>
      </c>
      <c r="Y347" s="412">
        <v>87.94</v>
      </c>
      <c r="Z347" s="412">
        <v>98.84</v>
      </c>
      <c r="AA347" s="411">
        <v>12.220907675936733</v>
      </c>
      <c r="AB347" s="412" t="s">
        <v>625</v>
      </c>
      <c r="AC347" s="413">
        <v>2.093790800569169</v>
      </c>
      <c r="AD347" s="404" t="s">
        <v>692</v>
      </c>
      <c r="AE347" s="418">
        <v>6795.9999999999854</v>
      </c>
      <c r="AF347" s="418">
        <v>7265.0199999999859</v>
      </c>
      <c r="AG347" s="418">
        <v>7717.019999999985</v>
      </c>
      <c r="AH347" s="418">
        <v>7259.3466666666527</v>
      </c>
      <c r="AI347" s="420" t="s">
        <v>473</v>
      </c>
      <c r="AJ347" s="420">
        <v>5.3250000000000002</v>
      </c>
      <c r="AK347" s="420">
        <v>5.6420000000000003</v>
      </c>
      <c r="AL347" s="420">
        <v>5.944</v>
      </c>
      <c r="AM347" s="420">
        <v>5.6370000000000005</v>
      </c>
      <c r="AN347" s="418">
        <v>0.30993330118096546</v>
      </c>
      <c r="AO347" s="420" t="s">
        <v>470</v>
      </c>
      <c r="AP347" s="421">
        <v>1.9724482281197322</v>
      </c>
      <c r="AR347" s="412">
        <v>2.1949999999999998</v>
      </c>
      <c r="AS347" s="412">
        <v>1.923</v>
      </c>
      <c r="AT347" s="412">
        <v>1.913</v>
      </c>
      <c r="AU347" s="412">
        <v>96.53</v>
      </c>
      <c r="AV347" s="412">
        <v>112.10000000000001</v>
      </c>
      <c r="AW347" s="412">
        <v>87.94</v>
      </c>
      <c r="AX347" s="420">
        <v>5.3250000000000002</v>
      </c>
      <c r="AY347" s="420">
        <v>5.6420000000000003</v>
      </c>
      <c r="AZ347" s="420">
        <v>5.944</v>
      </c>
      <c r="BB347" s="353">
        <v>251</v>
      </c>
      <c r="BC347" s="412">
        <f t="shared" si="69"/>
        <v>46.094999999999999</v>
      </c>
      <c r="BD347" s="412">
        <f t="shared" si="67"/>
        <v>40.383000000000003</v>
      </c>
      <c r="BE347" s="412">
        <f t="shared" si="67"/>
        <v>40.173000000000002</v>
      </c>
      <c r="BF347" s="412">
        <f t="shared" si="70"/>
        <v>1061.83</v>
      </c>
      <c r="BG347" s="412">
        <f t="shared" si="68"/>
        <v>1233.1000000000001</v>
      </c>
      <c r="BH347" s="412">
        <f t="shared" si="68"/>
        <v>967.33999999999992</v>
      </c>
      <c r="BI347" s="412">
        <f t="shared" si="68"/>
        <v>58.575000000000003</v>
      </c>
      <c r="BJ347" s="412">
        <f t="shared" si="68"/>
        <v>62.062000000000005</v>
      </c>
      <c r="BK347" s="412">
        <f t="shared" si="68"/>
        <v>65.384</v>
      </c>
    </row>
    <row r="348" spans="1:63">
      <c r="A348" s="458"/>
      <c r="B348" s="353">
        <v>252</v>
      </c>
      <c r="C348" s="353"/>
      <c r="D348" s="353" t="s">
        <v>555</v>
      </c>
      <c r="E348" s="411">
        <v>17985.48000000001</v>
      </c>
      <c r="F348" s="411">
        <v>17073.24000000002</v>
      </c>
      <c r="G348" s="411">
        <v>16650.240000000023</v>
      </c>
      <c r="H348" s="411">
        <v>17236.320000000018</v>
      </c>
      <c r="I348" s="412" t="s">
        <v>496</v>
      </c>
      <c r="J348" s="412">
        <v>1.6830000000000001</v>
      </c>
      <c r="K348" s="412">
        <v>1.6120000000000001</v>
      </c>
      <c r="L348" s="412">
        <v>1.5780000000000001</v>
      </c>
      <c r="M348" s="412">
        <v>1.625</v>
      </c>
      <c r="N348" s="411">
        <v>5.363318703085878E-2</v>
      </c>
      <c r="O348" s="412" t="s">
        <v>493</v>
      </c>
      <c r="P348" s="413">
        <v>2.0159966013194448</v>
      </c>
      <c r="Q348" s="353" t="s">
        <v>698</v>
      </c>
      <c r="R348" s="411">
        <v>32756.360000000011</v>
      </c>
      <c r="S348" s="411">
        <v>37584.359999999913</v>
      </c>
      <c r="T348" s="411">
        <v>35198.269999999968</v>
      </c>
      <c r="U348" s="411">
        <v>35179.663333333301</v>
      </c>
      <c r="V348" s="412" t="s">
        <v>430</v>
      </c>
      <c r="W348" s="412">
        <v>53.65</v>
      </c>
      <c r="X348" s="412">
        <v>58.9</v>
      </c>
      <c r="Y348" s="412">
        <v>56.33</v>
      </c>
      <c r="Z348" s="412">
        <v>56.29</v>
      </c>
      <c r="AA348" s="411">
        <v>2.6255359776459901</v>
      </c>
      <c r="AB348" s="412" t="s">
        <v>495</v>
      </c>
      <c r="AC348" s="413">
        <v>2.1997875158490388</v>
      </c>
      <c r="AD348" s="404" t="s">
        <v>698</v>
      </c>
      <c r="AE348" s="418">
        <v>5844.0099999999866</v>
      </c>
      <c r="AF348" s="418">
        <v>7325.0299999999861</v>
      </c>
      <c r="AG348" s="418">
        <v>6533.0099999999875</v>
      </c>
      <c r="AH348" s="418">
        <v>6567.3499999999867</v>
      </c>
      <c r="AI348" s="420" t="s">
        <v>556</v>
      </c>
      <c r="AJ348" s="420">
        <v>4.6660000000000004</v>
      </c>
      <c r="AK348" s="420">
        <v>5.6829999999999998</v>
      </c>
      <c r="AL348" s="420">
        <v>5.1450000000000005</v>
      </c>
      <c r="AM348" s="420">
        <v>5.1639999999999997</v>
      </c>
      <c r="AN348" s="418">
        <v>0.50876655919318325</v>
      </c>
      <c r="AO348" s="420" t="s">
        <v>626</v>
      </c>
      <c r="AP348" s="421">
        <v>1.9331993712420779</v>
      </c>
      <c r="AR348" s="412">
        <v>1.6830000000000001</v>
      </c>
      <c r="AS348" s="412">
        <v>1.6120000000000001</v>
      </c>
      <c r="AT348" s="412">
        <v>1.5780000000000001</v>
      </c>
      <c r="AU348" s="412">
        <v>53.65</v>
      </c>
      <c r="AV348" s="412">
        <v>58.9</v>
      </c>
      <c r="AW348" s="412">
        <v>56.33</v>
      </c>
      <c r="AX348" s="420">
        <v>4.6660000000000004</v>
      </c>
      <c r="AY348" s="420">
        <v>5.6829999999999998</v>
      </c>
      <c r="AZ348" s="420">
        <v>5.1450000000000005</v>
      </c>
      <c r="BB348" s="353">
        <v>252</v>
      </c>
      <c r="BC348" s="412">
        <f t="shared" si="69"/>
        <v>35.343000000000004</v>
      </c>
      <c r="BD348" s="412">
        <f t="shared" si="67"/>
        <v>33.852000000000004</v>
      </c>
      <c r="BE348" s="412">
        <f t="shared" si="67"/>
        <v>33.137999999999998</v>
      </c>
      <c r="BF348" s="412">
        <f t="shared" si="70"/>
        <v>590.15</v>
      </c>
      <c r="BG348" s="412">
        <f t="shared" si="68"/>
        <v>647.9</v>
      </c>
      <c r="BH348" s="412">
        <f t="shared" si="68"/>
        <v>619.63</v>
      </c>
      <c r="BI348" s="412">
        <f t="shared" si="68"/>
        <v>51.326000000000008</v>
      </c>
      <c r="BJ348" s="412">
        <f t="shared" si="68"/>
        <v>62.512999999999998</v>
      </c>
      <c r="BK348" s="412">
        <f t="shared" si="68"/>
        <v>56.595000000000006</v>
      </c>
    </row>
    <row r="349" spans="1:63">
      <c r="A349" s="458"/>
      <c r="B349" s="353">
        <v>253</v>
      </c>
      <c r="C349" s="353"/>
      <c r="D349" s="353" t="s">
        <v>558</v>
      </c>
      <c r="E349" s="411">
        <v>24913.479999999967</v>
      </c>
      <c r="F349" s="411">
        <v>22266.119999999992</v>
      </c>
      <c r="G349" s="411">
        <v>24250.479999999978</v>
      </c>
      <c r="H349" s="411">
        <v>23810.026666666647</v>
      </c>
      <c r="I349" s="412" t="s">
        <v>426</v>
      </c>
      <c r="J349" s="412">
        <v>2.2069999999999999</v>
      </c>
      <c r="K349" s="412">
        <v>2.0110000000000001</v>
      </c>
      <c r="L349" s="412">
        <v>2.1579999999999999</v>
      </c>
      <c r="M349" s="412">
        <v>2.125</v>
      </c>
      <c r="N349" s="411">
        <v>0.10223938021067663</v>
      </c>
      <c r="O349" s="412" t="s">
        <v>504</v>
      </c>
      <c r="P349" s="413">
        <v>2.0239529374620164</v>
      </c>
      <c r="Q349" s="353" t="s">
        <v>703</v>
      </c>
      <c r="R349" s="411">
        <v>67581.359999999841</v>
      </c>
      <c r="S349" s="411">
        <v>90826.359999999797</v>
      </c>
      <c r="T349" s="411">
        <v>66912.359999999826</v>
      </c>
      <c r="U349" s="411">
        <v>75106.69333333314</v>
      </c>
      <c r="V349" s="412" t="s">
        <v>431</v>
      </c>
      <c r="W349" s="412">
        <v>87.54</v>
      </c>
      <c r="X349" s="412">
        <v>106.80000000000001</v>
      </c>
      <c r="Y349" s="412">
        <v>86.960000000000008</v>
      </c>
      <c r="Z349" s="412">
        <v>93.76</v>
      </c>
      <c r="AA349" s="411">
        <v>11.284652227616819</v>
      </c>
      <c r="AB349" s="412" t="s">
        <v>459</v>
      </c>
      <c r="AC349" s="413">
        <v>2.0928405668464114</v>
      </c>
      <c r="AD349" s="404" t="s">
        <v>703</v>
      </c>
      <c r="AE349" s="418">
        <v>9697.9899999999852</v>
      </c>
      <c r="AF349" s="418">
        <v>10168.989999999985</v>
      </c>
      <c r="AG349" s="418">
        <v>12232.989999999983</v>
      </c>
      <c r="AH349" s="418">
        <v>10699.989999999985</v>
      </c>
      <c r="AI349" s="420" t="s">
        <v>541</v>
      </c>
      <c r="AJ349" s="420">
        <v>7.23</v>
      </c>
      <c r="AK349" s="420">
        <v>7.5270000000000001</v>
      </c>
      <c r="AL349" s="420">
        <v>8.8010000000000002</v>
      </c>
      <c r="AM349" s="420">
        <v>7.8529999999999998</v>
      </c>
      <c r="AN349" s="418">
        <v>0.83462657039477528</v>
      </c>
      <c r="AO349" s="420" t="s">
        <v>511</v>
      </c>
      <c r="AP349" s="421">
        <v>2.0885661274266636</v>
      </c>
      <c r="AR349" s="412">
        <v>2.2069999999999999</v>
      </c>
      <c r="AS349" s="412">
        <v>2.0110000000000001</v>
      </c>
      <c r="AT349" s="412">
        <v>2.1579999999999999</v>
      </c>
      <c r="AU349" s="412">
        <v>87.54</v>
      </c>
      <c r="AV349" s="412">
        <v>106.80000000000001</v>
      </c>
      <c r="AW349" s="412">
        <v>86.960000000000008</v>
      </c>
      <c r="AX349" s="420">
        <v>7.23</v>
      </c>
      <c r="AY349" s="420">
        <v>7.5270000000000001</v>
      </c>
      <c r="AZ349" s="420">
        <v>8.8010000000000002</v>
      </c>
      <c r="BB349" s="353">
        <v>253</v>
      </c>
      <c r="BC349" s="412">
        <f t="shared" si="69"/>
        <v>46.346999999999994</v>
      </c>
      <c r="BD349" s="412">
        <f t="shared" si="67"/>
        <v>42.231000000000002</v>
      </c>
      <c r="BE349" s="412">
        <f t="shared" si="67"/>
        <v>45.317999999999998</v>
      </c>
      <c r="BF349" s="412">
        <f t="shared" si="70"/>
        <v>962.94</v>
      </c>
      <c r="BG349" s="412">
        <f t="shared" si="68"/>
        <v>1174.8000000000002</v>
      </c>
      <c r="BH349" s="412">
        <f t="shared" si="68"/>
        <v>956.56000000000006</v>
      </c>
      <c r="BI349" s="412">
        <f t="shared" si="68"/>
        <v>79.53</v>
      </c>
      <c r="BJ349" s="412">
        <f t="shared" si="68"/>
        <v>82.796999999999997</v>
      </c>
      <c r="BK349" s="412">
        <f t="shared" si="68"/>
        <v>96.811000000000007</v>
      </c>
    </row>
    <row r="350" spans="1:63">
      <c r="A350" s="458"/>
      <c r="B350" s="353">
        <v>254</v>
      </c>
      <c r="C350" s="353"/>
      <c r="D350" s="353" t="s">
        <v>570</v>
      </c>
      <c r="E350" s="411">
        <v>79128.479999999938</v>
      </c>
      <c r="F350" s="411">
        <v>79492.479999999981</v>
      </c>
      <c r="G350" s="411">
        <v>74968.479999999981</v>
      </c>
      <c r="H350" s="411">
        <v>77863.146666666624</v>
      </c>
      <c r="I350" s="412" t="s">
        <v>571</v>
      </c>
      <c r="J350" s="412">
        <v>5.7350000000000003</v>
      </c>
      <c r="K350" s="412">
        <v>5.7570000000000006</v>
      </c>
      <c r="L350" s="412">
        <v>5.484</v>
      </c>
      <c r="M350" s="412">
        <v>5.6589999999999998</v>
      </c>
      <c r="N350" s="411">
        <v>0.15148651222892806</v>
      </c>
      <c r="O350" s="412" t="s">
        <v>545</v>
      </c>
      <c r="P350" s="413">
        <v>2.1167582495535964</v>
      </c>
      <c r="Q350" s="353" t="s">
        <v>714</v>
      </c>
      <c r="R350" s="411">
        <v>520822.36000000121</v>
      </c>
      <c r="S350" s="411">
        <v>466957.36000000109</v>
      </c>
      <c r="T350" s="411">
        <v>524049.36000000127</v>
      </c>
      <c r="U350" s="411">
        <v>503943.02666666784</v>
      </c>
      <c r="V350" s="412" t="s">
        <v>463</v>
      </c>
      <c r="W350" s="412">
        <v>343.6</v>
      </c>
      <c r="X350" s="412">
        <v>319.40000000000003</v>
      </c>
      <c r="Y350" s="412">
        <v>345</v>
      </c>
      <c r="Z350" s="412">
        <v>336</v>
      </c>
      <c r="AA350" s="411">
        <v>14.381209352828746</v>
      </c>
      <c r="AB350" s="412" t="s">
        <v>448</v>
      </c>
      <c r="AC350" s="413">
        <v>1.7696362459679669</v>
      </c>
      <c r="AD350" s="404" t="s">
        <v>714</v>
      </c>
      <c r="AE350" s="418">
        <v>9248.9999999999854</v>
      </c>
      <c r="AF350" s="418">
        <v>9780.9899999999852</v>
      </c>
      <c r="AG350" s="418">
        <v>9563.9999999999854</v>
      </c>
      <c r="AH350" s="418">
        <v>9531.3299999999854</v>
      </c>
      <c r="AI350" s="420" t="s">
        <v>462</v>
      </c>
      <c r="AJ350" s="420">
        <v>6.944</v>
      </c>
      <c r="AK350" s="420">
        <v>7.2830000000000004</v>
      </c>
      <c r="AL350" s="420">
        <v>7.1450000000000005</v>
      </c>
      <c r="AM350" s="420">
        <v>7.1240000000000006</v>
      </c>
      <c r="AN350" s="418">
        <v>0.17047368927085288</v>
      </c>
      <c r="AO350" s="420" t="s">
        <v>514</v>
      </c>
      <c r="AP350" s="421">
        <v>2.0824980975129859</v>
      </c>
      <c r="AR350" s="412">
        <v>5.7350000000000003</v>
      </c>
      <c r="AS350" s="412">
        <v>5.7570000000000006</v>
      </c>
      <c r="AT350" s="412">
        <v>5.484</v>
      </c>
      <c r="AU350" s="412">
        <v>343.6</v>
      </c>
      <c r="AV350" s="412">
        <v>319.40000000000003</v>
      </c>
      <c r="AW350" s="412">
        <v>345</v>
      </c>
      <c r="AX350" s="420">
        <v>6.944</v>
      </c>
      <c r="AY350" s="420">
        <v>7.2830000000000004</v>
      </c>
      <c r="AZ350" s="420">
        <v>7.1450000000000005</v>
      </c>
      <c r="BB350" s="353">
        <v>254</v>
      </c>
      <c r="BC350" s="412">
        <f t="shared" si="69"/>
        <v>120.435</v>
      </c>
      <c r="BD350" s="412">
        <f t="shared" si="67"/>
        <v>120.89700000000001</v>
      </c>
      <c r="BE350" s="412">
        <f t="shared" si="67"/>
        <v>115.164</v>
      </c>
      <c r="BF350" s="412">
        <f t="shared" si="70"/>
        <v>3779.6000000000004</v>
      </c>
      <c r="BG350" s="412">
        <f t="shared" si="68"/>
        <v>3513.4000000000005</v>
      </c>
      <c r="BH350" s="412">
        <f t="shared" si="68"/>
        <v>3795</v>
      </c>
      <c r="BI350" s="412">
        <f t="shared" si="68"/>
        <v>76.384</v>
      </c>
      <c r="BJ350" s="412">
        <f t="shared" si="68"/>
        <v>80.113</v>
      </c>
      <c r="BK350" s="412">
        <f t="shared" si="68"/>
        <v>78.594999999999999</v>
      </c>
    </row>
    <row r="351" spans="1:63">
      <c r="A351" s="458"/>
      <c r="B351" s="353">
        <v>255</v>
      </c>
      <c r="C351" s="353"/>
      <c r="D351" s="353" t="s">
        <v>572</v>
      </c>
      <c r="E351" s="411">
        <v>21222.479999999992</v>
      </c>
      <c r="F351" s="411">
        <v>18342.360000000008</v>
      </c>
      <c r="G351" s="411">
        <v>18518.240000000009</v>
      </c>
      <c r="H351" s="411">
        <v>19361.026666666668</v>
      </c>
      <c r="I351" s="412" t="s">
        <v>528</v>
      </c>
      <c r="J351" s="412">
        <v>1.9319999999999999</v>
      </c>
      <c r="K351" s="412">
        <v>1.7110000000000001</v>
      </c>
      <c r="L351" s="412">
        <v>1.7250000000000001</v>
      </c>
      <c r="M351" s="412">
        <v>1.7890000000000001</v>
      </c>
      <c r="N351" s="411">
        <v>0.12374032161040247</v>
      </c>
      <c r="O351" s="412" t="s">
        <v>430</v>
      </c>
      <c r="P351" s="413">
        <v>2.0192109346096649</v>
      </c>
      <c r="Q351" s="353" t="s">
        <v>716</v>
      </c>
      <c r="R351" s="411">
        <v>59583.359999999819</v>
      </c>
      <c r="S351" s="411">
        <v>77273.359999999826</v>
      </c>
      <c r="T351" s="411">
        <v>56818.359999999841</v>
      </c>
      <c r="U351" s="411">
        <v>64558.359999999833</v>
      </c>
      <c r="V351" s="412" t="s">
        <v>721</v>
      </c>
      <c r="W351" s="412">
        <v>80.42</v>
      </c>
      <c r="X351" s="412">
        <v>95.8</v>
      </c>
      <c r="Y351" s="412">
        <v>77.89</v>
      </c>
      <c r="Z351" s="412">
        <v>84.7</v>
      </c>
      <c r="AA351" s="411">
        <v>9.6945569623293828</v>
      </c>
      <c r="AB351" s="412" t="s">
        <v>539</v>
      </c>
      <c r="AC351" s="413">
        <v>2.121061725626205</v>
      </c>
      <c r="AD351" s="404" t="s">
        <v>716</v>
      </c>
      <c r="AE351" s="418">
        <v>10619.979999999985</v>
      </c>
      <c r="AF351" s="418">
        <v>10271.999999999985</v>
      </c>
      <c r="AG351" s="418">
        <v>11491.999999999985</v>
      </c>
      <c r="AH351" s="418">
        <v>10794.659999999985</v>
      </c>
      <c r="AI351" s="420" t="s">
        <v>426</v>
      </c>
      <c r="AJ351" s="420">
        <v>7.8100000000000005</v>
      </c>
      <c r="AK351" s="420">
        <v>7.5920000000000005</v>
      </c>
      <c r="AL351" s="420">
        <v>8.3490000000000002</v>
      </c>
      <c r="AM351" s="420">
        <v>7.9169999999999998</v>
      </c>
      <c r="AN351" s="418">
        <v>0.38972739259962702</v>
      </c>
      <c r="AO351" s="420" t="s">
        <v>478</v>
      </c>
      <c r="AP351" s="421">
        <v>2.0894653329077117</v>
      </c>
      <c r="AR351" s="412">
        <v>1.9319999999999999</v>
      </c>
      <c r="AS351" s="412">
        <v>1.7110000000000001</v>
      </c>
      <c r="AT351" s="412">
        <v>1.7250000000000001</v>
      </c>
      <c r="AU351" s="412">
        <v>80.42</v>
      </c>
      <c r="AV351" s="412">
        <v>95.8</v>
      </c>
      <c r="AW351" s="412">
        <v>77.89</v>
      </c>
      <c r="AX351" s="420">
        <v>7.8100000000000005</v>
      </c>
      <c r="AY351" s="420">
        <v>7.5920000000000005</v>
      </c>
      <c r="AZ351" s="420">
        <v>8.3490000000000002</v>
      </c>
      <c r="BB351" s="353">
        <v>255</v>
      </c>
      <c r="BC351" s="412">
        <f t="shared" si="69"/>
        <v>40.571999999999996</v>
      </c>
      <c r="BD351" s="412">
        <f t="shared" si="67"/>
        <v>35.931000000000004</v>
      </c>
      <c r="BE351" s="412">
        <f t="shared" si="67"/>
        <v>36.225000000000001</v>
      </c>
      <c r="BF351" s="412">
        <f t="shared" si="70"/>
        <v>884.62</v>
      </c>
      <c r="BG351" s="412">
        <f t="shared" si="68"/>
        <v>1053.8</v>
      </c>
      <c r="BH351" s="412">
        <f t="shared" si="68"/>
        <v>856.79</v>
      </c>
      <c r="BI351" s="412">
        <f t="shared" si="68"/>
        <v>85.910000000000011</v>
      </c>
      <c r="BJ351" s="412">
        <f t="shared" si="68"/>
        <v>83.512</v>
      </c>
      <c r="BK351" s="412">
        <f t="shared" si="68"/>
        <v>91.838999999999999</v>
      </c>
    </row>
    <row r="352" spans="1:63">
      <c r="A352" s="458"/>
      <c r="B352" s="353">
        <v>256</v>
      </c>
      <c r="C352" s="353"/>
      <c r="D352" s="353" t="s">
        <v>577</v>
      </c>
      <c r="E352" s="411">
        <v>21986.35999999999</v>
      </c>
      <c r="F352" s="411">
        <v>21294.479999999989</v>
      </c>
      <c r="G352" s="411">
        <v>22009.479999999989</v>
      </c>
      <c r="H352" s="411">
        <v>21763.439999999991</v>
      </c>
      <c r="I352" s="412" t="s">
        <v>472</v>
      </c>
      <c r="J352" s="412">
        <v>1.99</v>
      </c>
      <c r="K352" s="412">
        <v>1.9370000000000001</v>
      </c>
      <c r="L352" s="412">
        <v>1.9910000000000001</v>
      </c>
      <c r="M352" s="412">
        <v>1.9730000000000001</v>
      </c>
      <c r="N352" s="411">
        <v>3.0621966964174033E-2</v>
      </c>
      <c r="O352" s="412" t="s">
        <v>468</v>
      </c>
      <c r="P352" s="413">
        <v>2.022168297866727</v>
      </c>
      <c r="Q352" s="353" t="s">
        <v>663</v>
      </c>
      <c r="R352" s="411">
        <v>55268.35999999987</v>
      </c>
      <c r="S352" s="411">
        <v>68998.359999999841</v>
      </c>
      <c r="T352" s="411">
        <v>54445.359999999862</v>
      </c>
      <c r="U352" s="411">
        <v>59570.693333333191</v>
      </c>
      <c r="V352" s="412" t="s">
        <v>437</v>
      </c>
      <c r="W352" s="412">
        <v>76.45</v>
      </c>
      <c r="X352" s="412">
        <v>88.77</v>
      </c>
      <c r="Y352" s="412">
        <v>75.680000000000007</v>
      </c>
      <c r="Z352" s="412">
        <v>80.3</v>
      </c>
      <c r="AA352" s="411">
        <v>7.3490552017667401</v>
      </c>
      <c r="AB352" s="412" t="s">
        <v>587</v>
      </c>
      <c r="AC352" s="413">
        <v>2.1199100555557115</v>
      </c>
      <c r="AD352" s="404" t="s">
        <v>663</v>
      </c>
      <c r="AE352" s="418">
        <v>8709.9799999999868</v>
      </c>
      <c r="AF352" s="418">
        <v>7410.979999999985</v>
      </c>
      <c r="AG352" s="418">
        <v>9140.979999999985</v>
      </c>
      <c r="AH352" s="418">
        <v>8420.6466666666529</v>
      </c>
      <c r="AI352" s="420" t="s">
        <v>527</v>
      </c>
      <c r="AJ352" s="420">
        <v>6.5960000000000001</v>
      </c>
      <c r="AK352" s="420">
        <v>5.74</v>
      </c>
      <c r="AL352" s="420">
        <v>6.8740000000000006</v>
      </c>
      <c r="AM352" s="420">
        <v>6.4039999999999999</v>
      </c>
      <c r="AN352" s="418">
        <v>0.59103899741954213</v>
      </c>
      <c r="AO352" s="420" t="s">
        <v>587</v>
      </c>
      <c r="AP352" s="421">
        <v>2.013388957527015</v>
      </c>
      <c r="AR352" s="412">
        <v>1.99</v>
      </c>
      <c r="AS352" s="412">
        <v>1.9370000000000001</v>
      </c>
      <c r="AT352" s="412">
        <v>1.9910000000000001</v>
      </c>
      <c r="AU352" s="412">
        <v>76.45</v>
      </c>
      <c r="AV352" s="412">
        <v>88.77</v>
      </c>
      <c r="AW352" s="412">
        <v>75.680000000000007</v>
      </c>
      <c r="AX352" s="420">
        <v>6.5960000000000001</v>
      </c>
      <c r="AY352" s="420">
        <v>5.74</v>
      </c>
      <c r="AZ352" s="420">
        <v>6.8740000000000006</v>
      </c>
      <c r="BB352" s="353">
        <v>256</v>
      </c>
      <c r="BC352" s="412">
        <f t="shared" si="69"/>
        <v>41.79</v>
      </c>
      <c r="BD352" s="412">
        <f t="shared" si="67"/>
        <v>40.677</v>
      </c>
      <c r="BE352" s="412">
        <f t="shared" si="67"/>
        <v>41.811</v>
      </c>
      <c r="BF352" s="412">
        <f t="shared" si="70"/>
        <v>840.95</v>
      </c>
      <c r="BG352" s="412">
        <f t="shared" si="68"/>
        <v>976.46999999999991</v>
      </c>
      <c r="BH352" s="412">
        <f t="shared" si="68"/>
        <v>832.48</v>
      </c>
      <c r="BI352" s="412">
        <f t="shared" si="68"/>
        <v>72.555999999999997</v>
      </c>
      <c r="BJ352" s="412">
        <f t="shared" si="68"/>
        <v>63.14</v>
      </c>
      <c r="BK352" s="412">
        <f t="shared" si="68"/>
        <v>75.614000000000004</v>
      </c>
    </row>
    <row r="353" spans="1:63">
      <c r="A353" s="458"/>
      <c r="B353" s="353">
        <v>257</v>
      </c>
      <c r="C353" s="353"/>
      <c r="D353" s="353" t="s">
        <v>586</v>
      </c>
      <c r="E353" s="411">
        <v>23008.479999999981</v>
      </c>
      <c r="F353" s="411">
        <v>22369.239999999983</v>
      </c>
      <c r="G353" s="411">
        <v>21845.479999999985</v>
      </c>
      <c r="H353" s="411">
        <v>22407.733333333319</v>
      </c>
      <c r="I353" s="412" t="s">
        <v>460</v>
      </c>
      <c r="J353" s="412">
        <v>2.0659999999999998</v>
      </c>
      <c r="K353" s="412">
        <v>2.0180000000000002</v>
      </c>
      <c r="L353" s="412">
        <v>1.9790000000000001</v>
      </c>
      <c r="M353" s="412">
        <v>2.0209999999999999</v>
      </c>
      <c r="N353" s="411">
        <v>4.3605516455482933E-2</v>
      </c>
      <c r="O353" s="412" t="s">
        <v>534</v>
      </c>
      <c r="P353" s="413">
        <v>2.0227895912131477</v>
      </c>
      <c r="Q353" s="353" t="s">
        <v>675</v>
      </c>
      <c r="R353" s="411">
        <v>92075.359999999797</v>
      </c>
      <c r="S353" s="411">
        <v>73901.359999999826</v>
      </c>
      <c r="T353" s="411">
        <v>100159.35999999978</v>
      </c>
      <c r="U353" s="411">
        <v>88712.026666666454</v>
      </c>
      <c r="V353" s="412" t="s">
        <v>614</v>
      </c>
      <c r="W353" s="412">
        <v>107.80000000000001</v>
      </c>
      <c r="X353" s="412">
        <v>92.97</v>
      </c>
      <c r="Y353" s="412">
        <v>114</v>
      </c>
      <c r="Z353" s="412">
        <v>104.9</v>
      </c>
      <c r="AA353" s="411">
        <v>10.817923777619299</v>
      </c>
      <c r="AB353" s="412" t="s">
        <v>542</v>
      </c>
      <c r="AC353" s="413">
        <v>2.0645490662098602</v>
      </c>
      <c r="AD353" s="404" t="s">
        <v>675</v>
      </c>
      <c r="AE353" s="418">
        <v>11382.979999999985</v>
      </c>
      <c r="AF353" s="418">
        <v>10275.979999999985</v>
      </c>
      <c r="AG353" s="418">
        <v>10688.989999999983</v>
      </c>
      <c r="AH353" s="418">
        <v>10782.649999999985</v>
      </c>
      <c r="AI353" s="420" t="s">
        <v>475</v>
      </c>
      <c r="AJ353" s="420">
        <v>8.282</v>
      </c>
      <c r="AK353" s="420">
        <v>7.5949999999999998</v>
      </c>
      <c r="AL353" s="420">
        <v>7.8529999999999998</v>
      </c>
      <c r="AM353" s="420">
        <v>7.91</v>
      </c>
      <c r="AN353" s="418">
        <v>0.34730036537274289</v>
      </c>
      <c r="AO353" s="420" t="s">
        <v>529</v>
      </c>
      <c r="AP353" s="421">
        <v>2.0894298290007378</v>
      </c>
      <c r="AR353" s="412">
        <v>2.0659999999999998</v>
      </c>
      <c r="AS353" s="412">
        <v>2.0180000000000002</v>
      </c>
      <c r="AT353" s="412">
        <v>1.9790000000000001</v>
      </c>
      <c r="AU353" s="412">
        <v>107.80000000000001</v>
      </c>
      <c r="AV353" s="412">
        <v>92.97</v>
      </c>
      <c r="AW353" s="412">
        <v>114</v>
      </c>
      <c r="AX353" s="420">
        <v>8.282</v>
      </c>
      <c r="AY353" s="420">
        <v>7.5949999999999998</v>
      </c>
      <c r="AZ353" s="420">
        <v>7.8529999999999998</v>
      </c>
      <c r="BB353" s="353">
        <v>257</v>
      </c>
      <c r="BC353" s="412">
        <f t="shared" si="69"/>
        <v>43.385999999999996</v>
      </c>
      <c r="BD353" s="412">
        <f t="shared" si="67"/>
        <v>42.378000000000007</v>
      </c>
      <c r="BE353" s="412">
        <f t="shared" si="67"/>
        <v>41.559000000000005</v>
      </c>
      <c r="BF353" s="412">
        <f t="shared" si="70"/>
        <v>1185.8000000000002</v>
      </c>
      <c r="BG353" s="412">
        <f t="shared" si="68"/>
        <v>1022.67</v>
      </c>
      <c r="BH353" s="412">
        <f t="shared" si="68"/>
        <v>1254</v>
      </c>
      <c r="BI353" s="412">
        <f t="shared" si="68"/>
        <v>91.102000000000004</v>
      </c>
      <c r="BJ353" s="412">
        <f t="shared" si="68"/>
        <v>83.545000000000002</v>
      </c>
      <c r="BK353" s="412">
        <f t="shared" si="68"/>
        <v>86.382999999999996</v>
      </c>
    </row>
    <row r="354" spans="1:63">
      <c r="A354" s="458"/>
      <c r="B354" s="353">
        <v>258</v>
      </c>
      <c r="C354" s="353"/>
      <c r="D354" s="353" t="s">
        <v>590</v>
      </c>
      <c r="E354" s="411">
        <v>20657.479999999992</v>
      </c>
      <c r="F354" s="411">
        <v>22183.359999999982</v>
      </c>
      <c r="G354" s="411">
        <v>20100.48</v>
      </c>
      <c r="H354" s="411">
        <v>20980.439999999991</v>
      </c>
      <c r="I354" s="412" t="s">
        <v>489</v>
      </c>
      <c r="J354" s="412">
        <v>1.889</v>
      </c>
      <c r="K354" s="412">
        <v>2.004</v>
      </c>
      <c r="L354" s="412">
        <v>1.847</v>
      </c>
      <c r="M354" s="412">
        <v>1.913</v>
      </c>
      <c r="N354" s="411">
        <v>8.1598299186779688E-2</v>
      </c>
      <c r="O354" s="412" t="s">
        <v>448</v>
      </c>
      <c r="P354" s="413">
        <v>2.0212936040205638</v>
      </c>
      <c r="Q354" s="353" t="s">
        <v>682</v>
      </c>
      <c r="R354" s="411">
        <v>72386.359999999826</v>
      </c>
      <c r="S354" s="411">
        <v>59066.359999999826</v>
      </c>
      <c r="T354" s="411">
        <v>64792.359999999819</v>
      </c>
      <c r="U354" s="411">
        <v>65415.02666666649</v>
      </c>
      <c r="V354" s="412" t="s">
        <v>450</v>
      </c>
      <c r="W354" s="412">
        <v>91.68</v>
      </c>
      <c r="X354" s="412">
        <v>79.95</v>
      </c>
      <c r="Y354" s="412">
        <v>85.09</v>
      </c>
      <c r="Z354" s="412">
        <v>85.58</v>
      </c>
      <c r="AA354" s="411">
        <v>5.8811609131015095</v>
      </c>
      <c r="AB354" s="412" t="s">
        <v>430</v>
      </c>
      <c r="AC354" s="413">
        <v>2.1214268976077184</v>
      </c>
      <c r="AD354" s="404" t="s">
        <v>682</v>
      </c>
      <c r="AE354" s="418">
        <v>8837.9899999999852</v>
      </c>
      <c r="AF354" s="418">
        <v>7728.9999999999864</v>
      </c>
      <c r="AG354" s="418">
        <v>8178.0099999999866</v>
      </c>
      <c r="AH354" s="418">
        <v>8248.3333333333194</v>
      </c>
      <c r="AI354" s="420" t="s">
        <v>494</v>
      </c>
      <c r="AJ354" s="420">
        <v>6.6790000000000003</v>
      </c>
      <c r="AK354" s="420">
        <v>5.952</v>
      </c>
      <c r="AL354" s="420">
        <v>6.2490000000000006</v>
      </c>
      <c r="AM354" s="420">
        <v>6.2930000000000001</v>
      </c>
      <c r="AN354" s="418">
        <v>0.36535182143094341</v>
      </c>
      <c r="AO354" s="420" t="s">
        <v>426</v>
      </c>
      <c r="AP354" s="421">
        <v>2.0123019089105614</v>
      </c>
      <c r="AR354" s="412">
        <v>1.889</v>
      </c>
      <c r="AS354" s="412">
        <v>2.004</v>
      </c>
      <c r="AT354" s="412">
        <v>1.847</v>
      </c>
      <c r="AU354" s="412">
        <v>91.68</v>
      </c>
      <c r="AV354" s="412">
        <v>79.95</v>
      </c>
      <c r="AW354" s="412">
        <v>85.09</v>
      </c>
      <c r="AX354" s="420">
        <v>6.6790000000000003</v>
      </c>
      <c r="AY354" s="420">
        <v>5.952</v>
      </c>
      <c r="AZ354" s="420">
        <v>6.2490000000000006</v>
      </c>
      <c r="BB354" s="353">
        <v>258</v>
      </c>
      <c r="BC354" s="412">
        <f t="shared" si="69"/>
        <v>39.668999999999997</v>
      </c>
      <c r="BD354" s="412">
        <f t="shared" si="67"/>
        <v>42.084000000000003</v>
      </c>
      <c r="BE354" s="412">
        <f t="shared" si="67"/>
        <v>38.786999999999999</v>
      </c>
      <c r="BF354" s="412">
        <f t="shared" si="70"/>
        <v>1008.48</v>
      </c>
      <c r="BG354" s="412">
        <f t="shared" si="68"/>
        <v>879.45</v>
      </c>
      <c r="BH354" s="412">
        <f t="shared" si="68"/>
        <v>935.99</v>
      </c>
      <c r="BI354" s="412">
        <f t="shared" si="68"/>
        <v>73.469000000000008</v>
      </c>
      <c r="BJ354" s="412">
        <f t="shared" si="68"/>
        <v>65.471999999999994</v>
      </c>
      <c r="BK354" s="412">
        <f t="shared" si="68"/>
        <v>68.739000000000004</v>
      </c>
    </row>
    <row r="355" spans="1:63">
      <c r="A355" s="458"/>
      <c r="B355" s="353">
        <v>259</v>
      </c>
      <c r="C355" s="353"/>
      <c r="D355" s="353" t="s">
        <v>594</v>
      </c>
      <c r="E355" s="411">
        <v>24135.479999999978</v>
      </c>
      <c r="F355" s="411">
        <v>27856.47999999997</v>
      </c>
      <c r="G355" s="411">
        <v>24291.359999999975</v>
      </c>
      <c r="H355" s="411">
        <v>25427.773333333305</v>
      </c>
      <c r="I355" s="412" t="s">
        <v>528</v>
      </c>
      <c r="J355" s="412">
        <v>2.15</v>
      </c>
      <c r="K355" s="412">
        <v>2.4210000000000003</v>
      </c>
      <c r="L355" s="412">
        <v>2.161</v>
      </c>
      <c r="M355" s="412">
        <v>2.2440000000000002</v>
      </c>
      <c r="N355" s="411">
        <v>0.15329883528929139</v>
      </c>
      <c r="O355" s="412" t="s">
        <v>494</v>
      </c>
      <c r="P355" s="413">
        <v>2.0553814386208882</v>
      </c>
      <c r="Q355" s="353" t="s">
        <v>696</v>
      </c>
      <c r="R355" s="411">
        <v>107864.3599999998</v>
      </c>
      <c r="S355" s="411">
        <v>73358.359999999797</v>
      </c>
      <c r="T355" s="411">
        <v>132892.35999999978</v>
      </c>
      <c r="U355" s="411">
        <v>104705.02666666645</v>
      </c>
      <c r="V355" s="414" t="s">
        <v>741</v>
      </c>
      <c r="W355" s="412">
        <v>119.9</v>
      </c>
      <c r="X355" s="412">
        <v>92.51</v>
      </c>
      <c r="Y355" s="412">
        <v>137.80000000000001</v>
      </c>
      <c r="Z355" s="412">
        <v>116.7</v>
      </c>
      <c r="AA355" s="411">
        <v>22.827305810765061</v>
      </c>
      <c r="AB355" s="412" t="s">
        <v>742</v>
      </c>
      <c r="AC355" s="413">
        <v>2.0657768938738119</v>
      </c>
      <c r="AD355" s="404" t="s">
        <v>696</v>
      </c>
      <c r="AE355" s="418">
        <v>12244.979999999983</v>
      </c>
      <c r="AF355" s="418">
        <v>13888.979999999983</v>
      </c>
      <c r="AG355" s="418">
        <v>10242.979999999987</v>
      </c>
      <c r="AH355" s="418">
        <v>12125.646666666651</v>
      </c>
      <c r="AI355" s="420" t="s">
        <v>452</v>
      </c>
      <c r="AJ355" s="420">
        <v>8.8079999999999998</v>
      </c>
      <c r="AK355" s="420">
        <v>9.7919999999999998</v>
      </c>
      <c r="AL355" s="420">
        <v>7.5739999999999998</v>
      </c>
      <c r="AM355" s="420">
        <v>8.7249999999999996</v>
      </c>
      <c r="AN355" s="418">
        <v>1.1115957064371347</v>
      </c>
      <c r="AO355" s="420" t="s">
        <v>627</v>
      </c>
      <c r="AP355" s="421">
        <v>2.1249522290262224</v>
      </c>
      <c r="AR355" s="412">
        <v>2.15</v>
      </c>
      <c r="AS355" s="412">
        <v>2.4210000000000003</v>
      </c>
      <c r="AT355" s="412">
        <v>2.161</v>
      </c>
      <c r="AU355" s="412">
        <v>119.9</v>
      </c>
      <c r="AV355" s="412">
        <v>92.51</v>
      </c>
      <c r="AW355" s="412">
        <v>137.80000000000001</v>
      </c>
      <c r="AX355" s="420">
        <v>8.8079999999999998</v>
      </c>
      <c r="AY355" s="420">
        <v>9.7919999999999998</v>
      </c>
      <c r="AZ355" s="420">
        <v>7.5739999999999998</v>
      </c>
      <c r="BB355" s="353">
        <v>259</v>
      </c>
      <c r="BC355" s="412">
        <f t="shared" si="69"/>
        <v>45.15</v>
      </c>
      <c r="BD355" s="412">
        <f t="shared" si="67"/>
        <v>50.841000000000008</v>
      </c>
      <c r="BE355" s="412">
        <f t="shared" si="67"/>
        <v>45.381</v>
      </c>
      <c r="BF355" s="412">
        <f t="shared" si="70"/>
        <v>1318.9</v>
      </c>
      <c r="BG355" s="412">
        <f t="shared" si="68"/>
        <v>1017.61</v>
      </c>
      <c r="BH355" s="412">
        <f t="shared" si="68"/>
        <v>1515.8000000000002</v>
      </c>
      <c r="BI355" s="412">
        <f t="shared" si="68"/>
        <v>96.888000000000005</v>
      </c>
      <c r="BJ355" s="412">
        <f t="shared" si="68"/>
        <v>107.712</v>
      </c>
      <c r="BK355" s="412">
        <f t="shared" si="68"/>
        <v>83.313999999999993</v>
      </c>
    </row>
    <row r="356" spans="1:63">
      <c r="A356" s="458"/>
      <c r="B356" s="353">
        <v>260</v>
      </c>
      <c r="C356" s="353"/>
      <c r="D356" s="353" t="s">
        <v>599</v>
      </c>
      <c r="E356" s="411">
        <v>20006.479999999989</v>
      </c>
      <c r="F356" s="411">
        <v>18573.36</v>
      </c>
      <c r="G356" s="411">
        <v>17963.360000000008</v>
      </c>
      <c r="H356" s="411">
        <v>18847.733333333334</v>
      </c>
      <c r="I356" s="412" t="s">
        <v>487</v>
      </c>
      <c r="J356" s="412">
        <v>1.84</v>
      </c>
      <c r="K356" s="412">
        <v>1.7290000000000001</v>
      </c>
      <c r="L356" s="412">
        <v>1.6819999999999999</v>
      </c>
      <c r="M356" s="412">
        <v>1.75</v>
      </c>
      <c r="N356" s="411">
        <v>8.0994826048328541E-2</v>
      </c>
      <c r="O356" s="412" t="s">
        <v>488</v>
      </c>
      <c r="P356" s="413">
        <v>2.0185667812486856</v>
      </c>
      <c r="Q356" s="353" t="s">
        <v>711</v>
      </c>
      <c r="R356" s="411">
        <v>97361.359999999811</v>
      </c>
      <c r="S356" s="411">
        <v>89896.359999999797</v>
      </c>
      <c r="T356" s="411">
        <v>93492.359999999797</v>
      </c>
      <c r="U356" s="411">
        <v>93583.359999999811</v>
      </c>
      <c r="V356" s="412" t="s">
        <v>496</v>
      </c>
      <c r="W356" s="412">
        <v>111.9</v>
      </c>
      <c r="X356" s="412">
        <v>106.10000000000001</v>
      </c>
      <c r="Y356" s="412">
        <v>108.9</v>
      </c>
      <c r="Z356" s="412">
        <v>108.9</v>
      </c>
      <c r="AA356" s="411">
        <v>2.9177684502300574</v>
      </c>
      <c r="AB356" s="412" t="s">
        <v>545</v>
      </c>
      <c r="AC356" s="413">
        <v>2.0652701004025409</v>
      </c>
      <c r="AD356" s="404" t="s">
        <v>711</v>
      </c>
      <c r="AE356" s="418">
        <v>7918.979999999985</v>
      </c>
      <c r="AF356" s="418">
        <v>7494.9999999999864</v>
      </c>
      <c r="AG356" s="418">
        <v>8619.9999999999873</v>
      </c>
      <c r="AH356" s="418">
        <v>8011.3266666666532</v>
      </c>
      <c r="AI356" s="420" t="s">
        <v>505</v>
      </c>
      <c r="AJ356" s="420">
        <v>6.0780000000000003</v>
      </c>
      <c r="AK356" s="420">
        <v>5.7960000000000003</v>
      </c>
      <c r="AL356" s="420">
        <v>6.5380000000000003</v>
      </c>
      <c r="AM356" s="420">
        <v>6.1370000000000005</v>
      </c>
      <c r="AN356" s="418">
        <v>0.37415144363854214</v>
      </c>
      <c r="AO356" s="420" t="s">
        <v>477</v>
      </c>
      <c r="AP356" s="421">
        <v>1.9799000470539057</v>
      </c>
      <c r="AR356" s="412">
        <v>1.84</v>
      </c>
      <c r="AS356" s="412">
        <v>1.7290000000000001</v>
      </c>
      <c r="AT356" s="412">
        <v>1.6819999999999999</v>
      </c>
      <c r="AU356" s="412">
        <v>111.9</v>
      </c>
      <c r="AV356" s="412">
        <v>106.10000000000001</v>
      </c>
      <c r="AW356" s="412">
        <v>108.9</v>
      </c>
      <c r="AX356" s="420">
        <v>6.0780000000000003</v>
      </c>
      <c r="AY356" s="420">
        <v>5.7960000000000003</v>
      </c>
      <c r="AZ356" s="420">
        <v>6.5380000000000003</v>
      </c>
      <c r="BB356" s="353">
        <v>260</v>
      </c>
      <c r="BC356" s="412">
        <f t="shared" si="69"/>
        <v>38.64</v>
      </c>
      <c r="BD356" s="412">
        <f t="shared" si="67"/>
        <v>36.309000000000005</v>
      </c>
      <c r="BE356" s="412">
        <f t="shared" si="67"/>
        <v>35.321999999999996</v>
      </c>
      <c r="BF356" s="412">
        <f t="shared" si="70"/>
        <v>1230.9000000000001</v>
      </c>
      <c r="BG356" s="412">
        <f t="shared" si="68"/>
        <v>1167.1000000000001</v>
      </c>
      <c r="BH356" s="412">
        <f t="shared" si="68"/>
        <v>1197.9000000000001</v>
      </c>
      <c r="BI356" s="412">
        <f t="shared" si="68"/>
        <v>66.858000000000004</v>
      </c>
      <c r="BJ356" s="412">
        <f t="shared" si="68"/>
        <v>63.756</v>
      </c>
      <c r="BK356" s="412">
        <f t="shared" si="68"/>
        <v>71.918000000000006</v>
      </c>
    </row>
    <row r="357" spans="1:63">
      <c r="A357" s="458"/>
      <c r="B357" s="353">
        <v>261</v>
      </c>
      <c r="C357" s="353"/>
      <c r="D357" s="353" t="s">
        <v>602</v>
      </c>
      <c r="E357" s="411">
        <v>18857.359999999997</v>
      </c>
      <c r="F357" s="411">
        <v>17145.48000000001</v>
      </c>
      <c r="G357" s="411">
        <v>16853.480000000018</v>
      </c>
      <c r="H357" s="411">
        <v>17618.773333333342</v>
      </c>
      <c r="I357" s="412" t="s">
        <v>477</v>
      </c>
      <c r="J357" s="412">
        <v>1.7510000000000001</v>
      </c>
      <c r="K357" s="412">
        <v>1.6180000000000001</v>
      </c>
      <c r="L357" s="412">
        <v>1.595</v>
      </c>
      <c r="M357" s="412">
        <v>1.6540000000000001</v>
      </c>
      <c r="N357" s="411">
        <v>8.4579043740729845E-2</v>
      </c>
      <c r="O357" s="412" t="s">
        <v>489</v>
      </c>
      <c r="P357" s="413">
        <v>2.0166157349896556</v>
      </c>
      <c r="Q357" s="353" t="s">
        <v>720</v>
      </c>
      <c r="R357" s="411">
        <v>46953.35999999987</v>
      </c>
      <c r="S357" s="411">
        <v>37905.359999999913</v>
      </c>
      <c r="T357" s="411">
        <v>53004.359999999862</v>
      </c>
      <c r="U357" s="411">
        <v>45954.359999999877</v>
      </c>
      <c r="V357" s="412" t="s">
        <v>565</v>
      </c>
      <c r="W357" s="412">
        <v>68.48</v>
      </c>
      <c r="X357" s="412">
        <v>59.24</v>
      </c>
      <c r="Y357" s="412">
        <v>74.320000000000007</v>
      </c>
      <c r="Z357" s="412">
        <v>67.349999999999994</v>
      </c>
      <c r="AA357" s="411">
        <v>7.6038587690363189</v>
      </c>
      <c r="AB357" s="412" t="s">
        <v>556</v>
      </c>
      <c r="AC357" s="413">
        <v>2.205853047290796</v>
      </c>
      <c r="AD357" s="404" t="s">
        <v>720</v>
      </c>
      <c r="AE357" s="418">
        <v>12553.959999999983</v>
      </c>
      <c r="AF357" s="418">
        <v>8260.9999999999854</v>
      </c>
      <c r="AG357" s="418">
        <v>11199.979999999983</v>
      </c>
      <c r="AH357" s="418">
        <v>10671.646666666651</v>
      </c>
      <c r="AI357" s="419" t="s">
        <v>583</v>
      </c>
      <c r="AJ357" s="420">
        <v>8.995000000000001</v>
      </c>
      <c r="AK357" s="420">
        <v>6.3029999999999999</v>
      </c>
      <c r="AL357" s="420">
        <v>8.17</v>
      </c>
      <c r="AM357" s="420">
        <v>7.8230000000000004</v>
      </c>
      <c r="AN357" s="418">
        <v>1.3790178985291726</v>
      </c>
      <c r="AO357" s="420" t="s">
        <v>610</v>
      </c>
      <c r="AP357" s="421">
        <v>2.0569451261182778</v>
      </c>
      <c r="AR357" s="412">
        <v>1.7510000000000001</v>
      </c>
      <c r="AS357" s="412">
        <v>1.6180000000000001</v>
      </c>
      <c r="AT357" s="412">
        <v>1.595</v>
      </c>
      <c r="AU357" s="412">
        <v>68.48</v>
      </c>
      <c r="AV357" s="412">
        <v>59.24</v>
      </c>
      <c r="AW357" s="412">
        <v>74.320000000000007</v>
      </c>
      <c r="AX357" s="420">
        <v>8.995000000000001</v>
      </c>
      <c r="AY357" s="420">
        <v>6.3029999999999999</v>
      </c>
      <c r="AZ357" s="420">
        <v>8.17</v>
      </c>
      <c r="BB357" s="353">
        <v>261</v>
      </c>
      <c r="BC357" s="412">
        <f t="shared" si="69"/>
        <v>36.771000000000001</v>
      </c>
      <c r="BD357" s="412">
        <f t="shared" si="67"/>
        <v>33.978000000000002</v>
      </c>
      <c r="BE357" s="412">
        <f t="shared" si="67"/>
        <v>33.494999999999997</v>
      </c>
      <c r="BF357" s="412">
        <f t="shared" si="70"/>
        <v>753.28000000000009</v>
      </c>
      <c r="BG357" s="412">
        <f t="shared" si="68"/>
        <v>651.64</v>
      </c>
      <c r="BH357" s="412">
        <f t="shared" si="68"/>
        <v>817.5200000000001</v>
      </c>
      <c r="BI357" s="412">
        <f t="shared" si="68"/>
        <v>98.945000000000007</v>
      </c>
      <c r="BJ357" s="412">
        <f t="shared" si="68"/>
        <v>69.332999999999998</v>
      </c>
      <c r="BK357" s="412">
        <f t="shared" si="68"/>
        <v>89.87</v>
      </c>
    </row>
    <row r="358" spans="1:63">
      <c r="A358" s="458"/>
      <c r="B358" s="353">
        <v>262</v>
      </c>
      <c r="C358" s="353"/>
      <c r="D358" s="353" t="s">
        <v>603</v>
      </c>
      <c r="E358" s="411">
        <v>39086.480000000025</v>
      </c>
      <c r="F358" s="411">
        <v>37456.480000000025</v>
      </c>
      <c r="G358" s="411">
        <v>39476.480000000047</v>
      </c>
      <c r="H358" s="411">
        <v>38673.146666666697</v>
      </c>
      <c r="I358" s="412" t="s">
        <v>462</v>
      </c>
      <c r="J358" s="412">
        <v>3.2029999999999998</v>
      </c>
      <c r="K358" s="412">
        <v>3.0920000000000001</v>
      </c>
      <c r="L358" s="412">
        <v>3.2290000000000001</v>
      </c>
      <c r="M358" s="412">
        <v>3.1750000000000003</v>
      </c>
      <c r="N358" s="411">
        <v>7.2705694862278625E-2</v>
      </c>
      <c r="O358" s="412" t="s">
        <v>471</v>
      </c>
      <c r="P358" s="413">
        <v>2.1810621664081893</v>
      </c>
      <c r="Q358" s="353" t="s">
        <v>734</v>
      </c>
      <c r="R358" s="411">
        <v>215292.35999999975</v>
      </c>
      <c r="S358" s="411">
        <v>215302.35999999972</v>
      </c>
      <c r="T358" s="411">
        <v>214404.35999999972</v>
      </c>
      <c r="U358" s="411">
        <v>214999.6933333331</v>
      </c>
      <c r="V358" s="412" t="s">
        <v>485</v>
      </c>
      <c r="W358" s="412">
        <v>190.4</v>
      </c>
      <c r="X358" s="412">
        <v>190.4</v>
      </c>
      <c r="Y358" s="412">
        <v>189.9</v>
      </c>
      <c r="Z358" s="412">
        <v>190.20000000000002</v>
      </c>
      <c r="AA358" s="411">
        <v>0.30519502555400246</v>
      </c>
      <c r="AB358" s="412" t="s">
        <v>485</v>
      </c>
      <c r="AC358" s="413">
        <v>1.9495832998924121</v>
      </c>
      <c r="AD358" s="404" t="s">
        <v>734</v>
      </c>
      <c r="AE358" s="418">
        <v>10463.989999999985</v>
      </c>
      <c r="AF358" s="418">
        <v>10262.989999999985</v>
      </c>
      <c r="AG358" s="418">
        <v>10275.979999999985</v>
      </c>
      <c r="AH358" s="418">
        <v>10334.319999999985</v>
      </c>
      <c r="AI358" s="420" t="s">
        <v>499</v>
      </c>
      <c r="AJ358" s="420">
        <v>7.7119999999999997</v>
      </c>
      <c r="AK358" s="420">
        <v>7.5869999999999997</v>
      </c>
      <c r="AL358" s="420">
        <v>7.5949999999999998</v>
      </c>
      <c r="AM358" s="420">
        <v>7.6310000000000002</v>
      </c>
      <c r="AN358" s="418">
        <v>7.0461842190322713E-2</v>
      </c>
      <c r="AO358" s="420" t="s">
        <v>576</v>
      </c>
      <c r="AP358" s="421">
        <v>2.0872126707402594</v>
      </c>
      <c r="AR358" s="412">
        <v>3.2029999999999998</v>
      </c>
      <c r="AS358" s="412">
        <v>3.0920000000000001</v>
      </c>
      <c r="AT358" s="412">
        <v>3.2290000000000001</v>
      </c>
      <c r="AU358" s="412">
        <v>190.4</v>
      </c>
      <c r="AV358" s="412">
        <v>190.4</v>
      </c>
      <c r="AW358" s="412">
        <v>189.9</v>
      </c>
      <c r="AX358" s="420">
        <v>7.7119999999999997</v>
      </c>
      <c r="AY358" s="420">
        <v>7.5869999999999997</v>
      </c>
      <c r="AZ358" s="420">
        <v>7.5949999999999998</v>
      </c>
      <c r="BB358" s="353">
        <v>262</v>
      </c>
      <c r="BC358" s="412">
        <f t="shared" si="69"/>
        <v>67.262999999999991</v>
      </c>
      <c r="BD358" s="412">
        <f t="shared" si="67"/>
        <v>64.932000000000002</v>
      </c>
      <c r="BE358" s="412">
        <f t="shared" si="67"/>
        <v>67.808999999999997</v>
      </c>
      <c r="BF358" s="412">
        <f t="shared" si="70"/>
        <v>2094.4</v>
      </c>
      <c r="BG358" s="412">
        <f t="shared" si="68"/>
        <v>2094.4</v>
      </c>
      <c r="BH358" s="412">
        <f t="shared" si="68"/>
        <v>2088.9</v>
      </c>
      <c r="BI358" s="412">
        <f t="shared" si="68"/>
        <v>84.831999999999994</v>
      </c>
      <c r="BJ358" s="412">
        <f t="shared" si="68"/>
        <v>83.456999999999994</v>
      </c>
      <c r="BK358" s="412">
        <f t="shared" si="68"/>
        <v>83.545000000000002</v>
      </c>
    </row>
    <row r="359" spans="1:63">
      <c r="A359" s="458"/>
      <c r="B359" s="353">
        <v>263</v>
      </c>
      <c r="C359" s="353"/>
      <c r="D359" s="353" t="s">
        <v>616</v>
      </c>
      <c r="E359" s="411">
        <v>23990.479999999985</v>
      </c>
      <c r="F359" s="411">
        <v>24759.479999999985</v>
      </c>
      <c r="G359" s="411">
        <v>21100.479999999985</v>
      </c>
      <c r="H359" s="411">
        <v>23283.479999999985</v>
      </c>
      <c r="I359" s="412" t="s">
        <v>528</v>
      </c>
      <c r="J359" s="412">
        <v>2.1390000000000002</v>
      </c>
      <c r="K359" s="412">
        <v>2.1960000000000002</v>
      </c>
      <c r="L359" s="412">
        <v>1.923</v>
      </c>
      <c r="M359" s="412">
        <v>2.0859999999999999</v>
      </c>
      <c r="N359" s="411">
        <v>0.14400002467098688</v>
      </c>
      <c r="O359" s="412" t="s">
        <v>430</v>
      </c>
      <c r="P359" s="413">
        <v>2.0234532527506506</v>
      </c>
      <c r="Q359" s="353" t="s">
        <v>740</v>
      </c>
      <c r="R359" s="411">
        <v>45149.359999999877</v>
      </c>
      <c r="S359" s="411">
        <v>38732.359999999935</v>
      </c>
      <c r="T359" s="411">
        <v>48913.359999999841</v>
      </c>
      <c r="U359" s="411">
        <v>44265.026666666556</v>
      </c>
      <c r="V359" s="412" t="s">
        <v>629</v>
      </c>
      <c r="W359" s="412">
        <v>66.69</v>
      </c>
      <c r="X359" s="412">
        <v>60.11</v>
      </c>
      <c r="Y359" s="412">
        <v>70.400000000000006</v>
      </c>
      <c r="Z359" s="412">
        <v>65.73</v>
      </c>
      <c r="AA359" s="411">
        <v>5.20813442296686</v>
      </c>
      <c r="AB359" s="412" t="s">
        <v>552</v>
      </c>
      <c r="AC359" s="413">
        <v>2.2052589752994618</v>
      </c>
      <c r="AD359" s="404" t="s">
        <v>740</v>
      </c>
      <c r="AE359" s="418">
        <v>7323.9899999999861</v>
      </c>
      <c r="AF359" s="418">
        <v>9372.9699999999848</v>
      </c>
      <c r="AG359" s="418">
        <v>7675.0199999999868</v>
      </c>
      <c r="AH359" s="418">
        <v>8123.9933333333183</v>
      </c>
      <c r="AI359" s="420" t="s">
        <v>563</v>
      </c>
      <c r="AJ359" s="420">
        <v>5.6820000000000004</v>
      </c>
      <c r="AK359" s="420">
        <v>7.0230000000000006</v>
      </c>
      <c r="AL359" s="420">
        <v>5.9169999999999998</v>
      </c>
      <c r="AM359" s="420">
        <v>6.2069999999999999</v>
      </c>
      <c r="AN359" s="418">
        <v>0.71618402816383742</v>
      </c>
      <c r="AO359" s="420" t="s">
        <v>596</v>
      </c>
      <c r="AP359" s="421">
        <v>2.0106194753747211</v>
      </c>
      <c r="AR359" s="412">
        <v>2.1390000000000002</v>
      </c>
      <c r="AS359" s="412">
        <v>2.1960000000000002</v>
      </c>
      <c r="AT359" s="412">
        <v>1.923</v>
      </c>
      <c r="AU359" s="412">
        <v>66.69</v>
      </c>
      <c r="AV359" s="412">
        <v>60.11</v>
      </c>
      <c r="AW359" s="412">
        <v>70.400000000000006</v>
      </c>
      <c r="AX359" s="420">
        <v>5.6820000000000004</v>
      </c>
      <c r="AY359" s="420">
        <v>7.0230000000000006</v>
      </c>
      <c r="AZ359" s="420">
        <v>5.9169999999999998</v>
      </c>
      <c r="BB359" s="353">
        <v>263</v>
      </c>
      <c r="BC359" s="412">
        <f t="shared" si="69"/>
        <v>44.919000000000004</v>
      </c>
      <c r="BD359" s="412">
        <f t="shared" si="67"/>
        <v>46.116000000000007</v>
      </c>
      <c r="BE359" s="412">
        <f t="shared" si="67"/>
        <v>40.383000000000003</v>
      </c>
      <c r="BF359" s="412">
        <f t="shared" si="70"/>
        <v>733.58999999999992</v>
      </c>
      <c r="BG359" s="412">
        <f t="shared" si="68"/>
        <v>661.21</v>
      </c>
      <c r="BH359" s="412">
        <f t="shared" si="68"/>
        <v>774.40000000000009</v>
      </c>
      <c r="BI359" s="412">
        <f t="shared" si="68"/>
        <v>62.502000000000002</v>
      </c>
      <c r="BJ359" s="412">
        <f t="shared" si="68"/>
        <v>77.253</v>
      </c>
      <c r="BK359" s="412">
        <f t="shared" si="68"/>
        <v>65.087000000000003</v>
      </c>
    </row>
    <row r="360" spans="1:63">
      <c r="A360" s="458"/>
      <c r="B360" s="353">
        <v>264</v>
      </c>
      <c r="C360" s="353"/>
      <c r="D360" s="353" t="s">
        <v>621</v>
      </c>
      <c r="E360" s="411">
        <v>34728.479999999996</v>
      </c>
      <c r="F360" s="411">
        <v>35154.480000000018</v>
      </c>
      <c r="G360" s="411">
        <v>30126.479999999963</v>
      </c>
      <c r="H360" s="411">
        <v>33336.479999999996</v>
      </c>
      <c r="I360" s="412" t="s">
        <v>543</v>
      </c>
      <c r="J360" s="412">
        <v>2.9050000000000002</v>
      </c>
      <c r="K360" s="412">
        <v>2.9340000000000002</v>
      </c>
      <c r="L360" s="412">
        <v>2.5830000000000002</v>
      </c>
      <c r="M360" s="412">
        <v>2.8069999999999999</v>
      </c>
      <c r="N360" s="411">
        <v>0.19492329273055567</v>
      </c>
      <c r="O360" s="412" t="s">
        <v>430</v>
      </c>
      <c r="P360" s="413">
        <v>2.1194126433874074</v>
      </c>
      <c r="Q360" s="353" t="s">
        <v>757</v>
      </c>
      <c r="R360" s="411">
        <v>166472.35999999975</v>
      </c>
      <c r="S360" s="411">
        <v>145568.35999999975</v>
      </c>
      <c r="T360" s="411">
        <v>159473.35999999975</v>
      </c>
      <c r="U360" s="411">
        <v>157171.35999999975</v>
      </c>
      <c r="V360" s="412" t="s">
        <v>494</v>
      </c>
      <c r="W360" s="412">
        <v>160.30000000000001</v>
      </c>
      <c r="X360" s="412">
        <v>146.5</v>
      </c>
      <c r="Y360" s="412">
        <v>155.80000000000001</v>
      </c>
      <c r="Z360" s="412">
        <v>154.20000000000002</v>
      </c>
      <c r="AA360" s="411">
        <v>7.0185784177849797</v>
      </c>
      <c r="AB360" s="412" t="s">
        <v>488</v>
      </c>
      <c r="AC360" s="413">
        <v>1.9783590883403892</v>
      </c>
      <c r="AD360" s="404" t="s">
        <v>757</v>
      </c>
      <c r="AE360" s="418">
        <v>11403.969999999985</v>
      </c>
      <c r="AF360" s="418">
        <v>9847.0099999999838</v>
      </c>
      <c r="AG360" s="418">
        <v>11443.989999999985</v>
      </c>
      <c r="AH360" s="418">
        <v>10898.323333333317</v>
      </c>
      <c r="AI360" s="420" t="s">
        <v>543</v>
      </c>
      <c r="AJ360" s="420">
        <v>8.2949999999999999</v>
      </c>
      <c r="AK360" s="420">
        <v>7.3239999999999998</v>
      </c>
      <c r="AL360" s="420">
        <v>8.32</v>
      </c>
      <c r="AM360" s="420">
        <v>7.98</v>
      </c>
      <c r="AN360" s="418">
        <v>0.56769235021187259</v>
      </c>
      <c r="AO360" s="420" t="s">
        <v>505</v>
      </c>
      <c r="AP360" s="421">
        <v>2.0898273505582003</v>
      </c>
      <c r="AR360" s="412">
        <v>2.9050000000000002</v>
      </c>
      <c r="AS360" s="412">
        <v>2.9340000000000002</v>
      </c>
      <c r="AT360" s="412">
        <v>2.5830000000000002</v>
      </c>
      <c r="AU360" s="412">
        <v>160.30000000000001</v>
      </c>
      <c r="AV360" s="412">
        <v>146.5</v>
      </c>
      <c r="AW360" s="412">
        <v>155.80000000000001</v>
      </c>
      <c r="AX360" s="420">
        <v>8.2949999999999999</v>
      </c>
      <c r="AY360" s="420">
        <v>7.3239999999999998</v>
      </c>
      <c r="AZ360" s="420">
        <v>8.32</v>
      </c>
      <c r="BB360" s="353">
        <v>264</v>
      </c>
      <c r="BC360" s="412">
        <f t="shared" si="69"/>
        <v>61.005000000000003</v>
      </c>
      <c r="BD360" s="412">
        <f t="shared" si="67"/>
        <v>61.614000000000004</v>
      </c>
      <c r="BE360" s="412">
        <f t="shared" si="67"/>
        <v>54.243000000000002</v>
      </c>
      <c r="BF360" s="412">
        <f t="shared" si="70"/>
        <v>1763.3000000000002</v>
      </c>
      <c r="BG360" s="412">
        <f t="shared" si="68"/>
        <v>1611.5</v>
      </c>
      <c r="BH360" s="412">
        <f t="shared" si="68"/>
        <v>1713.8000000000002</v>
      </c>
      <c r="BI360" s="412">
        <f t="shared" si="68"/>
        <v>91.245000000000005</v>
      </c>
      <c r="BJ360" s="412">
        <f t="shared" si="68"/>
        <v>80.563999999999993</v>
      </c>
      <c r="BK360" s="412">
        <f t="shared" si="68"/>
        <v>91.52000000000001</v>
      </c>
    </row>
    <row r="361" spans="1:63">
      <c r="A361" s="458"/>
      <c r="B361" s="353">
        <v>265</v>
      </c>
      <c r="C361" s="353"/>
      <c r="D361" s="353" t="s">
        <v>622</v>
      </c>
      <c r="E361" s="411">
        <v>30456.479999999963</v>
      </c>
      <c r="F361" s="411">
        <v>27154.479999999974</v>
      </c>
      <c r="G361" s="411">
        <v>29817.479999999963</v>
      </c>
      <c r="H361" s="411">
        <v>29142.813333333299</v>
      </c>
      <c r="I361" s="412" t="s">
        <v>503</v>
      </c>
      <c r="J361" s="412">
        <v>2.6059999999999999</v>
      </c>
      <c r="K361" s="412">
        <v>2.37</v>
      </c>
      <c r="L361" s="412">
        <v>2.5609999999999999</v>
      </c>
      <c r="M361" s="412">
        <v>2.512</v>
      </c>
      <c r="N361" s="411">
        <v>0.12526534692554925</v>
      </c>
      <c r="O361" s="412" t="s">
        <v>445</v>
      </c>
      <c r="P361" s="413">
        <v>2.1180356208299158</v>
      </c>
      <c r="Q361" s="353" t="s">
        <v>767</v>
      </c>
      <c r="R361" s="411">
        <v>104524.35999999978</v>
      </c>
      <c r="S361" s="411">
        <v>78222.359999999797</v>
      </c>
      <c r="T361" s="411">
        <v>105567.35999999978</v>
      </c>
      <c r="U361" s="411">
        <v>96104.693333333125</v>
      </c>
      <c r="V361" s="412" t="s">
        <v>575</v>
      </c>
      <c r="W361" s="412">
        <v>117.30000000000001</v>
      </c>
      <c r="X361" s="412">
        <v>96.59</v>
      </c>
      <c r="Y361" s="412">
        <v>118.10000000000001</v>
      </c>
      <c r="Z361" s="412">
        <v>110.7</v>
      </c>
      <c r="AA361" s="411">
        <v>12.216522228823365</v>
      </c>
      <c r="AB361" s="412" t="s">
        <v>439</v>
      </c>
      <c r="AC361" s="413">
        <v>2.0653497390350157</v>
      </c>
      <c r="AD361" s="404" t="s">
        <v>767</v>
      </c>
      <c r="AE361" s="418">
        <v>11444.959999999985</v>
      </c>
      <c r="AF361" s="418">
        <v>11457.979999999985</v>
      </c>
      <c r="AG361" s="418">
        <v>10280.979999999985</v>
      </c>
      <c r="AH361" s="418">
        <v>11061.306666666651</v>
      </c>
      <c r="AI361" s="420" t="s">
        <v>477</v>
      </c>
      <c r="AJ361" s="420">
        <v>8.32</v>
      </c>
      <c r="AK361" s="420">
        <v>8.3279999999999994</v>
      </c>
      <c r="AL361" s="420">
        <v>7.5979999999999999</v>
      </c>
      <c r="AM361" s="420">
        <v>8.0820000000000007</v>
      </c>
      <c r="AN361" s="418">
        <v>0.41945383654543111</v>
      </c>
      <c r="AO361" s="420" t="s">
        <v>475</v>
      </c>
      <c r="AP361" s="421">
        <v>2.090728759712436</v>
      </c>
      <c r="AR361" s="412">
        <v>2.6059999999999999</v>
      </c>
      <c r="AS361" s="412">
        <v>2.37</v>
      </c>
      <c r="AT361" s="412">
        <v>2.5609999999999999</v>
      </c>
      <c r="AU361" s="412">
        <v>117.30000000000001</v>
      </c>
      <c r="AV361" s="412">
        <v>96.59</v>
      </c>
      <c r="AW361" s="412">
        <v>118.10000000000001</v>
      </c>
      <c r="AX361" s="420">
        <v>8.32</v>
      </c>
      <c r="AY361" s="420">
        <v>8.3279999999999994</v>
      </c>
      <c r="AZ361" s="420">
        <v>7.5979999999999999</v>
      </c>
      <c r="BB361" s="353">
        <v>265</v>
      </c>
      <c r="BC361" s="412">
        <f t="shared" si="69"/>
        <v>54.725999999999999</v>
      </c>
      <c r="BD361" s="412">
        <f t="shared" si="67"/>
        <v>49.77</v>
      </c>
      <c r="BE361" s="412">
        <f t="shared" si="67"/>
        <v>53.780999999999999</v>
      </c>
      <c r="BF361" s="412">
        <f t="shared" si="70"/>
        <v>1290.3000000000002</v>
      </c>
      <c r="BG361" s="412">
        <f t="shared" si="68"/>
        <v>1062.49</v>
      </c>
      <c r="BH361" s="412">
        <f t="shared" si="68"/>
        <v>1299.1000000000001</v>
      </c>
      <c r="BI361" s="412">
        <f t="shared" si="68"/>
        <v>91.52000000000001</v>
      </c>
      <c r="BJ361" s="412">
        <f t="shared" si="68"/>
        <v>91.60799999999999</v>
      </c>
      <c r="BK361" s="412">
        <f t="shared" si="68"/>
        <v>83.578000000000003</v>
      </c>
    </row>
    <row r="362" spans="1:63">
      <c r="A362" s="458"/>
      <c r="B362" s="355" t="s">
        <v>825</v>
      </c>
      <c r="C362" s="353"/>
      <c r="D362" s="353" t="s">
        <v>628</v>
      </c>
      <c r="E362" s="411">
        <v>6980.8799999999919</v>
      </c>
      <c r="F362" s="411">
        <v>7433.8799999999919</v>
      </c>
      <c r="G362" s="411">
        <v>6520.2399999999925</v>
      </c>
      <c r="H362" s="411">
        <v>6978.3333333333258</v>
      </c>
      <c r="I362" s="412" t="s">
        <v>443</v>
      </c>
      <c r="J362" s="412">
        <v>0.75380000000000003</v>
      </c>
      <c r="K362" s="412">
        <v>0.79610000000000003</v>
      </c>
      <c r="L362" s="412">
        <v>0.71009999999999995</v>
      </c>
      <c r="M362" s="412">
        <v>0.75329999999999997</v>
      </c>
      <c r="N362" s="411">
        <v>4.2985608909534019E-2</v>
      </c>
      <c r="O362" s="412" t="s">
        <v>532</v>
      </c>
      <c r="P362" s="413">
        <v>1.7233301345877372</v>
      </c>
      <c r="Q362" s="353" t="s">
        <v>773</v>
      </c>
      <c r="R362" s="411">
        <v>6028.4600000000091</v>
      </c>
      <c r="S362" s="411">
        <v>6479.910000000008</v>
      </c>
      <c r="T362" s="411">
        <v>7823.9100000000089</v>
      </c>
      <c r="U362" s="411">
        <v>6777.4266666666763</v>
      </c>
      <c r="V362" s="412" t="s">
        <v>561</v>
      </c>
      <c r="W362" s="412">
        <v>16.32</v>
      </c>
      <c r="X362" s="412">
        <v>17.22</v>
      </c>
      <c r="Y362" s="412">
        <v>19.77</v>
      </c>
      <c r="Z362" s="412">
        <v>17.77</v>
      </c>
      <c r="AA362" s="411">
        <v>1.7892147559916234</v>
      </c>
      <c r="AB362" s="412" t="s">
        <v>520</v>
      </c>
      <c r="AC362" s="413">
        <v>2.2957727354216435</v>
      </c>
      <c r="AD362" s="404" t="s">
        <v>773</v>
      </c>
      <c r="AE362" s="418">
        <v>3545.0299999999916</v>
      </c>
      <c r="AF362" s="418">
        <v>4042.0299999999879</v>
      </c>
      <c r="AG362" s="418">
        <v>4087.0199999999909</v>
      </c>
      <c r="AH362" s="418">
        <v>3891.3599999999901</v>
      </c>
      <c r="AI362" s="420" t="s">
        <v>486</v>
      </c>
      <c r="AJ362" s="420">
        <v>2.968</v>
      </c>
      <c r="AK362" s="420">
        <v>3.351</v>
      </c>
      <c r="AL362" s="420">
        <v>3.3850000000000002</v>
      </c>
      <c r="AM362" s="420">
        <v>3.2349999999999999</v>
      </c>
      <c r="AN362" s="418">
        <v>0.23164631257846874</v>
      </c>
      <c r="AO362" s="420" t="s">
        <v>476</v>
      </c>
      <c r="AP362" s="421">
        <v>1.7815965981938249</v>
      </c>
      <c r="AR362" s="412">
        <v>0.75380000000000003</v>
      </c>
      <c r="AS362" s="412">
        <v>0.79610000000000003</v>
      </c>
      <c r="AT362" s="412">
        <v>0.71009999999999995</v>
      </c>
      <c r="AU362" s="412">
        <v>16.32</v>
      </c>
      <c r="AV362" s="412">
        <v>17.22</v>
      </c>
      <c r="AW362" s="412">
        <v>19.77</v>
      </c>
      <c r="AX362" s="420">
        <v>2.968</v>
      </c>
      <c r="AY362" s="420">
        <v>3.351</v>
      </c>
      <c r="AZ362" s="420">
        <v>3.3850000000000002</v>
      </c>
      <c r="BB362" s="355" t="s">
        <v>825</v>
      </c>
      <c r="BC362" s="412">
        <f t="shared" si="69"/>
        <v>15.829800000000001</v>
      </c>
      <c r="BD362" s="412">
        <f t="shared" si="67"/>
        <v>16.7181</v>
      </c>
      <c r="BE362" s="412">
        <f t="shared" si="67"/>
        <v>14.912099999999999</v>
      </c>
      <c r="BF362" s="412">
        <f t="shared" si="70"/>
        <v>179.52</v>
      </c>
      <c r="BG362" s="412">
        <f t="shared" si="68"/>
        <v>189.42</v>
      </c>
      <c r="BH362" s="412">
        <f t="shared" si="68"/>
        <v>217.47</v>
      </c>
      <c r="BI362" s="412">
        <f t="shared" si="68"/>
        <v>32.647999999999996</v>
      </c>
      <c r="BJ362" s="412">
        <f t="shared" si="68"/>
        <v>36.860999999999997</v>
      </c>
      <c r="BK362" s="412">
        <f t="shared" si="68"/>
        <v>37.234999999999999</v>
      </c>
    </row>
    <row r="363" spans="1:63">
      <c r="A363" s="458"/>
      <c r="B363" s="355" t="s">
        <v>826</v>
      </c>
      <c r="C363" s="353"/>
      <c r="D363" s="353" t="s">
        <v>630</v>
      </c>
      <c r="E363" s="411">
        <v>7049.9999999999918</v>
      </c>
      <c r="F363" s="411">
        <v>8289.3599999999969</v>
      </c>
      <c r="G363" s="411">
        <v>6775.759999999992</v>
      </c>
      <c r="H363" s="411">
        <v>7371.7066666666606</v>
      </c>
      <c r="I363" s="412" t="s">
        <v>433</v>
      </c>
      <c r="J363" s="412">
        <v>0.76019999999999999</v>
      </c>
      <c r="K363" s="412">
        <v>0.87460000000000004</v>
      </c>
      <c r="L363" s="412">
        <v>0.73440000000000005</v>
      </c>
      <c r="M363" s="412">
        <v>0.78979999999999995</v>
      </c>
      <c r="N363" s="411">
        <v>7.463748493361691E-2</v>
      </c>
      <c r="O363" s="412" t="s">
        <v>508</v>
      </c>
      <c r="P363" s="413">
        <v>1.7275877577913035</v>
      </c>
      <c r="Q363" s="353" t="s">
        <v>778</v>
      </c>
      <c r="R363" s="411">
        <v>8617.1800000000094</v>
      </c>
      <c r="S363" s="411">
        <v>8949.7300000000087</v>
      </c>
      <c r="T363" s="411">
        <v>9066.3600000000097</v>
      </c>
      <c r="U363" s="411">
        <v>8877.7566666666753</v>
      </c>
      <c r="V363" s="412" t="s">
        <v>460</v>
      </c>
      <c r="W363" s="412">
        <v>21.2</v>
      </c>
      <c r="X363" s="412">
        <v>21.78</v>
      </c>
      <c r="Y363" s="412">
        <v>21.990000000000002</v>
      </c>
      <c r="Z363" s="412">
        <v>21.650000000000002</v>
      </c>
      <c r="AA363" s="411">
        <v>0.40937986949984734</v>
      </c>
      <c r="AB363" s="412" t="s">
        <v>472</v>
      </c>
      <c r="AC363" s="413">
        <v>2.3916179218617537</v>
      </c>
      <c r="AD363" s="404" t="s">
        <v>778</v>
      </c>
      <c r="AE363" s="418">
        <v>3858.0399999999909</v>
      </c>
      <c r="AF363" s="418">
        <v>4562.0199999999877</v>
      </c>
      <c r="AG363" s="418">
        <v>4042.0299999999897</v>
      </c>
      <c r="AH363" s="418">
        <v>4154.0299999999897</v>
      </c>
      <c r="AI363" s="420" t="s">
        <v>435</v>
      </c>
      <c r="AJ363" s="420">
        <v>3.2109999999999999</v>
      </c>
      <c r="AK363" s="420">
        <v>3.7410000000000001</v>
      </c>
      <c r="AL363" s="420">
        <v>3.351</v>
      </c>
      <c r="AM363" s="420">
        <v>3.4340000000000002</v>
      </c>
      <c r="AN363" s="418">
        <v>0.27490336951568017</v>
      </c>
      <c r="AO363" s="420" t="s">
        <v>506</v>
      </c>
      <c r="AP363" s="421">
        <v>1.7909730004623559</v>
      </c>
      <c r="AR363" s="412">
        <v>0.76019999999999999</v>
      </c>
      <c r="AS363" s="412">
        <v>0.87460000000000004</v>
      </c>
      <c r="AT363" s="412">
        <v>0.73440000000000005</v>
      </c>
      <c r="AU363" s="412">
        <v>21.2</v>
      </c>
      <c r="AV363" s="412">
        <v>21.78</v>
      </c>
      <c r="AW363" s="412">
        <v>21.990000000000002</v>
      </c>
      <c r="AX363" s="420">
        <v>3.2109999999999999</v>
      </c>
      <c r="AY363" s="420">
        <v>3.7410000000000001</v>
      </c>
      <c r="AZ363" s="420">
        <v>3.351</v>
      </c>
      <c r="BB363" s="355" t="s">
        <v>826</v>
      </c>
      <c r="BC363" s="412">
        <f t="shared" si="69"/>
        <v>15.9642</v>
      </c>
      <c r="BD363" s="412">
        <f t="shared" si="67"/>
        <v>18.366600000000002</v>
      </c>
      <c r="BE363" s="412">
        <f t="shared" si="67"/>
        <v>15.422400000000001</v>
      </c>
      <c r="BF363" s="412">
        <f t="shared" si="70"/>
        <v>233.2</v>
      </c>
      <c r="BG363" s="412">
        <f t="shared" si="68"/>
        <v>239.58</v>
      </c>
      <c r="BH363" s="412">
        <f t="shared" si="68"/>
        <v>241.89000000000001</v>
      </c>
      <c r="BI363" s="412">
        <f t="shared" si="68"/>
        <v>35.320999999999998</v>
      </c>
      <c r="BJ363" s="412">
        <f t="shared" si="68"/>
        <v>41.151000000000003</v>
      </c>
      <c r="BK363" s="412">
        <f t="shared" si="68"/>
        <v>36.860999999999997</v>
      </c>
    </row>
    <row r="364" spans="1:63">
      <c r="A364" s="423"/>
      <c r="B364" s="355"/>
      <c r="C364" s="353"/>
      <c r="D364" s="455" t="s">
        <v>644</v>
      </c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 t="s">
        <v>644</v>
      </c>
      <c r="R364" s="455"/>
      <c r="S364" s="455"/>
      <c r="T364" s="455"/>
      <c r="U364" s="455"/>
      <c r="V364" s="455"/>
      <c r="W364" s="455"/>
      <c r="X364" s="455"/>
      <c r="Y364" s="455"/>
      <c r="Z364" s="455"/>
      <c r="AA364" s="455"/>
      <c r="AB364" s="455"/>
      <c r="AC364" s="455"/>
      <c r="AD364" s="455" t="s">
        <v>644</v>
      </c>
      <c r="AE364" s="455"/>
      <c r="AF364" s="455"/>
      <c r="AG364" s="455"/>
      <c r="AH364" s="455"/>
      <c r="AI364" s="455"/>
      <c r="AJ364" s="455"/>
      <c r="AK364" s="455"/>
      <c r="AL364" s="455"/>
      <c r="AM364" s="455"/>
      <c r="AN364" s="455"/>
      <c r="AO364" s="455"/>
      <c r="AP364" s="455"/>
      <c r="AU364" s="404"/>
      <c r="AV364" s="404"/>
      <c r="AW364" s="404"/>
      <c r="AX364" s="404"/>
      <c r="AY364" s="404"/>
      <c r="AZ364" s="404"/>
      <c r="BB364" s="355"/>
      <c r="BC364" s="353"/>
      <c r="BD364" s="353"/>
      <c r="BE364" s="353"/>
    </row>
    <row r="365" spans="1:63">
      <c r="A365" s="423"/>
      <c r="B365" s="355"/>
      <c r="C365" s="353"/>
      <c r="D365" s="410" t="s">
        <v>413</v>
      </c>
      <c r="E365" s="353"/>
      <c r="F365" s="353"/>
      <c r="G365" s="353"/>
      <c r="H365" s="353"/>
      <c r="I365" s="353"/>
      <c r="J365" s="353"/>
      <c r="K365" s="353"/>
      <c r="L365" s="353"/>
      <c r="M365" s="353"/>
      <c r="N365" s="353"/>
      <c r="O365" s="353"/>
      <c r="P365" s="353"/>
      <c r="Q365" s="410" t="s">
        <v>649</v>
      </c>
      <c r="AD365" s="417" t="s">
        <v>784</v>
      </c>
      <c r="AE365" s="404"/>
      <c r="AF365" s="404"/>
      <c r="AG365" s="404"/>
      <c r="AH365" s="404"/>
      <c r="AI365" s="404"/>
      <c r="AJ365" s="404"/>
      <c r="AK365" s="404"/>
      <c r="AL365" s="404"/>
      <c r="AM365" s="404"/>
      <c r="AN365" s="404"/>
      <c r="AO365" s="404"/>
      <c r="AP365" s="404"/>
      <c r="AR365" s="353"/>
      <c r="AS365" s="353"/>
      <c r="AT365" s="353"/>
      <c r="AX365" s="404"/>
      <c r="AY365" s="404"/>
      <c r="AZ365" s="404"/>
      <c r="BB365" s="355"/>
      <c r="BC365" s="353"/>
      <c r="BD365" s="353"/>
      <c r="BE365" s="353"/>
    </row>
    <row r="366" spans="1:63">
      <c r="A366" s="423"/>
      <c r="B366" s="355"/>
      <c r="C366" s="353"/>
      <c r="D366" s="353"/>
      <c r="E366" s="456" t="s">
        <v>414</v>
      </c>
      <c r="F366" s="455"/>
      <c r="G366" s="455"/>
      <c r="H366" s="455"/>
      <c r="I366" s="455"/>
      <c r="J366" s="456" t="s">
        <v>415</v>
      </c>
      <c r="K366" s="455"/>
      <c r="L366" s="455"/>
      <c r="M366" s="455"/>
      <c r="N366" s="455"/>
      <c r="O366" s="455"/>
      <c r="P366" s="455"/>
      <c r="R366" s="456" t="s">
        <v>414</v>
      </c>
      <c r="S366" s="455"/>
      <c r="T366" s="455"/>
      <c r="U366" s="455"/>
      <c r="V366" s="455"/>
      <c r="W366" s="456" t="s">
        <v>415</v>
      </c>
      <c r="X366" s="455"/>
      <c r="Y366" s="455"/>
      <c r="Z366" s="455"/>
      <c r="AA366" s="455"/>
      <c r="AB366" s="455"/>
      <c r="AC366" s="455"/>
      <c r="AD366" s="404"/>
      <c r="AE366" s="456" t="s">
        <v>414</v>
      </c>
      <c r="AF366" s="457"/>
      <c r="AG366" s="457"/>
      <c r="AH366" s="457"/>
      <c r="AI366" s="457"/>
      <c r="AJ366" s="456" t="s">
        <v>415</v>
      </c>
      <c r="AK366" s="457"/>
      <c r="AL366" s="457"/>
      <c r="AM366" s="457"/>
      <c r="AN366" s="457"/>
      <c r="AO366" s="457"/>
      <c r="AP366" s="457"/>
      <c r="AU366" s="404"/>
      <c r="AV366" s="404"/>
      <c r="AW366" s="404"/>
      <c r="AX366" s="404"/>
      <c r="AY366" s="404"/>
      <c r="AZ366" s="404"/>
      <c r="BB366" s="355"/>
      <c r="BF366" s="404"/>
      <c r="BG366" s="404"/>
      <c r="BH366" s="404"/>
      <c r="BI366" s="404"/>
      <c r="BJ366" s="404"/>
      <c r="BK366" s="404"/>
    </row>
    <row r="367" spans="1:63">
      <c r="A367" s="423"/>
      <c r="B367" s="355"/>
      <c r="C367" s="353"/>
      <c r="D367" s="410" t="s">
        <v>416</v>
      </c>
      <c r="E367" s="410" t="s">
        <v>417</v>
      </c>
      <c r="F367" s="410" t="s">
        <v>418</v>
      </c>
      <c r="G367" s="410" t="s">
        <v>419</v>
      </c>
      <c r="H367" s="353" t="s">
        <v>420</v>
      </c>
      <c r="I367" s="353" t="s">
        <v>421</v>
      </c>
      <c r="J367" s="410" t="s">
        <v>417</v>
      </c>
      <c r="K367" s="410" t="s">
        <v>418</v>
      </c>
      <c r="L367" s="410" t="s">
        <v>419</v>
      </c>
      <c r="M367" s="353" t="s">
        <v>420</v>
      </c>
      <c r="N367" s="353" t="s">
        <v>422</v>
      </c>
      <c r="O367" s="353" t="s">
        <v>421</v>
      </c>
      <c r="P367" s="353" t="s">
        <v>423</v>
      </c>
      <c r="Q367" s="410" t="s">
        <v>416</v>
      </c>
      <c r="R367" s="410" t="s">
        <v>417</v>
      </c>
      <c r="S367" s="410" t="s">
        <v>418</v>
      </c>
      <c r="T367" s="410" t="s">
        <v>419</v>
      </c>
      <c r="U367" s="353" t="s">
        <v>420</v>
      </c>
      <c r="V367" s="353" t="s">
        <v>421</v>
      </c>
      <c r="W367" s="410" t="s">
        <v>417</v>
      </c>
      <c r="X367" s="410" t="s">
        <v>418</v>
      </c>
      <c r="Y367" s="410" t="s">
        <v>419</v>
      </c>
      <c r="Z367" s="353" t="s">
        <v>420</v>
      </c>
      <c r="AA367" s="353" t="s">
        <v>422</v>
      </c>
      <c r="AB367" s="353" t="s">
        <v>421</v>
      </c>
      <c r="AC367" s="353" t="s">
        <v>423</v>
      </c>
      <c r="AD367" s="417" t="s">
        <v>416</v>
      </c>
      <c r="AE367" s="417" t="s">
        <v>417</v>
      </c>
      <c r="AF367" s="417" t="s">
        <v>418</v>
      </c>
      <c r="AG367" s="417" t="s">
        <v>419</v>
      </c>
      <c r="AH367" s="404" t="s">
        <v>420</v>
      </c>
      <c r="AI367" s="404" t="s">
        <v>421</v>
      </c>
      <c r="AJ367" s="417" t="s">
        <v>417</v>
      </c>
      <c r="AK367" s="417" t="s">
        <v>418</v>
      </c>
      <c r="AL367" s="417" t="s">
        <v>419</v>
      </c>
      <c r="AM367" s="404" t="s">
        <v>420</v>
      </c>
      <c r="AN367" s="404" t="s">
        <v>422</v>
      </c>
      <c r="AO367" s="404" t="s">
        <v>421</v>
      </c>
      <c r="AP367" s="404" t="s">
        <v>423</v>
      </c>
      <c r="AR367" s="410" t="s">
        <v>417</v>
      </c>
      <c r="AS367" s="410" t="s">
        <v>418</v>
      </c>
      <c r="AT367" s="410" t="s">
        <v>419</v>
      </c>
      <c r="AU367" s="410" t="s">
        <v>417</v>
      </c>
      <c r="AV367" s="410" t="s">
        <v>418</v>
      </c>
      <c r="AW367" s="410" t="s">
        <v>419</v>
      </c>
      <c r="AX367" s="417" t="s">
        <v>417</v>
      </c>
      <c r="AY367" s="417" t="s">
        <v>418</v>
      </c>
      <c r="AZ367" s="417" t="s">
        <v>419</v>
      </c>
      <c r="BB367" s="355"/>
      <c r="BC367" s="410" t="s">
        <v>417</v>
      </c>
      <c r="BD367" s="410" t="s">
        <v>418</v>
      </c>
      <c r="BE367" s="410" t="s">
        <v>419</v>
      </c>
      <c r="BF367" s="410" t="s">
        <v>417</v>
      </c>
      <c r="BG367" s="410" t="s">
        <v>418</v>
      </c>
      <c r="BH367" s="410" t="s">
        <v>419</v>
      </c>
      <c r="BI367" s="410" t="s">
        <v>417</v>
      </c>
      <c r="BJ367" s="410" t="s">
        <v>418</v>
      </c>
      <c r="BK367" s="410" t="s">
        <v>419</v>
      </c>
    </row>
    <row r="368" spans="1:63">
      <c r="A368" s="458" t="s">
        <v>645</v>
      </c>
      <c r="B368" s="353">
        <f t="shared" ref="B368:B389" si="71">B340+22</f>
        <v>266</v>
      </c>
      <c r="C368" s="353"/>
      <c r="D368" s="353" t="s">
        <v>424</v>
      </c>
      <c r="E368" s="411">
        <v>109511.88000000009</v>
      </c>
      <c r="F368" s="411">
        <v>101029.88000000008</v>
      </c>
      <c r="G368" s="411">
        <v>107970.88000000008</v>
      </c>
      <c r="H368" s="411">
        <v>106170.88000000008</v>
      </c>
      <c r="I368" s="412" t="s">
        <v>448</v>
      </c>
      <c r="J368" s="412">
        <v>7.46</v>
      </c>
      <c r="K368" s="412">
        <v>6.9660000000000002</v>
      </c>
      <c r="L368" s="412">
        <v>7.3710000000000004</v>
      </c>
      <c r="M368" s="412">
        <v>7.266</v>
      </c>
      <c r="N368" s="411">
        <v>0.26329850781383279</v>
      </c>
      <c r="O368" s="412" t="s">
        <v>449</v>
      </c>
      <c r="P368" s="413">
        <v>1.9945117970256605</v>
      </c>
      <c r="Q368" s="353" t="s">
        <v>650</v>
      </c>
      <c r="R368" s="411">
        <v>1276481.6699688886</v>
      </c>
      <c r="S368" s="411">
        <v>1186858.9173076609</v>
      </c>
      <c r="T368" s="411">
        <v>1238606.5017042616</v>
      </c>
      <c r="U368" s="411">
        <v>1233982.3629936038</v>
      </c>
      <c r="V368" s="412" t="s">
        <v>449</v>
      </c>
      <c r="W368" s="411">
        <v>650.19793830129981</v>
      </c>
      <c r="X368" s="412">
        <v>621.1</v>
      </c>
      <c r="Y368" s="411">
        <v>638.00646337327396</v>
      </c>
      <c r="Z368" s="411">
        <v>636.4425425597052</v>
      </c>
      <c r="AA368" s="411">
        <v>14.600311983589394</v>
      </c>
      <c r="AB368" s="412" t="s">
        <v>471</v>
      </c>
      <c r="AC368" s="413">
        <v>1.7731090991800336</v>
      </c>
      <c r="AD368" s="404" t="s">
        <v>650</v>
      </c>
      <c r="AE368" s="418">
        <v>9474.6999999999844</v>
      </c>
      <c r="AF368" s="418">
        <v>8972.9999999999818</v>
      </c>
      <c r="AG368" s="418">
        <v>10235.349999999984</v>
      </c>
      <c r="AH368" s="418">
        <v>9561.0166666666501</v>
      </c>
      <c r="AI368" s="420" t="s">
        <v>550</v>
      </c>
      <c r="AJ368" s="420">
        <v>6.694</v>
      </c>
      <c r="AK368" s="420">
        <v>6.399</v>
      </c>
      <c r="AL368" s="420">
        <v>7.133</v>
      </c>
      <c r="AM368" s="420">
        <v>6.742</v>
      </c>
      <c r="AN368" s="418">
        <v>0.36950531355080607</v>
      </c>
      <c r="AO368" s="420" t="s">
        <v>470</v>
      </c>
      <c r="AP368" s="421">
        <v>2.0901672484027345</v>
      </c>
      <c r="AR368" s="412">
        <v>7.46</v>
      </c>
      <c r="AS368" s="412">
        <v>6.9660000000000002</v>
      </c>
      <c r="AT368" s="412">
        <v>7.3710000000000004</v>
      </c>
      <c r="AU368" s="411">
        <v>650.19793830129981</v>
      </c>
      <c r="AV368" s="412">
        <v>621.1</v>
      </c>
      <c r="AW368" s="411">
        <v>638.00646337327396</v>
      </c>
      <c r="AX368" s="420">
        <v>6.694</v>
      </c>
      <c r="AY368" s="420">
        <v>6.399</v>
      </c>
      <c r="AZ368" s="420">
        <v>7.133</v>
      </c>
      <c r="BB368" s="353">
        <f t="shared" ref="BB368:BB389" si="72">BB340+22</f>
        <v>266</v>
      </c>
      <c r="BC368" s="412">
        <f>AR368*21</f>
        <v>156.66</v>
      </c>
      <c r="BD368" s="412">
        <f t="shared" ref="BD368:BE391" si="73">AS368*21</f>
        <v>146.286</v>
      </c>
      <c r="BE368" s="412">
        <f t="shared" si="73"/>
        <v>154.791</v>
      </c>
      <c r="BF368" s="412">
        <f>AU368*11</f>
        <v>7152.1773213142978</v>
      </c>
      <c r="BG368" s="412">
        <f t="shared" ref="BG368:BK391" si="74">AV368*11</f>
        <v>6832.1</v>
      </c>
      <c r="BH368" s="412">
        <f t="shared" si="74"/>
        <v>7018.0710971060134</v>
      </c>
      <c r="BI368" s="412">
        <f t="shared" si="74"/>
        <v>73.634</v>
      </c>
      <c r="BJ368" s="412">
        <f t="shared" si="74"/>
        <v>70.388999999999996</v>
      </c>
      <c r="BK368" s="412">
        <f t="shared" si="74"/>
        <v>78.462999999999994</v>
      </c>
    </row>
    <row r="369" spans="1:63">
      <c r="A369" s="458"/>
      <c r="B369" s="353">
        <f t="shared" si="71"/>
        <v>267</v>
      </c>
      <c r="C369" s="353"/>
      <c r="D369" s="353" t="s">
        <v>456</v>
      </c>
      <c r="E369" s="411">
        <v>24532.910000000036</v>
      </c>
      <c r="F369" s="411">
        <v>23982.910000000025</v>
      </c>
      <c r="G369" s="411">
        <v>27366.970000000034</v>
      </c>
      <c r="H369" s="411">
        <v>25294.263333333365</v>
      </c>
      <c r="I369" s="412" t="s">
        <v>476</v>
      </c>
      <c r="J369" s="412">
        <v>2.097</v>
      </c>
      <c r="K369" s="412">
        <v>2.0569999999999999</v>
      </c>
      <c r="L369" s="412">
        <v>2.3010000000000002</v>
      </c>
      <c r="M369" s="412">
        <v>2.1520000000000001</v>
      </c>
      <c r="N369" s="411">
        <v>0.13101862251428026</v>
      </c>
      <c r="O369" s="412" t="s">
        <v>477</v>
      </c>
      <c r="P369" s="413">
        <v>2.024576254558569</v>
      </c>
      <c r="Q369" s="353" t="s">
        <v>657</v>
      </c>
      <c r="R369" s="411">
        <v>55396.799999999872</v>
      </c>
      <c r="S369" s="411">
        <v>45763.799999999916</v>
      </c>
      <c r="T369" s="411">
        <v>49413.799999999908</v>
      </c>
      <c r="U369" s="411">
        <v>50191.466666666565</v>
      </c>
      <c r="V369" s="412" t="s">
        <v>592</v>
      </c>
      <c r="W369" s="412">
        <v>90.08</v>
      </c>
      <c r="X369" s="412">
        <v>79.78</v>
      </c>
      <c r="Y369" s="412">
        <v>83.77</v>
      </c>
      <c r="Z369" s="412">
        <v>84.55</v>
      </c>
      <c r="AA369" s="411">
        <v>5.1922466946588122</v>
      </c>
      <c r="AB369" s="412" t="s">
        <v>477</v>
      </c>
      <c r="AC369" s="413">
        <v>2.2097940392427162</v>
      </c>
      <c r="AD369" s="404" t="s">
        <v>657</v>
      </c>
      <c r="AE369" s="418">
        <v>10943.59999999998</v>
      </c>
      <c r="AF369" s="418">
        <v>12064.299999999981</v>
      </c>
      <c r="AG369" s="418">
        <v>10497.99999999998</v>
      </c>
      <c r="AH369" s="418">
        <v>11168.633333333315</v>
      </c>
      <c r="AI369" s="420" t="s">
        <v>476</v>
      </c>
      <c r="AJ369" s="420">
        <v>7.5360000000000005</v>
      </c>
      <c r="AK369" s="420">
        <v>8.16</v>
      </c>
      <c r="AL369" s="420">
        <v>7.2830000000000004</v>
      </c>
      <c r="AM369" s="420">
        <v>7.6589999999999998</v>
      </c>
      <c r="AN369" s="418">
        <v>0.45120868472900294</v>
      </c>
      <c r="AO369" s="420" t="s">
        <v>444</v>
      </c>
      <c r="AP369" s="421">
        <v>2.1321384546820394</v>
      </c>
      <c r="AR369" s="412">
        <v>2.097</v>
      </c>
      <c r="AS369" s="412">
        <v>2.0569999999999999</v>
      </c>
      <c r="AT369" s="412">
        <v>2.3010000000000002</v>
      </c>
      <c r="AU369" s="412">
        <v>90.08</v>
      </c>
      <c r="AV369" s="412">
        <v>79.78</v>
      </c>
      <c r="AW369" s="412">
        <v>83.77</v>
      </c>
      <c r="AX369" s="420">
        <v>7.5360000000000005</v>
      </c>
      <c r="AY369" s="420">
        <v>8.16</v>
      </c>
      <c r="AZ369" s="420">
        <v>7.2830000000000004</v>
      </c>
      <c r="BB369" s="353">
        <f t="shared" si="72"/>
        <v>267</v>
      </c>
      <c r="BC369" s="412">
        <f t="shared" ref="BC369:BC391" si="75">AR369*21</f>
        <v>44.036999999999999</v>
      </c>
      <c r="BD369" s="412">
        <f t="shared" si="73"/>
        <v>43.196999999999996</v>
      </c>
      <c r="BE369" s="412">
        <f t="shared" si="73"/>
        <v>48.321000000000005</v>
      </c>
      <c r="BF369" s="412">
        <f t="shared" ref="BF369:BF391" si="76">AU369*11</f>
        <v>990.88</v>
      </c>
      <c r="BG369" s="412">
        <f t="shared" si="74"/>
        <v>877.58</v>
      </c>
      <c r="BH369" s="412">
        <f t="shared" si="74"/>
        <v>921.46999999999991</v>
      </c>
      <c r="BI369" s="412">
        <f t="shared" si="74"/>
        <v>82.896000000000001</v>
      </c>
      <c r="BJ369" s="412">
        <f t="shared" si="74"/>
        <v>89.76</v>
      </c>
      <c r="BK369" s="412">
        <f t="shared" si="74"/>
        <v>80.113</v>
      </c>
    </row>
    <row r="370" spans="1:63">
      <c r="A370" s="458"/>
      <c r="B370" s="353">
        <f t="shared" si="71"/>
        <v>268</v>
      </c>
      <c r="C370" s="353"/>
      <c r="D370" s="353" t="s">
        <v>482</v>
      </c>
      <c r="E370" s="411">
        <v>29930.880000000048</v>
      </c>
      <c r="F370" s="411">
        <v>29366.940000000035</v>
      </c>
      <c r="G370" s="411">
        <v>33301.880000000048</v>
      </c>
      <c r="H370" s="411">
        <v>30866.566666666709</v>
      </c>
      <c r="I370" s="412" t="s">
        <v>430</v>
      </c>
      <c r="J370" s="412">
        <v>2.4830000000000001</v>
      </c>
      <c r="K370" s="412">
        <v>2.444</v>
      </c>
      <c r="L370" s="412">
        <v>2.7189999999999999</v>
      </c>
      <c r="M370" s="412">
        <v>2.5489999999999999</v>
      </c>
      <c r="N370" s="411">
        <v>0.14873478202855323</v>
      </c>
      <c r="O370" s="412" t="s">
        <v>426</v>
      </c>
      <c r="P370" s="413">
        <v>2.0872430776504145</v>
      </c>
      <c r="Q370" s="353" t="s">
        <v>665</v>
      </c>
      <c r="R370" s="411">
        <v>57132.799999999879</v>
      </c>
      <c r="S370" s="411">
        <v>46853.799999999908</v>
      </c>
      <c r="T370" s="411">
        <v>50898.799999999901</v>
      </c>
      <c r="U370" s="411">
        <v>51628.466666666558</v>
      </c>
      <c r="V370" s="412" t="s">
        <v>553</v>
      </c>
      <c r="W370" s="412">
        <v>91.86</v>
      </c>
      <c r="X370" s="412">
        <v>80.989999999999995</v>
      </c>
      <c r="Y370" s="412">
        <v>85.36</v>
      </c>
      <c r="Z370" s="412">
        <v>86.070000000000007</v>
      </c>
      <c r="AA370" s="411">
        <v>5.4722052872881024</v>
      </c>
      <c r="AB370" s="412" t="s">
        <v>463</v>
      </c>
      <c r="AC370" s="413">
        <v>2.2103240663779822</v>
      </c>
      <c r="AD370" s="404" t="s">
        <v>665</v>
      </c>
      <c r="AE370" s="418">
        <v>13437.649999999978</v>
      </c>
      <c r="AF370" s="418">
        <v>15176.299999999979</v>
      </c>
      <c r="AG370" s="418">
        <v>15977.599999999977</v>
      </c>
      <c r="AH370" s="418">
        <v>14863.849999999977</v>
      </c>
      <c r="AI370" s="420" t="s">
        <v>531</v>
      </c>
      <c r="AJ370" s="420">
        <v>8.9060000000000006</v>
      </c>
      <c r="AK370" s="420">
        <v>9.8260000000000005</v>
      </c>
      <c r="AL370" s="420">
        <v>10.24</v>
      </c>
      <c r="AM370" s="420">
        <v>9.6579999999999995</v>
      </c>
      <c r="AN370" s="418">
        <v>0.68330597767071888</v>
      </c>
      <c r="AO370" s="420" t="s">
        <v>505</v>
      </c>
      <c r="AP370" s="421">
        <v>2.2095229113927561</v>
      </c>
      <c r="AR370" s="412">
        <v>2.4830000000000001</v>
      </c>
      <c r="AS370" s="412">
        <v>2.444</v>
      </c>
      <c r="AT370" s="412">
        <v>2.7189999999999999</v>
      </c>
      <c r="AU370" s="412">
        <v>91.86</v>
      </c>
      <c r="AV370" s="412">
        <v>80.989999999999995</v>
      </c>
      <c r="AW370" s="412">
        <v>85.36</v>
      </c>
      <c r="AX370" s="420">
        <v>8.9060000000000006</v>
      </c>
      <c r="AY370" s="420">
        <v>9.8260000000000005</v>
      </c>
      <c r="AZ370" s="420">
        <v>10.24</v>
      </c>
      <c r="BB370" s="353">
        <f t="shared" si="72"/>
        <v>268</v>
      </c>
      <c r="BC370" s="412">
        <f t="shared" si="75"/>
        <v>52.143000000000001</v>
      </c>
      <c r="BD370" s="412">
        <f t="shared" si="73"/>
        <v>51.323999999999998</v>
      </c>
      <c r="BE370" s="412">
        <f t="shared" si="73"/>
        <v>57.098999999999997</v>
      </c>
      <c r="BF370" s="412">
        <f t="shared" si="76"/>
        <v>1010.46</v>
      </c>
      <c r="BG370" s="412">
        <f t="shared" si="74"/>
        <v>890.89</v>
      </c>
      <c r="BH370" s="412">
        <f t="shared" si="74"/>
        <v>938.96</v>
      </c>
      <c r="BI370" s="412">
        <f t="shared" si="74"/>
        <v>97.966000000000008</v>
      </c>
      <c r="BJ370" s="412">
        <f t="shared" si="74"/>
        <v>108.08600000000001</v>
      </c>
      <c r="BK370" s="412">
        <f t="shared" si="74"/>
        <v>112.64</v>
      </c>
    </row>
    <row r="371" spans="1:63">
      <c r="A371" s="458"/>
      <c r="B371" s="353">
        <f t="shared" si="71"/>
        <v>269</v>
      </c>
      <c r="C371" s="353"/>
      <c r="D371" s="353" t="s">
        <v>502</v>
      </c>
      <c r="E371" s="411">
        <v>26378.940000000035</v>
      </c>
      <c r="F371" s="411">
        <v>18692.880000000005</v>
      </c>
      <c r="G371" s="411">
        <v>28257.910000000036</v>
      </c>
      <c r="H371" s="411">
        <v>24443.243333333357</v>
      </c>
      <c r="I371" s="414" t="s">
        <v>518</v>
      </c>
      <c r="J371" s="412">
        <v>2.2309999999999999</v>
      </c>
      <c r="K371" s="412">
        <v>1.6640000000000001</v>
      </c>
      <c r="L371" s="412">
        <v>2.3650000000000002</v>
      </c>
      <c r="M371" s="412">
        <v>2.0859999999999999</v>
      </c>
      <c r="N371" s="411">
        <v>0.37225784889321789</v>
      </c>
      <c r="O371" s="412" t="s">
        <v>519</v>
      </c>
      <c r="P371" s="413">
        <v>2.0539614807633426</v>
      </c>
      <c r="Q371" s="353" t="s">
        <v>671</v>
      </c>
      <c r="R371" s="411">
        <v>51876.799999999886</v>
      </c>
      <c r="S371" s="411">
        <v>46769.799999999908</v>
      </c>
      <c r="T371" s="411">
        <v>54400.799999999901</v>
      </c>
      <c r="U371" s="411">
        <v>51015.799999999901</v>
      </c>
      <c r="V371" s="412" t="s">
        <v>530</v>
      </c>
      <c r="W371" s="412">
        <v>86.4</v>
      </c>
      <c r="X371" s="412">
        <v>80.89</v>
      </c>
      <c r="Y371" s="412">
        <v>89.05</v>
      </c>
      <c r="Z371" s="412">
        <v>85.45</v>
      </c>
      <c r="AA371" s="411">
        <v>4.1603485228014883</v>
      </c>
      <c r="AB371" s="412" t="s">
        <v>478</v>
      </c>
      <c r="AC371" s="413">
        <v>2.2101481665432035</v>
      </c>
      <c r="AD371" s="404" t="s">
        <v>671</v>
      </c>
      <c r="AE371" s="418">
        <v>10469.699999999981</v>
      </c>
      <c r="AF371" s="418">
        <v>13394.649999999981</v>
      </c>
      <c r="AG371" s="418">
        <v>12188.99999999998</v>
      </c>
      <c r="AH371" s="418">
        <v>12017.783333333313</v>
      </c>
      <c r="AI371" s="420" t="s">
        <v>498</v>
      </c>
      <c r="AJ371" s="420">
        <v>7.2670000000000003</v>
      </c>
      <c r="AK371" s="420">
        <v>8.8830000000000009</v>
      </c>
      <c r="AL371" s="420">
        <v>8.2279999999999998</v>
      </c>
      <c r="AM371" s="420">
        <v>8.1259999999999994</v>
      </c>
      <c r="AN371" s="418">
        <v>0.81281366849275294</v>
      </c>
      <c r="AO371" s="420" t="s">
        <v>553</v>
      </c>
      <c r="AP371" s="421">
        <v>2.1365343691529768</v>
      </c>
      <c r="AR371" s="412">
        <v>2.2309999999999999</v>
      </c>
      <c r="AS371" s="412">
        <v>1.6640000000000001</v>
      </c>
      <c r="AT371" s="412">
        <v>2.3650000000000002</v>
      </c>
      <c r="AU371" s="412">
        <v>86.4</v>
      </c>
      <c r="AV371" s="412">
        <v>80.89</v>
      </c>
      <c r="AW371" s="412">
        <v>89.05</v>
      </c>
      <c r="AX371" s="420">
        <v>7.2670000000000003</v>
      </c>
      <c r="AY371" s="420">
        <v>8.8830000000000009</v>
      </c>
      <c r="AZ371" s="420">
        <v>8.2279999999999998</v>
      </c>
      <c r="BB371" s="353">
        <f t="shared" si="72"/>
        <v>269</v>
      </c>
      <c r="BC371" s="412">
        <f t="shared" si="75"/>
        <v>46.850999999999999</v>
      </c>
      <c r="BD371" s="412">
        <f t="shared" si="73"/>
        <v>34.944000000000003</v>
      </c>
      <c r="BE371" s="412">
        <f t="shared" si="73"/>
        <v>49.665000000000006</v>
      </c>
      <c r="BF371" s="412">
        <f t="shared" si="76"/>
        <v>950.40000000000009</v>
      </c>
      <c r="BG371" s="412">
        <f t="shared" si="74"/>
        <v>889.79</v>
      </c>
      <c r="BH371" s="412">
        <f t="shared" si="74"/>
        <v>979.55</v>
      </c>
      <c r="BI371" s="412">
        <f t="shared" si="74"/>
        <v>79.936999999999998</v>
      </c>
      <c r="BJ371" s="412">
        <f t="shared" si="74"/>
        <v>97.713000000000008</v>
      </c>
      <c r="BK371" s="412">
        <f t="shared" si="74"/>
        <v>90.507999999999996</v>
      </c>
    </row>
    <row r="372" spans="1:63">
      <c r="A372" s="458"/>
      <c r="B372" s="353">
        <f t="shared" si="71"/>
        <v>270</v>
      </c>
      <c r="C372" s="353"/>
      <c r="D372" s="353" t="s">
        <v>524</v>
      </c>
      <c r="E372" s="411">
        <v>20257.94000000001</v>
      </c>
      <c r="F372" s="411">
        <v>22624.880000000023</v>
      </c>
      <c r="G372" s="411">
        <v>22052.880000000023</v>
      </c>
      <c r="H372" s="411">
        <v>21645.233333333352</v>
      </c>
      <c r="I372" s="412" t="s">
        <v>532</v>
      </c>
      <c r="J372" s="412">
        <v>1.782</v>
      </c>
      <c r="K372" s="412">
        <v>1.958</v>
      </c>
      <c r="L372" s="412">
        <v>1.915</v>
      </c>
      <c r="M372" s="412">
        <v>1.885</v>
      </c>
      <c r="N372" s="411">
        <v>9.1816735736572244E-2</v>
      </c>
      <c r="O372" s="412" t="s">
        <v>478</v>
      </c>
      <c r="P372" s="413">
        <v>1.9921447793290732</v>
      </c>
      <c r="Q372" s="353" t="s">
        <v>677</v>
      </c>
      <c r="R372" s="411">
        <v>59843.799999999879</v>
      </c>
      <c r="S372" s="411">
        <v>70839.799999999843</v>
      </c>
      <c r="T372" s="411">
        <v>60705.799999999901</v>
      </c>
      <c r="U372" s="411">
        <v>63796.466666666536</v>
      </c>
      <c r="V372" s="412" t="s">
        <v>551</v>
      </c>
      <c r="W372" s="412">
        <v>94.600000000000009</v>
      </c>
      <c r="X372" s="412">
        <v>105.30000000000001</v>
      </c>
      <c r="Y372" s="412">
        <v>95.47</v>
      </c>
      <c r="Z372" s="412">
        <v>98.45</v>
      </c>
      <c r="AA372" s="411">
        <v>5.9293067987359436</v>
      </c>
      <c r="AB372" s="412" t="s">
        <v>503</v>
      </c>
      <c r="AC372" s="413">
        <v>2.2139241628077175</v>
      </c>
      <c r="AD372" s="404" t="s">
        <v>677</v>
      </c>
      <c r="AE372" s="418">
        <v>9944.2999999999811</v>
      </c>
      <c r="AF372" s="418">
        <v>9822.6499999999814</v>
      </c>
      <c r="AG372" s="418">
        <v>11686.949999999979</v>
      </c>
      <c r="AH372" s="418">
        <v>10484.633333333313</v>
      </c>
      <c r="AI372" s="420" t="s">
        <v>626</v>
      </c>
      <c r="AJ372" s="420">
        <v>6.9660000000000002</v>
      </c>
      <c r="AK372" s="420">
        <v>6.8959999999999999</v>
      </c>
      <c r="AL372" s="420">
        <v>7.9510000000000005</v>
      </c>
      <c r="AM372" s="420">
        <v>7.2709999999999999</v>
      </c>
      <c r="AN372" s="418">
        <v>0.59011224480881985</v>
      </c>
      <c r="AO372" s="420" t="s">
        <v>451</v>
      </c>
      <c r="AP372" s="421">
        <v>2.1273924550439474</v>
      </c>
      <c r="AR372" s="412">
        <v>1.782</v>
      </c>
      <c r="AS372" s="412">
        <v>1.958</v>
      </c>
      <c r="AT372" s="412">
        <v>1.915</v>
      </c>
      <c r="AU372" s="412">
        <v>94.600000000000009</v>
      </c>
      <c r="AV372" s="412">
        <v>105.30000000000001</v>
      </c>
      <c r="AW372" s="412">
        <v>95.47</v>
      </c>
      <c r="AX372" s="420">
        <v>6.9660000000000002</v>
      </c>
      <c r="AY372" s="420">
        <v>6.8959999999999999</v>
      </c>
      <c r="AZ372" s="420">
        <v>7.9510000000000005</v>
      </c>
      <c r="BB372" s="353">
        <f t="shared" si="72"/>
        <v>270</v>
      </c>
      <c r="BC372" s="412">
        <f t="shared" si="75"/>
        <v>37.421999999999997</v>
      </c>
      <c r="BD372" s="412">
        <f t="shared" si="73"/>
        <v>41.118000000000002</v>
      </c>
      <c r="BE372" s="412">
        <f t="shared" si="73"/>
        <v>40.215000000000003</v>
      </c>
      <c r="BF372" s="412">
        <f t="shared" si="76"/>
        <v>1040.6000000000001</v>
      </c>
      <c r="BG372" s="412">
        <f t="shared" si="74"/>
        <v>1158.3000000000002</v>
      </c>
      <c r="BH372" s="412">
        <f t="shared" si="74"/>
        <v>1050.17</v>
      </c>
      <c r="BI372" s="412">
        <f t="shared" si="74"/>
        <v>76.626000000000005</v>
      </c>
      <c r="BJ372" s="412">
        <f t="shared" si="74"/>
        <v>75.855999999999995</v>
      </c>
      <c r="BK372" s="412">
        <f t="shared" si="74"/>
        <v>87.461000000000013</v>
      </c>
    </row>
    <row r="373" spans="1:63">
      <c r="A373" s="458"/>
      <c r="B373" s="353">
        <f t="shared" si="71"/>
        <v>271</v>
      </c>
      <c r="C373" s="353"/>
      <c r="D373" s="353" t="s">
        <v>533</v>
      </c>
      <c r="E373" s="411">
        <v>25859.880000000037</v>
      </c>
      <c r="F373" s="411">
        <v>25049.910000000036</v>
      </c>
      <c r="G373" s="411">
        <v>24959.880000000034</v>
      </c>
      <c r="H373" s="411">
        <v>25289.890000000032</v>
      </c>
      <c r="I373" s="412" t="s">
        <v>461</v>
      </c>
      <c r="J373" s="412">
        <v>2.1930000000000001</v>
      </c>
      <c r="K373" s="412">
        <v>2.1350000000000002</v>
      </c>
      <c r="L373" s="412">
        <v>2.1280000000000001</v>
      </c>
      <c r="M373" s="412">
        <v>2.1520000000000001</v>
      </c>
      <c r="N373" s="411">
        <v>3.5833271009323757E-2</v>
      </c>
      <c r="O373" s="412" t="s">
        <v>525</v>
      </c>
      <c r="P373" s="413">
        <v>1.9943198243993467</v>
      </c>
      <c r="Q373" s="353" t="s">
        <v>679</v>
      </c>
      <c r="R373" s="411">
        <v>58634.799999999901</v>
      </c>
      <c r="S373" s="411">
        <v>55397.799999999879</v>
      </c>
      <c r="T373" s="411">
        <v>52271.799999999901</v>
      </c>
      <c r="U373" s="411">
        <v>55434.799999999894</v>
      </c>
      <c r="V373" s="412" t="s">
        <v>532</v>
      </c>
      <c r="W373" s="412">
        <v>93.39</v>
      </c>
      <c r="X373" s="412">
        <v>90.08</v>
      </c>
      <c r="Y373" s="412">
        <v>86.820000000000007</v>
      </c>
      <c r="Z373" s="412">
        <v>90.100000000000009</v>
      </c>
      <c r="AA373" s="411">
        <v>3.2836996288651465</v>
      </c>
      <c r="AB373" s="412" t="s">
        <v>449</v>
      </c>
      <c r="AC373" s="413">
        <v>2.2116934582857057</v>
      </c>
      <c r="AD373" s="404" t="s">
        <v>679</v>
      </c>
      <c r="AE373" s="418">
        <v>6909.3499999999858</v>
      </c>
      <c r="AF373" s="418">
        <v>8219.6499999999851</v>
      </c>
      <c r="AG373" s="418">
        <v>7574.6999999999853</v>
      </c>
      <c r="AH373" s="418">
        <v>7567.899999999986</v>
      </c>
      <c r="AI373" s="420" t="s">
        <v>531</v>
      </c>
      <c r="AJ373" s="420">
        <v>5.141</v>
      </c>
      <c r="AK373" s="420">
        <v>5.9489999999999998</v>
      </c>
      <c r="AL373" s="420">
        <v>5.5549999999999997</v>
      </c>
      <c r="AM373" s="420">
        <v>5.548</v>
      </c>
      <c r="AN373" s="418">
        <v>0.40411083841171114</v>
      </c>
      <c r="AO373" s="420" t="s">
        <v>593</v>
      </c>
      <c r="AP373" s="421">
        <v>2.0076114135044443</v>
      </c>
      <c r="AR373" s="412">
        <v>2.1930000000000001</v>
      </c>
      <c r="AS373" s="412">
        <v>2.1350000000000002</v>
      </c>
      <c r="AT373" s="412">
        <v>2.1280000000000001</v>
      </c>
      <c r="AU373" s="412">
        <v>93.39</v>
      </c>
      <c r="AV373" s="412">
        <v>90.08</v>
      </c>
      <c r="AW373" s="412">
        <v>86.820000000000007</v>
      </c>
      <c r="AX373" s="420">
        <v>5.141</v>
      </c>
      <c r="AY373" s="420">
        <v>5.9489999999999998</v>
      </c>
      <c r="AZ373" s="420">
        <v>5.5549999999999997</v>
      </c>
      <c r="BB373" s="353">
        <f t="shared" si="72"/>
        <v>271</v>
      </c>
      <c r="BC373" s="412">
        <f t="shared" si="75"/>
        <v>46.053000000000004</v>
      </c>
      <c r="BD373" s="412">
        <f t="shared" si="73"/>
        <v>44.835000000000008</v>
      </c>
      <c r="BE373" s="412">
        <f t="shared" si="73"/>
        <v>44.688000000000002</v>
      </c>
      <c r="BF373" s="412">
        <f t="shared" si="76"/>
        <v>1027.29</v>
      </c>
      <c r="BG373" s="412">
        <f t="shared" si="74"/>
        <v>990.88</v>
      </c>
      <c r="BH373" s="412">
        <f t="shared" si="74"/>
        <v>955.0200000000001</v>
      </c>
      <c r="BI373" s="412">
        <f t="shared" si="74"/>
        <v>56.551000000000002</v>
      </c>
      <c r="BJ373" s="412">
        <f t="shared" si="74"/>
        <v>65.438999999999993</v>
      </c>
      <c r="BK373" s="412">
        <f t="shared" si="74"/>
        <v>61.104999999999997</v>
      </c>
    </row>
    <row r="374" spans="1:63">
      <c r="A374" s="458"/>
      <c r="B374" s="353">
        <f t="shared" si="71"/>
        <v>272</v>
      </c>
      <c r="C374" s="353"/>
      <c r="D374" s="353" t="s">
        <v>538</v>
      </c>
      <c r="E374" s="411">
        <v>41751.880000000063</v>
      </c>
      <c r="F374" s="411">
        <v>39489.880000000063</v>
      </c>
      <c r="G374" s="411">
        <v>42907.880000000056</v>
      </c>
      <c r="H374" s="411">
        <v>41383.213333333399</v>
      </c>
      <c r="I374" s="412" t="s">
        <v>427</v>
      </c>
      <c r="J374" s="412">
        <v>3.2930000000000001</v>
      </c>
      <c r="K374" s="412">
        <v>3.141</v>
      </c>
      <c r="L374" s="412">
        <v>3.37</v>
      </c>
      <c r="M374" s="412">
        <v>3.2680000000000002</v>
      </c>
      <c r="N374" s="411">
        <v>0.11650034497733164</v>
      </c>
      <c r="O374" s="412" t="s">
        <v>449</v>
      </c>
      <c r="P374" s="413">
        <v>2.1799436226065509</v>
      </c>
      <c r="Q374" s="353" t="s">
        <v>684</v>
      </c>
      <c r="R374" s="411">
        <v>204249.8000000004</v>
      </c>
      <c r="S374" s="411">
        <v>192798.80000000037</v>
      </c>
      <c r="T374" s="411">
        <v>212592.80000000037</v>
      </c>
      <c r="U374" s="411">
        <v>203213.8000000004</v>
      </c>
      <c r="V374" s="412" t="s">
        <v>478</v>
      </c>
      <c r="W374" s="412">
        <v>205.4</v>
      </c>
      <c r="X374" s="412">
        <v>198.10000000000002</v>
      </c>
      <c r="Y374" s="412">
        <v>210.60000000000002</v>
      </c>
      <c r="Z374" s="412">
        <v>204.70000000000002</v>
      </c>
      <c r="AA374" s="411">
        <v>6.3155543801600444</v>
      </c>
      <c r="AB374" s="412" t="s">
        <v>537</v>
      </c>
      <c r="AC374" s="413">
        <v>2.0424980245609841</v>
      </c>
      <c r="AD374" s="404" t="s">
        <v>684</v>
      </c>
      <c r="AE374" s="418">
        <v>12072.949999999979</v>
      </c>
      <c r="AF374" s="418">
        <v>11707.649999999981</v>
      </c>
      <c r="AG374" s="418">
        <v>12977.64999999998</v>
      </c>
      <c r="AH374" s="418">
        <v>12252.74999999998</v>
      </c>
      <c r="AI374" s="420" t="s">
        <v>474</v>
      </c>
      <c r="AJ374" s="420">
        <v>8.1639999999999997</v>
      </c>
      <c r="AK374" s="420">
        <v>7.9630000000000001</v>
      </c>
      <c r="AL374" s="420">
        <v>8.6579999999999995</v>
      </c>
      <c r="AM374" s="420">
        <v>8.2620000000000005</v>
      </c>
      <c r="AN374" s="418">
        <v>0.35785748113238963</v>
      </c>
      <c r="AO374" s="420" t="s">
        <v>448</v>
      </c>
      <c r="AP374" s="421">
        <v>2.1383235837703367</v>
      </c>
      <c r="AR374" s="412">
        <v>3.2930000000000001</v>
      </c>
      <c r="AS374" s="412">
        <v>3.141</v>
      </c>
      <c r="AT374" s="412">
        <v>3.37</v>
      </c>
      <c r="AU374" s="412">
        <v>205.4</v>
      </c>
      <c r="AV374" s="412">
        <v>198.10000000000002</v>
      </c>
      <c r="AW374" s="412">
        <v>210.60000000000002</v>
      </c>
      <c r="AX374" s="420">
        <v>8.1639999999999997</v>
      </c>
      <c r="AY374" s="420">
        <v>7.9630000000000001</v>
      </c>
      <c r="AZ374" s="420">
        <v>8.6579999999999995</v>
      </c>
      <c r="BB374" s="353">
        <f t="shared" si="72"/>
        <v>272</v>
      </c>
      <c r="BC374" s="412">
        <f t="shared" si="75"/>
        <v>69.153000000000006</v>
      </c>
      <c r="BD374" s="412">
        <f t="shared" si="73"/>
        <v>65.960999999999999</v>
      </c>
      <c r="BE374" s="412">
        <f t="shared" si="73"/>
        <v>70.77</v>
      </c>
      <c r="BF374" s="412">
        <f t="shared" si="76"/>
        <v>2259.4</v>
      </c>
      <c r="BG374" s="412">
        <f t="shared" si="74"/>
        <v>2179.1000000000004</v>
      </c>
      <c r="BH374" s="412">
        <f t="shared" si="74"/>
        <v>2316.6000000000004</v>
      </c>
      <c r="BI374" s="412">
        <f t="shared" si="74"/>
        <v>89.804000000000002</v>
      </c>
      <c r="BJ374" s="412">
        <f t="shared" si="74"/>
        <v>87.593000000000004</v>
      </c>
      <c r="BK374" s="412">
        <f t="shared" si="74"/>
        <v>95.238</v>
      </c>
    </row>
    <row r="375" spans="1:63">
      <c r="A375" s="458"/>
      <c r="B375" s="353">
        <f t="shared" si="71"/>
        <v>273</v>
      </c>
      <c r="C375" s="353"/>
      <c r="D375" s="353" t="s">
        <v>549</v>
      </c>
      <c r="E375" s="411">
        <v>39352.880000000056</v>
      </c>
      <c r="F375" s="411">
        <v>35890.880000000048</v>
      </c>
      <c r="G375" s="411">
        <v>43841.880000000063</v>
      </c>
      <c r="H375" s="411">
        <v>39695.213333333384</v>
      </c>
      <c r="I375" s="412" t="s">
        <v>553</v>
      </c>
      <c r="J375" s="412">
        <v>3.1320000000000001</v>
      </c>
      <c r="K375" s="412">
        <v>2.8970000000000002</v>
      </c>
      <c r="L375" s="412">
        <v>3.4319999999999999</v>
      </c>
      <c r="M375" s="412">
        <v>3.1539999999999999</v>
      </c>
      <c r="N375" s="411">
        <v>0.26841128584003654</v>
      </c>
      <c r="O375" s="412" t="s">
        <v>523</v>
      </c>
      <c r="P375" s="413">
        <v>2.1494193575157126</v>
      </c>
      <c r="Q375" s="353" t="s">
        <v>692</v>
      </c>
      <c r="R375" s="411">
        <v>1615147.173525617</v>
      </c>
      <c r="S375" s="411">
        <v>1609053.7652037595</v>
      </c>
      <c r="T375" s="411">
        <v>1480777.2995570158</v>
      </c>
      <c r="U375" s="411">
        <v>1568326.0794287976</v>
      </c>
      <c r="V375" s="412" t="s">
        <v>504</v>
      </c>
      <c r="W375" s="411">
        <v>753.82297866157671</v>
      </c>
      <c r="X375" s="411">
        <v>752.03448733737207</v>
      </c>
      <c r="Y375" s="411">
        <v>713.77827197852287</v>
      </c>
      <c r="Z375" s="411">
        <v>739.87857932582392</v>
      </c>
      <c r="AA375" s="411">
        <v>22.621211462295083</v>
      </c>
      <c r="AB375" s="412" t="s">
        <v>537</v>
      </c>
      <c r="AC375" s="413">
        <v>1.6821580814589219</v>
      </c>
      <c r="AD375" s="404" t="s">
        <v>692</v>
      </c>
      <c r="AE375" s="418">
        <v>19452.600000000009</v>
      </c>
      <c r="AF375" s="418">
        <v>21820.300000000028</v>
      </c>
      <c r="AG375" s="418">
        <v>20399.60000000002</v>
      </c>
      <c r="AH375" s="418">
        <v>20557.500000000018</v>
      </c>
      <c r="AI375" s="420" t="s">
        <v>426</v>
      </c>
      <c r="AJ375" s="420">
        <v>11.99</v>
      </c>
      <c r="AK375" s="420">
        <v>13.14</v>
      </c>
      <c r="AL375" s="420">
        <v>12.450000000000001</v>
      </c>
      <c r="AM375" s="420">
        <v>12.530000000000001</v>
      </c>
      <c r="AN375" s="418">
        <v>0.57898079727997842</v>
      </c>
      <c r="AO375" s="420" t="s">
        <v>488</v>
      </c>
      <c r="AP375" s="421">
        <v>2.2532535521075991</v>
      </c>
      <c r="AR375" s="412">
        <v>3.1320000000000001</v>
      </c>
      <c r="AS375" s="412">
        <v>2.8970000000000002</v>
      </c>
      <c r="AT375" s="412">
        <v>3.4319999999999999</v>
      </c>
      <c r="AU375" s="411">
        <v>753.82297866157671</v>
      </c>
      <c r="AV375" s="411">
        <v>752.03448733737207</v>
      </c>
      <c r="AW375" s="411">
        <v>713.77827197852287</v>
      </c>
      <c r="AX375" s="420">
        <v>11.99</v>
      </c>
      <c r="AY375" s="420">
        <v>13.14</v>
      </c>
      <c r="AZ375" s="420">
        <v>12.450000000000001</v>
      </c>
      <c r="BB375" s="353">
        <f t="shared" si="72"/>
        <v>273</v>
      </c>
      <c r="BC375" s="412">
        <f t="shared" si="75"/>
        <v>65.772000000000006</v>
      </c>
      <c r="BD375" s="412">
        <f t="shared" si="73"/>
        <v>60.837000000000003</v>
      </c>
      <c r="BE375" s="412">
        <f t="shared" si="73"/>
        <v>72.072000000000003</v>
      </c>
      <c r="BF375" s="412">
        <f t="shared" si="76"/>
        <v>8292.0527652773435</v>
      </c>
      <c r="BG375" s="412">
        <f t="shared" si="74"/>
        <v>8272.3793607110929</v>
      </c>
      <c r="BH375" s="412">
        <f t="shared" si="74"/>
        <v>7851.5609917637512</v>
      </c>
      <c r="BI375" s="412">
        <f t="shared" si="74"/>
        <v>131.89000000000001</v>
      </c>
      <c r="BJ375" s="412">
        <f t="shared" si="74"/>
        <v>144.54000000000002</v>
      </c>
      <c r="BK375" s="412">
        <f t="shared" si="74"/>
        <v>136.95000000000002</v>
      </c>
    </row>
    <row r="376" spans="1:63">
      <c r="A376" s="458"/>
      <c r="B376" s="353">
        <f t="shared" si="71"/>
        <v>274</v>
      </c>
      <c r="C376" s="353"/>
      <c r="D376" s="353" t="s">
        <v>555</v>
      </c>
      <c r="E376" s="411">
        <v>20917.970000000016</v>
      </c>
      <c r="F376" s="411">
        <v>19245.970000000012</v>
      </c>
      <c r="G376" s="411">
        <v>19690.910000000014</v>
      </c>
      <c r="H376" s="411">
        <v>19951.616666666683</v>
      </c>
      <c r="I376" s="412" t="s">
        <v>448</v>
      </c>
      <c r="J376" s="412">
        <v>1.831</v>
      </c>
      <c r="K376" s="412">
        <v>1.706</v>
      </c>
      <c r="L376" s="412">
        <v>1.7390000000000001</v>
      </c>
      <c r="M376" s="412">
        <v>1.7590000000000001</v>
      </c>
      <c r="N376" s="411">
        <v>6.500351897465316E-2</v>
      </c>
      <c r="O376" s="412" t="s">
        <v>535</v>
      </c>
      <c r="P376" s="413">
        <v>1.9908359242360649</v>
      </c>
      <c r="Q376" s="353" t="s">
        <v>698</v>
      </c>
      <c r="R376" s="411">
        <v>34013.799999999996</v>
      </c>
      <c r="S376" s="411">
        <v>38213.799999999952</v>
      </c>
      <c r="T376" s="411">
        <v>32491.100000000049</v>
      </c>
      <c r="U376" s="411">
        <v>34906.23333333333</v>
      </c>
      <c r="V376" s="412" t="s">
        <v>523</v>
      </c>
      <c r="W376" s="412">
        <v>66.03</v>
      </c>
      <c r="X376" s="412">
        <v>71.13</v>
      </c>
      <c r="Y376" s="412">
        <v>64.12</v>
      </c>
      <c r="Z376" s="412">
        <v>67.09</v>
      </c>
      <c r="AA376" s="411">
        <v>3.62023896156599</v>
      </c>
      <c r="AB376" s="412" t="s">
        <v>481</v>
      </c>
      <c r="AC376" s="413">
        <v>2.2922664788844593</v>
      </c>
      <c r="AD376" s="404" t="s">
        <v>698</v>
      </c>
      <c r="AE376" s="418">
        <v>10324.99999999998</v>
      </c>
      <c r="AF376" s="418">
        <v>11625.99999999998</v>
      </c>
      <c r="AG376" s="418">
        <v>11428.99999999998</v>
      </c>
      <c r="AH376" s="418">
        <v>11126.666666666648</v>
      </c>
      <c r="AI376" s="420" t="s">
        <v>473</v>
      </c>
      <c r="AJ376" s="420">
        <v>7.1850000000000005</v>
      </c>
      <c r="AK376" s="420">
        <v>7.9169999999999998</v>
      </c>
      <c r="AL376" s="420">
        <v>7.8079999999999998</v>
      </c>
      <c r="AM376" s="420">
        <v>7.6360000000000001</v>
      </c>
      <c r="AN376" s="418">
        <v>0.39524706034433349</v>
      </c>
      <c r="AO376" s="420" t="s">
        <v>475</v>
      </c>
      <c r="AP376" s="421">
        <v>2.1319253782404815</v>
      </c>
      <c r="AR376" s="412">
        <v>1.831</v>
      </c>
      <c r="AS376" s="412">
        <v>1.706</v>
      </c>
      <c r="AT376" s="412">
        <v>1.7390000000000001</v>
      </c>
      <c r="AU376" s="412">
        <v>66.03</v>
      </c>
      <c r="AV376" s="412">
        <v>71.13</v>
      </c>
      <c r="AW376" s="412">
        <v>64.12</v>
      </c>
      <c r="AX376" s="420">
        <v>7.1850000000000005</v>
      </c>
      <c r="AY376" s="420">
        <v>7.9169999999999998</v>
      </c>
      <c r="AZ376" s="420">
        <v>7.8079999999999998</v>
      </c>
      <c r="BB376" s="353">
        <f t="shared" si="72"/>
        <v>274</v>
      </c>
      <c r="BC376" s="412">
        <f t="shared" si="75"/>
        <v>38.451000000000001</v>
      </c>
      <c r="BD376" s="412">
        <f t="shared" si="73"/>
        <v>35.826000000000001</v>
      </c>
      <c r="BE376" s="412">
        <f t="shared" si="73"/>
        <v>36.519000000000005</v>
      </c>
      <c r="BF376" s="412">
        <f t="shared" si="76"/>
        <v>726.33</v>
      </c>
      <c r="BG376" s="412">
        <f t="shared" si="74"/>
        <v>782.43</v>
      </c>
      <c r="BH376" s="412">
        <f t="shared" si="74"/>
        <v>705.32</v>
      </c>
      <c r="BI376" s="412">
        <f t="shared" si="74"/>
        <v>79.035000000000011</v>
      </c>
      <c r="BJ376" s="412">
        <f t="shared" si="74"/>
        <v>87.087000000000003</v>
      </c>
      <c r="BK376" s="412">
        <f t="shared" si="74"/>
        <v>85.888000000000005</v>
      </c>
    </row>
    <row r="377" spans="1:63">
      <c r="A377" s="458"/>
      <c r="B377" s="353">
        <f t="shared" si="71"/>
        <v>275</v>
      </c>
      <c r="C377" s="353"/>
      <c r="D377" s="353" t="s">
        <v>558</v>
      </c>
      <c r="E377" s="411">
        <v>23577.880000000037</v>
      </c>
      <c r="F377" s="411">
        <v>25046.940000000031</v>
      </c>
      <c r="G377" s="411">
        <v>24883.910000000033</v>
      </c>
      <c r="H377" s="411">
        <v>24502.910000000033</v>
      </c>
      <c r="I377" s="412" t="s">
        <v>493</v>
      </c>
      <c r="J377" s="412">
        <v>2.028</v>
      </c>
      <c r="K377" s="412">
        <v>2.1350000000000002</v>
      </c>
      <c r="L377" s="412">
        <v>2.1230000000000002</v>
      </c>
      <c r="M377" s="412">
        <v>2.0950000000000002</v>
      </c>
      <c r="N377" s="411">
        <v>5.864516890314312E-2</v>
      </c>
      <c r="O377" s="412" t="s">
        <v>462</v>
      </c>
      <c r="P377" s="413">
        <v>1.9939174975365377</v>
      </c>
      <c r="Q377" s="353" t="s">
        <v>703</v>
      </c>
      <c r="R377" s="411">
        <v>119293.79999999983</v>
      </c>
      <c r="S377" s="411">
        <v>126157.79999999981</v>
      </c>
      <c r="T377" s="411">
        <v>139748.80000000005</v>
      </c>
      <c r="U377" s="411">
        <v>128400.13333333323</v>
      </c>
      <c r="V377" s="412" t="s">
        <v>451</v>
      </c>
      <c r="W377" s="412">
        <v>146.4</v>
      </c>
      <c r="X377" s="412">
        <v>151.6</v>
      </c>
      <c r="Y377" s="412">
        <v>161.70000000000002</v>
      </c>
      <c r="Z377" s="412">
        <v>153.20000000000002</v>
      </c>
      <c r="AA377" s="411">
        <v>7.8086436463711628</v>
      </c>
      <c r="AB377" s="412" t="s">
        <v>489</v>
      </c>
      <c r="AC377" s="413">
        <v>2.070050652423701</v>
      </c>
      <c r="AD377" s="404" t="s">
        <v>703</v>
      </c>
      <c r="AE377" s="418">
        <v>17925.599999999995</v>
      </c>
      <c r="AF377" s="418">
        <v>11817.999999999982</v>
      </c>
      <c r="AG377" s="418">
        <v>11042.649999999981</v>
      </c>
      <c r="AH377" s="418">
        <v>13595.416666666652</v>
      </c>
      <c r="AI377" s="419" t="s">
        <v>515</v>
      </c>
      <c r="AJ377" s="420">
        <v>11.23</v>
      </c>
      <c r="AK377" s="420">
        <v>8.0240000000000009</v>
      </c>
      <c r="AL377" s="420">
        <v>7.5910000000000002</v>
      </c>
      <c r="AM377" s="420">
        <v>8.9489999999999998</v>
      </c>
      <c r="AN377" s="418">
        <v>1.9888745844604723</v>
      </c>
      <c r="AO377" s="419" t="s">
        <v>597</v>
      </c>
      <c r="AP377" s="421">
        <v>2.1720583078631939</v>
      </c>
      <c r="AR377" s="412">
        <v>2.028</v>
      </c>
      <c r="AS377" s="412">
        <v>2.1350000000000002</v>
      </c>
      <c r="AT377" s="412">
        <v>2.1230000000000002</v>
      </c>
      <c r="AU377" s="412">
        <v>146.4</v>
      </c>
      <c r="AV377" s="412">
        <v>151.6</v>
      </c>
      <c r="AW377" s="412">
        <v>161.70000000000002</v>
      </c>
      <c r="AX377" s="420">
        <v>11.23</v>
      </c>
      <c r="AY377" s="420">
        <v>8.0240000000000009</v>
      </c>
      <c r="AZ377" s="420">
        <v>7.5910000000000002</v>
      </c>
      <c r="BB377" s="353">
        <f t="shared" si="72"/>
        <v>275</v>
      </c>
      <c r="BC377" s="412">
        <f t="shared" si="75"/>
        <v>42.588000000000001</v>
      </c>
      <c r="BD377" s="412">
        <f t="shared" si="73"/>
        <v>44.835000000000008</v>
      </c>
      <c r="BE377" s="412">
        <f t="shared" si="73"/>
        <v>44.583000000000006</v>
      </c>
      <c r="BF377" s="412">
        <f t="shared" si="76"/>
        <v>1610.4</v>
      </c>
      <c r="BG377" s="412">
        <f t="shared" si="74"/>
        <v>1667.6</v>
      </c>
      <c r="BH377" s="412">
        <f t="shared" si="74"/>
        <v>1778.7000000000003</v>
      </c>
      <c r="BI377" s="412">
        <f t="shared" si="74"/>
        <v>123.53</v>
      </c>
      <c r="BJ377" s="412">
        <f t="shared" si="74"/>
        <v>88.26400000000001</v>
      </c>
      <c r="BK377" s="412">
        <f t="shared" si="74"/>
        <v>83.501000000000005</v>
      </c>
    </row>
    <row r="378" spans="1:63">
      <c r="A378" s="458"/>
      <c r="B378" s="353">
        <f t="shared" si="71"/>
        <v>276</v>
      </c>
      <c r="C378" s="353"/>
      <c r="D378" s="353" t="s">
        <v>570</v>
      </c>
      <c r="E378" s="411">
        <v>23420.880000000037</v>
      </c>
      <c r="F378" s="411">
        <v>20052.940000000006</v>
      </c>
      <c r="G378" s="411">
        <v>21862.880000000019</v>
      </c>
      <c r="H378" s="411">
        <v>21778.90000000002</v>
      </c>
      <c r="I378" s="412" t="s">
        <v>486</v>
      </c>
      <c r="J378" s="412">
        <v>2.016</v>
      </c>
      <c r="K378" s="412">
        <v>1.766</v>
      </c>
      <c r="L378" s="412">
        <v>1.901</v>
      </c>
      <c r="M378" s="412">
        <v>1.895</v>
      </c>
      <c r="N378" s="411">
        <v>0.1250037312986769</v>
      </c>
      <c r="O378" s="412" t="s">
        <v>550</v>
      </c>
      <c r="P378" s="413">
        <v>1.992205922706179</v>
      </c>
      <c r="Q378" s="353" t="s">
        <v>714</v>
      </c>
      <c r="R378" s="411">
        <v>53124.799999999908</v>
      </c>
      <c r="S378" s="411">
        <v>48238.799999999908</v>
      </c>
      <c r="T378" s="411">
        <v>53968.799999999901</v>
      </c>
      <c r="U378" s="411">
        <v>51777.46666666658</v>
      </c>
      <c r="V378" s="412" t="s">
        <v>503</v>
      </c>
      <c r="W378" s="412">
        <v>87.72</v>
      </c>
      <c r="X378" s="412">
        <v>82.5</v>
      </c>
      <c r="Y378" s="412">
        <v>88.600000000000009</v>
      </c>
      <c r="Z378" s="412">
        <v>86.27</v>
      </c>
      <c r="AA378" s="411">
        <v>3.2959778559382937</v>
      </c>
      <c r="AB378" s="412" t="s">
        <v>447</v>
      </c>
      <c r="AC378" s="413">
        <v>2.2104560755925911</v>
      </c>
      <c r="AD378" s="404" t="s">
        <v>714</v>
      </c>
      <c r="AE378" s="418">
        <v>8858.3999999999851</v>
      </c>
      <c r="AF378" s="418">
        <v>9144.349999999984</v>
      </c>
      <c r="AG378" s="418">
        <v>9068.3499999999822</v>
      </c>
      <c r="AH378" s="418">
        <v>9023.6999999999844</v>
      </c>
      <c r="AI378" s="420" t="s">
        <v>468</v>
      </c>
      <c r="AJ378" s="420">
        <v>6.3310000000000004</v>
      </c>
      <c r="AK378" s="420">
        <v>6.5</v>
      </c>
      <c r="AL378" s="420">
        <v>6.4550000000000001</v>
      </c>
      <c r="AM378" s="420">
        <v>6.4290000000000003</v>
      </c>
      <c r="AN378" s="418">
        <v>8.7515682692450011E-2</v>
      </c>
      <c r="AO378" s="420" t="s">
        <v>526</v>
      </c>
      <c r="AP378" s="421">
        <v>2.0249239225222784</v>
      </c>
      <c r="AR378" s="412">
        <v>2.016</v>
      </c>
      <c r="AS378" s="412">
        <v>1.766</v>
      </c>
      <c r="AT378" s="412">
        <v>1.901</v>
      </c>
      <c r="AU378" s="412">
        <v>87.72</v>
      </c>
      <c r="AV378" s="412">
        <v>82.5</v>
      </c>
      <c r="AW378" s="412">
        <v>88.600000000000009</v>
      </c>
      <c r="AX378" s="420">
        <v>6.3310000000000004</v>
      </c>
      <c r="AY378" s="420">
        <v>6.5</v>
      </c>
      <c r="AZ378" s="420">
        <v>6.4550000000000001</v>
      </c>
      <c r="BB378" s="353">
        <f t="shared" si="72"/>
        <v>276</v>
      </c>
      <c r="BC378" s="412">
        <f t="shared" si="75"/>
        <v>42.335999999999999</v>
      </c>
      <c r="BD378" s="412">
        <f t="shared" si="73"/>
        <v>37.085999999999999</v>
      </c>
      <c r="BE378" s="412">
        <f t="shared" si="73"/>
        <v>39.920999999999999</v>
      </c>
      <c r="BF378" s="412">
        <f t="shared" si="76"/>
        <v>964.92</v>
      </c>
      <c r="BG378" s="412">
        <f t="shared" si="74"/>
        <v>907.5</v>
      </c>
      <c r="BH378" s="412">
        <f t="shared" si="74"/>
        <v>974.60000000000014</v>
      </c>
      <c r="BI378" s="412">
        <f t="shared" si="74"/>
        <v>69.641000000000005</v>
      </c>
      <c r="BJ378" s="412">
        <f t="shared" si="74"/>
        <v>71.5</v>
      </c>
      <c r="BK378" s="412">
        <f t="shared" si="74"/>
        <v>71.004999999999995</v>
      </c>
    </row>
    <row r="379" spans="1:63">
      <c r="A379" s="458"/>
      <c r="B379" s="353">
        <f t="shared" si="71"/>
        <v>277</v>
      </c>
      <c r="C379" s="353"/>
      <c r="D379" s="353" t="s">
        <v>572</v>
      </c>
      <c r="E379" s="411">
        <v>29266.880000000048</v>
      </c>
      <c r="F379" s="411">
        <v>22984.940000000028</v>
      </c>
      <c r="G379" s="411">
        <v>31732.880000000048</v>
      </c>
      <c r="H379" s="411">
        <v>27994.900000000041</v>
      </c>
      <c r="I379" s="412" t="s">
        <v>575</v>
      </c>
      <c r="J379" s="412">
        <v>2.4359999999999999</v>
      </c>
      <c r="K379" s="412">
        <v>1.984</v>
      </c>
      <c r="L379" s="412">
        <v>2.61</v>
      </c>
      <c r="M379" s="412">
        <v>2.343</v>
      </c>
      <c r="N379" s="411">
        <v>0.32299967199285423</v>
      </c>
      <c r="O379" s="412" t="s">
        <v>561</v>
      </c>
      <c r="P379" s="413">
        <v>2.055795992060097</v>
      </c>
      <c r="Q379" s="353" t="s">
        <v>716</v>
      </c>
      <c r="R379" s="411">
        <v>283331.55000000051</v>
      </c>
      <c r="S379" s="411">
        <v>284948.55000000063</v>
      </c>
      <c r="T379" s="411">
        <v>301735.30000000051</v>
      </c>
      <c r="U379" s="411">
        <v>290005.13333333388</v>
      </c>
      <c r="V379" s="412" t="s">
        <v>483</v>
      </c>
      <c r="W379" s="412">
        <v>252.4</v>
      </c>
      <c r="X379" s="412">
        <v>253.3</v>
      </c>
      <c r="Y379" s="412">
        <v>262.60000000000002</v>
      </c>
      <c r="Z379" s="412">
        <v>256.10000000000002</v>
      </c>
      <c r="AA379" s="411">
        <v>5.642460483562437</v>
      </c>
      <c r="AB379" s="412" t="s">
        <v>534</v>
      </c>
      <c r="AC379" s="413">
        <v>1.9529637355464853</v>
      </c>
      <c r="AD379" s="404" t="s">
        <v>716</v>
      </c>
      <c r="AE379" s="418">
        <v>5820.7499999999909</v>
      </c>
      <c r="AF379" s="418">
        <v>6537.6999999999889</v>
      </c>
      <c r="AG379" s="418">
        <v>6525.3999999999878</v>
      </c>
      <c r="AH379" s="418">
        <v>6294.616666666655</v>
      </c>
      <c r="AI379" s="420" t="s">
        <v>443</v>
      </c>
      <c r="AJ379" s="420">
        <v>4.4400000000000004</v>
      </c>
      <c r="AK379" s="420">
        <v>4.9050000000000002</v>
      </c>
      <c r="AL379" s="420">
        <v>4.8970000000000002</v>
      </c>
      <c r="AM379" s="420">
        <v>4.7469999999999999</v>
      </c>
      <c r="AN379" s="418">
        <v>0.26624873277837752</v>
      </c>
      <c r="AO379" s="420" t="s">
        <v>487</v>
      </c>
      <c r="AP379" s="421">
        <v>1.9562367381771664</v>
      </c>
      <c r="AR379" s="412">
        <v>2.4359999999999999</v>
      </c>
      <c r="AS379" s="412">
        <v>1.984</v>
      </c>
      <c r="AT379" s="412">
        <v>2.61</v>
      </c>
      <c r="AU379" s="412">
        <v>252.4</v>
      </c>
      <c r="AV379" s="412">
        <v>253.3</v>
      </c>
      <c r="AW379" s="412">
        <v>262.60000000000002</v>
      </c>
      <c r="AX379" s="420">
        <v>4.4400000000000004</v>
      </c>
      <c r="AY379" s="420">
        <v>4.9050000000000002</v>
      </c>
      <c r="AZ379" s="420">
        <v>4.8970000000000002</v>
      </c>
      <c r="BB379" s="353">
        <f t="shared" si="72"/>
        <v>277</v>
      </c>
      <c r="BC379" s="412">
        <f t="shared" si="75"/>
        <v>51.155999999999999</v>
      </c>
      <c r="BD379" s="412">
        <f t="shared" si="73"/>
        <v>41.664000000000001</v>
      </c>
      <c r="BE379" s="412">
        <f t="shared" si="73"/>
        <v>54.809999999999995</v>
      </c>
      <c r="BF379" s="412">
        <f t="shared" si="76"/>
        <v>2776.4</v>
      </c>
      <c r="BG379" s="412">
        <f t="shared" si="74"/>
        <v>2786.3</v>
      </c>
      <c r="BH379" s="412">
        <f t="shared" si="74"/>
        <v>2888.6000000000004</v>
      </c>
      <c r="BI379" s="412">
        <f t="shared" si="74"/>
        <v>48.84</v>
      </c>
      <c r="BJ379" s="412">
        <f t="shared" si="74"/>
        <v>53.955000000000005</v>
      </c>
      <c r="BK379" s="412">
        <f t="shared" si="74"/>
        <v>53.867000000000004</v>
      </c>
    </row>
    <row r="380" spans="1:63">
      <c r="A380" s="458"/>
      <c r="B380" s="353">
        <f t="shared" si="71"/>
        <v>278</v>
      </c>
      <c r="C380" s="353"/>
      <c r="D380" s="353" t="s">
        <v>577</v>
      </c>
      <c r="E380" s="411">
        <v>33589.880000000041</v>
      </c>
      <c r="F380" s="411">
        <v>31521.880000000048</v>
      </c>
      <c r="G380" s="411">
        <v>31602.880000000045</v>
      </c>
      <c r="H380" s="411">
        <v>32238.213333333377</v>
      </c>
      <c r="I380" s="412" t="s">
        <v>449</v>
      </c>
      <c r="J380" s="412">
        <v>2.7389999999999999</v>
      </c>
      <c r="K380" s="412">
        <v>2.5950000000000002</v>
      </c>
      <c r="L380" s="412">
        <v>2.601</v>
      </c>
      <c r="M380" s="412">
        <v>2.645</v>
      </c>
      <c r="N380" s="411">
        <v>8.1405249940398591E-2</v>
      </c>
      <c r="O380" s="412" t="s">
        <v>537</v>
      </c>
      <c r="P380" s="413">
        <v>2.0876244528396466</v>
      </c>
      <c r="Q380" s="353" t="s">
        <v>663</v>
      </c>
      <c r="R380" s="411">
        <v>172686.80000000025</v>
      </c>
      <c r="S380" s="411">
        <v>188661.80000000034</v>
      </c>
      <c r="T380" s="411">
        <v>175938.80000000025</v>
      </c>
      <c r="U380" s="411">
        <v>179095.80000000028</v>
      </c>
      <c r="V380" s="412" t="s">
        <v>495</v>
      </c>
      <c r="W380" s="412">
        <v>184.8</v>
      </c>
      <c r="X380" s="412">
        <v>195.4</v>
      </c>
      <c r="Y380" s="412">
        <v>187</v>
      </c>
      <c r="Z380" s="412">
        <v>189.10000000000002</v>
      </c>
      <c r="AA380" s="411">
        <v>5.5925151007965992</v>
      </c>
      <c r="AB380" s="412" t="s">
        <v>574</v>
      </c>
      <c r="AC380" s="413">
        <v>2.0418721481556203</v>
      </c>
      <c r="AD380" s="404" t="s">
        <v>663</v>
      </c>
      <c r="AE380" s="418">
        <v>8165.3499999999858</v>
      </c>
      <c r="AF380" s="418">
        <v>9127.9999999999854</v>
      </c>
      <c r="AG380" s="418">
        <v>8446.3999999999851</v>
      </c>
      <c r="AH380" s="418">
        <v>8579.9166666666515</v>
      </c>
      <c r="AI380" s="420" t="s">
        <v>426</v>
      </c>
      <c r="AJ380" s="420">
        <v>5.9160000000000004</v>
      </c>
      <c r="AK380" s="420">
        <v>6.49</v>
      </c>
      <c r="AL380" s="420">
        <v>6.085</v>
      </c>
      <c r="AM380" s="420">
        <v>6.1639999999999997</v>
      </c>
      <c r="AN380" s="418">
        <v>0.29513814932905202</v>
      </c>
      <c r="AO380" s="420" t="s">
        <v>504</v>
      </c>
      <c r="AP380" s="421">
        <v>2.0202373065421351</v>
      </c>
      <c r="AR380" s="412">
        <v>2.7389999999999999</v>
      </c>
      <c r="AS380" s="412">
        <v>2.5950000000000002</v>
      </c>
      <c r="AT380" s="412">
        <v>2.601</v>
      </c>
      <c r="AU380" s="412">
        <v>184.8</v>
      </c>
      <c r="AV380" s="412">
        <v>195.4</v>
      </c>
      <c r="AW380" s="412">
        <v>187</v>
      </c>
      <c r="AX380" s="420">
        <v>5.9160000000000004</v>
      </c>
      <c r="AY380" s="420">
        <v>6.49</v>
      </c>
      <c r="AZ380" s="420">
        <v>6.085</v>
      </c>
      <c r="BB380" s="353">
        <f t="shared" si="72"/>
        <v>278</v>
      </c>
      <c r="BC380" s="412">
        <f t="shared" si="75"/>
        <v>57.518999999999998</v>
      </c>
      <c r="BD380" s="412">
        <f t="shared" si="73"/>
        <v>54.495000000000005</v>
      </c>
      <c r="BE380" s="412">
        <f t="shared" si="73"/>
        <v>54.621000000000002</v>
      </c>
      <c r="BF380" s="412">
        <f t="shared" si="76"/>
        <v>2032.8000000000002</v>
      </c>
      <c r="BG380" s="412">
        <f t="shared" si="74"/>
        <v>2149.4</v>
      </c>
      <c r="BH380" s="412">
        <f t="shared" si="74"/>
        <v>2057</v>
      </c>
      <c r="BI380" s="412">
        <f t="shared" si="74"/>
        <v>65.076000000000008</v>
      </c>
      <c r="BJ380" s="412">
        <f t="shared" si="74"/>
        <v>71.39</v>
      </c>
      <c r="BK380" s="412">
        <f t="shared" si="74"/>
        <v>66.935000000000002</v>
      </c>
    </row>
    <row r="381" spans="1:63">
      <c r="A381" s="458"/>
      <c r="B381" s="353">
        <f t="shared" si="71"/>
        <v>279</v>
      </c>
      <c r="C381" s="353"/>
      <c r="D381" s="353" t="s">
        <v>586</v>
      </c>
      <c r="E381" s="411">
        <v>20434.880000000019</v>
      </c>
      <c r="F381" s="411">
        <v>18717.91</v>
      </c>
      <c r="G381" s="411">
        <v>18056.97</v>
      </c>
      <c r="H381" s="411">
        <v>19069.920000000009</v>
      </c>
      <c r="I381" s="412" t="s">
        <v>463</v>
      </c>
      <c r="J381" s="412">
        <v>1.7949999999999999</v>
      </c>
      <c r="K381" s="412">
        <v>1.6659999999999999</v>
      </c>
      <c r="L381" s="412">
        <v>1.615</v>
      </c>
      <c r="M381" s="412">
        <v>1.6919999999999999</v>
      </c>
      <c r="N381" s="411">
        <v>9.276388071870173E-2</v>
      </c>
      <c r="O381" s="412" t="s">
        <v>470</v>
      </c>
      <c r="P381" s="413">
        <v>1.9900033602449587</v>
      </c>
      <c r="Q381" s="353" t="s">
        <v>675</v>
      </c>
      <c r="R381" s="411">
        <v>37919.099999999977</v>
      </c>
      <c r="S381" s="411">
        <v>36428.799999999974</v>
      </c>
      <c r="T381" s="411">
        <v>36486.099999999984</v>
      </c>
      <c r="U381" s="411">
        <v>36944.66666666665</v>
      </c>
      <c r="V381" s="412" t="s">
        <v>471</v>
      </c>
      <c r="W381" s="412">
        <v>70.78</v>
      </c>
      <c r="X381" s="412">
        <v>68.989999999999995</v>
      </c>
      <c r="Y381" s="412">
        <v>69.06</v>
      </c>
      <c r="Z381" s="412">
        <v>69.61</v>
      </c>
      <c r="AA381" s="411">
        <v>1.0130148151322536</v>
      </c>
      <c r="AB381" s="412" t="s">
        <v>466</v>
      </c>
      <c r="AC381" s="413">
        <v>2.2939139807609688</v>
      </c>
      <c r="AD381" s="404" t="s">
        <v>675</v>
      </c>
      <c r="AE381" s="418">
        <v>10421.299999999981</v>
      </c>
      <c r="AF381" s="418">
        <v>9530.2999999999829</v>
      </c>
      <c r="AG381" s="418">
        <v>10965.34999999998</v>
      </c>
      <c r="AH381" s="418">
        <v>10305.649999999981</v>
      </c>
      <c r="AI381" s="420" t="s">
        <v>425</v>
      </c>
      <c r="AJ381" s="420">
        <v>7.2389999999999999</v>
      </c>
      <c r="AK381" s="420">
        <v>6.726</v>
      </c>
      <c r="AL381" s="420">
        <v>7.548</v>
      </c>
      <c r="AM381" s="420">
        <v>7.1710000000000003</v>
      </c>
      <c r="AN381" s="418">
        <v>0.41513155042956834</v>
      </c>
      <c r="AO381" s="420" t="s">
        <v>426</v>
      </c>
      <c r="AP381" s="421">
        <v>2.1263303304152843</v>
      </c>
      <c r="AR381" s="412">
        <v>1.7949999999999999</v>
      </c>
      <c r="AS381" s="412">
        <v>1.6659999999999999</v>
      </c>
      <c r="AT381" s="412">
        <v>1.615</v>
      </c>
      <c r="AU381" s="412">
        <v>70.78</v>
      </c>
      <c r="AV381" s="412">
        <v>68.989999999999995</v>
      </c>
      <c r="AW381" s="412">
        <v>69.06</v>
      </c>
      <c r="AX381" s="420">
        <v>7.2389999999999999</v>
      </c>
      <c r="AY381" s="420">
        <v>6.726</v>
      </c>
      <c r="AZ381" s="420">
        <v>7.548</v>
      </c>
      <c r="BB381" s="353">
        <f t="shared" si="72"/>
        <v>279</v>
      </c>
      <c r="BC381" s="412">
        <f t="shared" si="75"/>
        <v>37.695</v>
      </c>
      <c r="BD381" s="412">
        <f t="shared" si="73"/>
        <v>34.985999999999997</v>
      </c>
      <c r="BE381" s="412">
        <f t="shared" si="73"/>
        <v>33.914999999999999</v>
      </c>
      <c r="BF381" s="412">
        <f t="shared" si="76"/>
        <v>778.58</v>
      </c>
      <c r="BG381" s="412">
        <f t="shared" si="74"/>
        <v>758.89</v>
      </c>
      <c r="BH381" s="412">
        <f t="shared" si="74"/>
        <v>759.66000000000008</v>
      </c>
      <c r="BI381" s="412">
        <f t="shared" si="74"/>
        <v>79.629000000000005</v>
      </c>
      <c r="BJ381" s="412">
        <f t="shared" si="74"/>
        <v>73.986000000000004</v>
      </c>
      <c r="BK381" s="412">
        <f t="shared" si="74"/>
        <v>83.028000000000006</v>
      </c>
    </row>
    <row r="382" spans="1:63">
      <c r="A382" s="458"/>
      <c r="B382" s="353">
        <f t="shared" si="71"/>
        <v>280</v>
      </c>
      <c r="C382" s="353"/>
      <c r="D382" s="353" t="s">
        <v>590</v>
      </c>
      <c r="E382" s="411">
        <v>59928.88000000007</v>
      </c>
      <c r="F382" s="411">
        <v>57912.88000000007</v>
      </c>
      <c r="G382" s="411">
        <v>54653.880000000063</v>
      </c>
      <c r="H382" s="411">
        <v>57498.546666666727</v>
      </c>
      <c r="I382" s="412" t="s">
        <v>488</v>
      </c>
      <c r="J382" s="412">
        <v>4.4729999999999999</v>
      </c>
      <c r="K382" s="412">
        <v>4.3449999999999998</v>
      </c>
      <c r="L382" s="412">
        <v>4.1370000000000005</v>
      </c>
      <c r="M382" s="412">
        <v>4.319</v>
      </c>
      <c r="N382" s="411">
        <v>0.16954518014974326</v>
      </c>
      <c r="O382" s="412" t="s">
        <v>490</v>
      </c>
      <c r="P382" s="413">
        <v>2.1499958219735897</v>
      </c>
      <c r="Q382" s="353" t="s">
        <v>682</v>
      </c>
      <c r="R382" s="411">
        <v>1043596.357143448</v>
      </c>
      <c r="S382" s="411">
        <v>1032621.044424818</v>
      </c>
      <c r="T382" s="411">
        <v>1032913.5184064369</v>
      </c>
      <c r="U382" s="411">
        <v>1036376.973324901</v>
      </c>
      <c r="V382" s="412" t="s">
        <v>464</v>
      </c>
      <c r="W382" s="412">
        <v>572.9</v>
      </c>
      <c r="X382" s="412">
        <v>569.1</v>
      </c>
      <c r="Y382" s="412">
        <v>569.20000000000005</v>
      </c>
      <c r="Z382" s="412">
        <v>570.4</v>
      </c>
      <c r="AA382" s="411">
        <v>2.1616485911136794</v>
      </c>
      <c r="AB382" s="412" t="s">
        <v>546</v>
      </c>
      <c r="AC382" s="413">
        <v>1.7730836901591462</v>
      </c>
      <c r="AD382" s="404" t="s">
        <v>682</v>
      </c>
      <c r="AE382" s="418">
        <v>12278.64999999998</v>
      </c>
      <c r="AF382" s="418">
        <v>11176.949999999981</v>
      </c>
      <c r="AG382" s="418">
        <v>11964.949999999983</v>
      </c>
      <c r="AH382" s="418">
        <v>11806.849999999982</v>
      </c>
      <c r="AI382" s="420" t="s">
        <v>504</v>
      </c>
      <c r="AJ382" s="420">
        <v>8.277000000000001</v>
      </c>
      <c r="AK382" s="420">
        <v>7.6669999999999998</v>
      </c>
      <c r="AL382" s="420">
        <v>8.1050000000000004</v>
      </c>
      <c r="AM382" s="420">
        <v>8.016</v>
      </c>
      <c r="AN382" s="418">
        <v>0.31486473455960157</v>
      </c>
      <c r="AO382" s="420" t="s">
        <v>490</v>
      </c>
      <c r="AP382" s="421">
        <v>2.1359883914724658</v>
      </c>
      <c r="AR382" s="412">
        <v>4.4729999999999999</v>
      </c>
      <c r="AS382" s="412">
        <v>4.3449999999999998</v>
      </c>
      <c r="AT382" s="412">
        <v>4.1370000000000005</v>
      </c>
      <c r="AU382" s="412">
        <v>572.9</v>
      </c>
      <c r="AV382" s="412">
        <v>569.1</v>
      </c>
      <c r="AW382" s="412">
        <v>569.20000000000005</v>
      </c>
      <c r="AX382" s="420">
        <v>8.277000000000001</v>
      </c>
      <c r="AY382" s="420">
        <v>7.6669999999999998</v>
      </c>
      <c r="AZ382" s="420">
        <v>8.1050000000000004</v>
      </c>
      <c r="BB382" s="353">
        <f t="shared" si="72"/>
        <v>280</v>
      </c>
      <c r="BC382" s="412">
        <f t="shared" si="75"/>
        <v>93.932999999999993</v>
      </c>
      <c r="BD382" s="412">
        <f t="shared" si="73"/>
        <v>91.24499999999999</v>
      </c>
      <c r="BE382" s="412">
        <f t="shared" si="73"/>
        <v>86.87700000000001</v>
      </c>
      <c r="BF382" s="412">
        <f t="shared" si="76"/>
        <v>6301.9</v>
      </c>
      <c r="BG382" s="412">
        <f t="shared" si="74"/>
        <v>6260.1</v>
      </c>
      <c r="BH382" s="412">
        <f t="shared" si="74"/>
        <v>6261.2000000000007</v>
      </c>
      <c r="BI382" s="412">
        <f t="shared" si="74"/>
        <v>91.047000000000011</v>
      </c>
      <c r="BJ382" s="412">
        <f t="shared" si="74"/>
        <v>84.337000000000003</v>
      </c>
      <c r="BK382" s="412">
        <f t="shared" si="74"/>
        <v>89.155000000000001</v>
      </c>
    </row>
    <row r="383" spans="1:63">
      <c r="A383" s="458"/>
      <c r="B383" s="353">
        <f t="shared" si="71"/>
        <v>281</v>
      </c>
      <c r="C383" s="353"/>
      <c r="D383" s="353" t="s">
        <v>594</v>
      </c>
      <c r="E383" s="411">
        <v>14723.909999999978</v>
      </c>
      <c r="F383" s="411">
        <v>22130.940000000031</v>
      </c>
      <c r="G383" s="411">
        <v>16187.969999999976</v>
      </c>
      <c r="H383" s="411">
        <v>17680.939999999991</v>
      </c>
      <c r="I383" s="414" t="s">
        <v>597</v>
      </c>
      <c r="J383" s="412">
        <v>1.3560000000000001</v>
      </c>
      <c r="K383" s="412">
        <v>1.921</v>
      </c>
      <c r="L383" s="412">
        <v>1.4710000000000001</v>
      </c>
      <c r="M383" s="412">
        <v>1.583</v>
      </c>
      <c r="N383" s="411">
        <v>0.29851026504115252</v>
      </c>
      <c r="O383" s="412" t="s">
        <v>598</v>
      </c>
      <c r="P383" s="413">
        <v>1.9273095302661856</v>
      </c>
      <c r="Q383" s="353" t="s">
        <v>696</v>
      </c>
      <c r="R383" s="411">
        <v>33630.800000000003</v>
      </c>
      <c r="S383" s="411">
        <v>38996.799999999952</v>
      </c>
      <c r="T383" s="411">
        <v>39042.799999999952</v>
      </c>
      <c r="U383" s="411">
        <v>37223.466666666638</v>
      </c>
      <c r="V383" s="412" t="s">
        <v>543</v>
      </c>
      <c r="W383" s="412">
        <v>65.55</v>
      </c>
      <c r="X383" s="412">
        <v>72.05</v>
      </c>
      <c r="Y383" s="412">
        <v>72.11</v>
      </c>
      <c r="Z383" s="412">
        <v>69.900000000000006</v>
      </c>
      <c r="AA383" s="411">
        <v>3.7678286951782818</v>
      </c>
      <c r="AB383" s="412" t="s">
        <v>481</v>
      </c>
      <c r="AC383" s="413">
        <v>2.2939910772881253</v>
      </c>
      <c r="AD383" s="404" t="s">
        <v>696</v>
      </c>
      <c r="AE383" s="418">
        <v>10008.999999999984</v>
      </c>
      <c r="AF383" s="418">
        <v>7752.6499999999851</v>
      </c>
      <c r="AG383" s="418">
        <v>8942.599999999984</v>
      </c>
      <c r="AH383" s="418">
        <v>8901.4166666666515</v>
      </c>
      <c r="AI383" s="420" t="s">
        <v>627</v>
      </c>
      <c r="AJ383" s="420">
        <v>7.0030000000000001</v>
      </c>
      <c r="AK383" s="420">
        <v>5.665</v>
      </c>
      <c r="AL383" s="420">
        <v>6.3810000000000002</v>
      </c>
      <c r="AM383" s="420">
        <v>6.3500000000000005</v>
      </c>
      <c r="AN383" s="418">
        <v>0.66978706610670125</v>
      </c>
      <c r="AO383" s="420" t="s">
        <v>585</v>
      </c>
      <c r="AP383" s="421">
        <v>2.0530520111748887</v>
      </c>
      <c r="AR383" s="412">
        <v>1.3560000000000001</v>
      </c>
      <c r="AS383" s="412">
        <v>1.921</v>
      </c>
      <c r="AT383" s="412">
        <v>1.4710000000000001</v>
      </c>
      <c r="AU383" s="412">
        <v>65.55</v>
      </c>
      <c r="AV383" s="412">
        <v>72.05</v>
      </c>
      <c r="AW383" s="412">
        <v>72.11</v>
      </c>
      <c r="AX383" s="420">
        <v>7.0030000000000001</v>
      </c>
      <c r="AY383" s="420">
        <v>5.665</v>
      </c>
      <c r="AZ383" s="420">
        <v>6.3810000000000002</v>
      </c>
      <c r="BB383" s="353">
        <f t="shared" si="72"/>
        <v>281</v>
      </c>
      <c r="BC383" s="412">
        <f t="shared" si="75"/>
        <v>28.476000000000003</v>
      </c>
      <c r="BD383" s="412">
        <f t="shared" si="73"/>
        <v>40.341000000000001</v>
      </c>
      <c r="BE383" s="412">
        <f t="shared" si="73"/>
        <v>30.891000000000002</v>
      </c>
      <c r="BF383" s="412">
        <f t="shared" si="76"/>
        <v>721.05</v>
      </c>
      <c r="BG383" s="412">
        <f t="shared" si="74"/>
        <v>792.55</v>
      </c>
      <c r="BH383" s="412">
        <f t="shared" si="74"/>
        <v>793.21</v>
      </c>
      <c r="BI383" s="412">
        <f t="shared" si="74"/>
        <v>77.033000000000001</v>
      </c>
      <c r="BJ383" s="412">
        <f t="shared" si="74"/>
        <v>62.314999999999998</v>
      </c>
      <c r="BK383" s="412">
        <f t="shared" si="74"/>
        <v>70.191000000000003</v>
      </c>
    </row>
    <row r="384" spans="1:63">
      <c r="A384" s="458"/>
      <c r="B384" s="353">
        <f t="shared" si="71"/>
        <v>282</v>
      </c>
      <c r="C384" s="353"/>
      <c r="D384" s="353" t="s">
        <v>599</v>
      </c>
      <c r="E384" s="411">
        <v>27116.880000000037</v>
      </c>
      <c r="F384" s="411">
        <v>26572.880000000034</v>
      </c>
      <c r="G384" s="411">
        <v>26590.970000000038</v>
      </c>
      <c r="H384" s="411">
        <v>26760.243333333365</v>
      </c>
      <c r="I384" s="412" t="s">
        <v>467</v>
      </c>
      <c r="J384" s="412">
        <v>2.2840000000000003</v>
      </c>
      <c r="K384" s="412">
        <v>2.2450000000000001</v>
      </c>
      <c r="L384" s="412">
        <v>2.246</v>
      </c>
      <c r="M384" s="412">
        <v>2.258</v>
      </c>
      <c r="N384" s="411">
        <v>2.214391391300263E-2</v>
      </c>
      <c r="O384" s="412" t="s">
        <v>500</v>
      </c>
      <c r="P384" s="413">
        <v>2.0858881039700221</v>
      </c>
      <c r="Q384" s="353" t="s">
        <v>711</v>
      </c>
      <c r="R384" s="411">
        <v>52189.799999999908</v>
      </c>
      <c r="S384" s="411">
        <v>46486.799999999923</v>
      </c>
      <c r="T384" s="411">
        <v>52161.799999999908</v>
      </c>
      <c r="U384" s="411">
        <v>50279.46666666658</v>
      </c>
      <c r="V384" s="412" t="s">
        <v>443</v>
      </c>
      <c r="W384" s="412">
        <v>86.73</v>
      </c>
      <c r="X384" s="412">
        <v>80.58</v>
      </c>
      <c r="Y384" s="412">
        <v>86.7</v>
      </c>
      <c r="Z384" s="412">
        <v>84.67</v>
      </c>
      <c r="AA384" s="411">
        <v>3.542734299612865</v>
      </c>
      <c r="AB384" s="412" t="s">
        <v>427</v>
      </c>
      <c r="AC384" s="413">
        <v>2.209889626191305</v>
      </c>
      <c r="AD384" s="404" t="s">
        <v>711</v>
      </c>
      <c r="AE384" s="418">
        <v>9233.9499999999844</v>
      </c>
      <c r="AF384" s="418">
        <v>8278.9999999999836</v>
      </c>
      <c r="AG384" s="418">
        <v>7713.9499999999853</v>
      </c>
      <c r="AH384" s="418">
        <v>8408.9666666666508</v>
      </c>
      <c r="AI384" s="420" t="s">
        <v>457</v>
      </c>
      <c r="AJ384" s="420">
        <v>6.5529999999999999</v>
      </c>
      <c r="AK384" s="420">
        <v>5.9850000000000003</v>
      </c>
      <c r="AL384" s="420">
        <v>5.641</v>
      </c>
      <c r="AM384" s="420">
        <v>6.0590000000000002</v>
      </c>
      <c r="AN384" s="418">
        <v>0.46040584128017498</v>
      </c>
      <c r="AO384" s="420" t="s">
        <v>530</v>
      </c>
      <c r="AP384" s="421">
        <v>2.018051555139631</v>
      </c>
      <c r="AR384" s="412">
        <v>2.2840000000000003</v>
      </c>
      <c r="AS384" s="412">
        <v>2.2450000000000001</v>
      </c>
      <c r="AT384" s="412">
        <v>2.246</v>
      </c>
      <c r="AU384" s="412">
        <v>86.73</v>
      </c>
      <c r="AV384" s="412">
        <v>80.58</v>
      </c>
      <c r="AW384" s="412">
        <v>86.7</v>
      </c>
      <c r="AX384" s="420">
        <v>6.5529999999999999</v>
      </c>
      <c r="AY384" s="420">
        <v>5.9850000000000003</v>
      </c>
      <c r="AZ384" s="420">
        <v>5.641</v>
      </c>
      <c r="BB384" s="353">
        <f t="shared" si="72"/>
        <v>282</v>
      </c>
      <c r="BC384" s="412">
        <f t="shared" si="75"/>
        <v>47.964000000000006</v>
      </c>
      <c r="BD384" s="412">
        <f t="shared" si="73"/>
        <v>47.145000000000003</v>
      </c>
      <c r="BE384" s="412">
        <f t="shared" si="73"/>
        <v>47.165999999999997</v>
      </c>
      <c r="BF384" s="412">
        <f t="shared" si="76"/>
        <v>954.03000000000009</v>
      </c>
      <c r="BG384" s="412">
        <f t="shared" si="74"/>
        <v>886.38</v>
      </c>
      <c r="BH384" s="412">
        <f t="shared" si="74"/>
        <v>953.7</v>
      </c>
      <c r="BI384" s="412">
        <f t="shared" si="74"/>
        <v>72.082999999999998</v>
      </c>
      <c r="BJ384" s="412">
        <f t="shared" si="74"/>
        <v>65.835000000000008</v>
      </c>
      <c r="BK384" s="412">
        <f t="shared" si="74"/>
        <v>62.051000000000002</v>
      </c>
    </row>
    <row r="385" spans="1:63">
      <c r="A385" s="458"/>
      <c r="B385" s="353">
        <f t="shared" si="71"/>
        <v>283</v>
      </c>
      <c r="C385" s="353"/>
      <c r="D385" s="353" t="s">
        <v>602</v>
      </c>
      <c r="E385" s="411">
        <v>29105.880000000037</v>
      </c>
      <c r="F385" s="411">
        <v>33565.910000000054</v>
      </c>
      <c r="G385" s="411">
        <v>34310.880000000048</v>
      </c>
      <c r="H385" s="411">
        <v>32327.556666666715</v>
      </c>
      <c r="I385" s="412" t="s">
        <v>531</v>
      </c>
      <c r="J385" s="412">
        <v>2.4250000000000003</v>
      </c>
      <c r="K385" s="412">
        <v>2.7370000000000001</v>
      </c>
      <c r="L385" s="412">
        <v>2.7880000000000003</v>
      </c>
      <c r="M385" s="412">
        <v>2.65</v>
      </c>
      <c r="N385" s="411">
        <v>0.19662890077424411</v>
      </c>
      <c r="O385" s="412" t="s">
        <v>484</v>
      </c>
      <c r="P385" s="413">
        <v>2.0875903377423826</v>
      </c>
      <c r="Q385" s="353" t="s">
        <v>720</v>
      </c>
      <c r="R385" s="411">
        <v>50987.799999999916</v>
      </c>
      <c r="S385" s="411">
        <v>58112.799999999872</v>
      </c>
      <c r="T385" s="411">
        <v>66660.799999999872</v>
      </c>
      <c r="U385" s="411">
        <v>58587.133333333222</v>
      </c>
      <c r="V385" s="412" t="s">
        <v>569</v>
      </c>
      <c r="W385" s="412">
        <v>85.460000000000008</v>
      </c>
      <c r="X385" s="412">
        <v>92.86</v>
      </c>
      <c r="Y385" s="412">
        <v>101.30000000000001</v>
      </c>
      <c r="Z385" s="412">
        <v>93.210000000000008</v>
      </c>
      <c r="AA385" s="411">
        <v>7.926325933389319</v>
      </c>
      <c r="AB385" s="412" t="s">
        <v>523</v>
      </c>
      <c r="AC385" s="413">
        <v>2.2124698472108566</v>
      </c>
      <c r="AD385" s="404" t="s">
        <v>720</v>
      </c>
      <c r="AE385" s="418">
        <v>10607.299999999979</v>
      </c>
      <c r="AF385" s="418">
        <v>9279.2999999999811</v>
      </c>
      <c r="AG385" s="418">
        <v>11723.949999999981</v>
      </c>
      <c r="AH385" s="418">
        <v>10536.849999999982</v>
      </c>
      <c r="AI385" s="420" t="s">
        <v>629</v>
      </c>
      <c r="AJ385" s="420">
        <v>7.3449999999999998</v>
      </c>
      <c r="AK385" s="420">
        <v>6.5789999999999997</v>
      </c>
      <c r="AL385" s="420">
        <v>7.9720000000000004</v>
      </c>
      <c r="AM385" s="420">
        <v>7.2990000000000004</v>
      </c>
      <c r="AN385" s="418">
        <v>0.69733945094199146</v>
      </c>
      <c r="AO385" s="420" t="s">
        <v>551</v>
      </c>
      <c r="AP385" s="421">
        <v>2.0972327703111868</v>
      </c>
      <c r="AR385" s="412">
        <v>2.4250000000000003</v>
      </c>
      <c r="AS385" s="412">
        <v>2.7370000000000001</v>
      </c>
      <c r="AT385" s="412">
        <v>2.7880000000000003</v>
      </c>
      <c r="AU385" s="412">
        <v>85.460000000000008</v>
      </c>
      <c r="AV385" s="412">
        <v>92.86</v>
      </c>
      <c r="AW385" s="412">
        <v>101.30000000000001</v>
      </c>
      <c r="AX385" s="420">
        <v>7.3449999999999998</v>
      </c>
      <c r="AY385" s="420">
        <v>6.5789999999999997</v>
      </c>
      <c r="AZ385" s="420">
        <v>7.9720000000000004</v>
      </c>
      <c r="BB385" s="353">
        <f t="shared" si="72"/>
        <v>283</v>
      </c>
      <c r="BC385" s="412">
        <f t="shared" si="75"/>
        <v>50.925000000000004</v>
      </c>
      <c r="BD385" s="412">
        <f t="shared" si="73"/>
        <v>57.477000000000004</v>
      </c>
      <c r="BE385" s="412">
        <f t="shared" si="73"/>
        <v>58.548000000000002</v>
      </c>
      <c r="BF385" s="412">
        <f t="shared" si="76"/>
        <v>940.06000000000006</v>
      </c>
      <c r="BG385" s="412">
        <f t="shared" si="74"/>
        <v>1021.46</v>
      </c>
      <c r="BH385" s="412">
        <f t="shared" si="74"/>
        <v>1114.3000000000002</v>
      </c>
      <c r="BI385" s="412">
        <f t="shared" si="74"/>
        <v>80.795000000000002</v>
      </c>
      <c r="BJ385" s="412">
        <f t="shared" si="74"/>
        <v>72.369</v>
      </c>
      <c r="BK385" s="412">
        <f t="shared" si="74"/>
        <v>87.692000000000007</v>
      </c>
    </row>
    <row r="386" spans="1:63">
      <c r="A386" s="458"/>
      <c r="B386" s="353">
        <f t="shared" si="71"/>
        <v>284</v>
      </c>
      <c r="C386" s="353"/>
      <c r="D386" s="353" t="s">
        <v>603</v>
      </c>
      <c r="E386" s="411">
        <v>12665.969999999979</v>
      </c>
      <c r="F386" s="411">
        <v>13066.909999999976</v>
      </c>
      <c r="G386" s="411">
        <v>13553.969999999979</v>
      </c>
      <c r="H386" s="411">
        <v>13095.616666666645</v>
      </c>
      <c r="I386" s="412" t="s">
        <v>428</v>
      </c>
      <c r="J386" s="412">
        <v>1.1919999999999999</v>
      </c>
      <c r="K386" s="412">
        <v>1.224</v>
      </c>
      <c r="L386" s="412">
        <v>1.2630000000000001</v>
      </c>
      <c r="M386" s="412">
        <v>1.2270000000000001</v>
      </c>
      <c r="N386" s="411">
        <v>3.580055752404547E-2</v>
      </c>
      <c r="O386" s="412" t="s">
        <v>513</v>
      </c>
      <c r="P386" s="413">
        <v>1.8904064638490314</v>
      </c>
      <c r="Q386" s="353" t="s">
        <v>734</v>
      </c>
      <c r="R386" s="411">
        <v>35653.100000000013</v>
      </c>
      <c r="S386" s="411">
        <v>39356.799999999981</v>
      </c>
      <c r="T386" s="411">
        <v>37563.799999999981</v>
      </c>
      <c r="U386" s="411">
        <v>37524.566666666658</v>
      </c>
      <c r="V386" s="412" t="s">
        <v>478</v>
      </c>
      <c r="W386" s="412">
        <v>68.05</v>
      </c>
      <c r="X386" s="412">
        <v>72.48</v>
      </c>
      <c r="Y386" s="412">
        <v>70.350000000000009</v>
      </c>
      <c r="Z386" s="412">
        <v>70.290000000000006</v>
      </c>
      <c r="AA386" s="411">
        <v>2.2155991596914273</v>
      </c>
      <c r="AB386" s="412" t="s">
        <v>571</v>
      </c>
      <c r="AC386" s="413">
        <v>2.2942850544194751</v>
      </c>
      <c r="AD386" s="404" t="s">
        <v>734</v>
      </c>
      <c r="AE386" s="418">
        <v>4453.05</v>
      </c>
      <c r="AF386" s="418">
        <v>5276.9999999999936</v>
      </c>
      <c r="AG386" s="418">
        <v>4668.699999999998</v>
      </c>
      <c r="AH386" s="418">
        <v>4799.5833333333312</v>
      </c>
      <c r="AI386" s="420" t="s">
        <v>429</v>
      </c>
      <c r="AJ386" s="420">
        <v>3.5089999999999999</v>
      </c>
      <c r="AK386" s="420">
        <v>4.077</v>
      </c>
      <c r="AL386" s="420">
        <v>3.66</v>
      </c>
      <c r="AM386" s="420">
        <v>3.7490000000000001</v>
      </c>
      <c r="AN386" s="418">
        <v>0.29444017473191958</v>
      </c>
      <c r="AO386" s="420" t="s">
        <v>552</v>
      </c>
      <c r="AP386" s="421">
        <v>1.8555572347661553</v>
      </c>
      <c r="AR386" s="412">
        <v>1.1919999999999999</v>
      </c>
      <c r="AS386" s="412">
        <v>1.224</v>
      </c>
      <c r="AT386" s="412">
        <v>1.2630000000000001</v>
      </c>
      <c r="AU386" s="412">
        <v>68.05</v>
      </c>
      <c r="AV386" s="412">
        <v>72.48</v>
      </c>
      <c r="AW386" s="412">
        <v>70.350000000000009</v>
      </c>
      <c r="AX386" s="420">
        <v>3.5089999999999999</v>
      </c>
      <c r="AY386" s="420">
        <v>4.077</v>
      </c>
      <c r="AZ386" s="420">
        <v>3.66</v>
      </c>
      <c r="BB386" s="353">
        <f t="shared" si="72"/>
        <v>284</v>
      </c>
      <c r="BC386" s="412">
        <f t="shared" si="75"/>
        <v>25.032</v>
      </c>
      <c r="BD386" s="412">
        <f t="shared" si="73"/>
        <v>25.704000000000001</v>
      </c>
      <c r="BE386" s="412">
        <f t="shared" si="73"/>
        <v>26.523000000000003</v>
      </c>
      <c r="BF386" s="412">
        <f t="shared" si="76"/>
        <v>748.55</v>
      </c>
      <c r="BG386" s="412">
        <f t="shared" si="74"/>
        <v>797.28000000000009</v>
      </c>
      <c r="BH386" s="412">
        <f t="shared" si="74"/>
        <v>773.85000000000014</v>
      </c>
      <c r="BI386" s="412">
        <f t="shared" si="74"/>
        <v>38.598999999999997</v>
      </c>
      <c r="BJ386" s="412">
        <f t="shared" si="74"/>
        <v>44.847000000000001</v>
      </c>
      <c r="BK386" s="412">
        <f t="shared" si="74"/>
        <v>40.260000000000005</v>
      </c>
    </row>
    <row r="387" spans="1:63">
      <c r="A387" s="458"/>
      <c r="B387" s="353">
        <f t="shared" si="71"/>
        <v>285</v>
      </c>
      <c r="C387" s="353"/>
      <c r="D387" s="353" t="s">
        <v>616</v>
      </c>
      <c r="E387" s="411">
        <v>15134.87999999997</v>
      </c>
      <c r="F387" s="411">
        <v>25651.880000000034</v>
      </c>
      <c r="G387" s="411">
        <v>20405.910000000018</v>
      </c>
      <c r="H387" s="411">
        <v>20397.556666666675</v>
      </c>
      <c r="I387" s="414" t="s">
        <v>619</v>
      </c>
      <c r="J387" s="412">
        <v>1.389</v>
      </c>
      <c r="K387" s="412">
        <v>2.1779999999999999</v>
      </c>
      <c r="L387" s="412">
        <v>1.7929999999999999</v>
      </c>
      <c r="M387" s="412">
        <v>1.7870000000000001</v>
      </c>
      <c r="N387" s="411">
        <v>0.39479180288879051</v>
      </c>
      <c r="O387" s="414" t="s">
        <v>620</v>
      </c>
      <c r="P387" s="413">
        <v>1.959998276757865</v>
      </c>
      <c r="Q387" s="353" t="s">
        <v>740</v>
      </c>
      <c r="R387" s="411">
        <v>58059.799999999872</v>
      </c>
      <c r="S387" s="411">
        <v>66478.799999999872</v>
      </c>
      <c r="T387" s="411">
        <v>58657.799999999894</v>
      </c>
      <c r="U387" s="411">
        <v>61065.466666666551</v>
      </c>
      <c r="V387" s="412" t="s">
        <v>486</v>
      </c>
      <c r="W387" s="412">
        <v>92.81</v>
      </c>
      <c r="X387" s="412">
        <v>101.10000000000001</v>
      </c>
      <c r="Y387" s="412">
        <v>93.41</v>
      </c>
      <c r="Z387" s="412">
        <v>95.78</v>
      </c>
      <c r="AA387" s="411">
        <v>4.6384968041367616</v>
      </c>
      <c r="AB387" s="412" t="s">
        <v>504</v>
      </c>
      <c r="AC387" s="413">
        <v>2.2132765478095098</v>
      </c>
      <c r="AD387" s="404" t="s">
        <v>740</v>
      </c>
      <c r="AE387" s="418">
        <v>15401.299999999979</v>
      </c>
      <c r="AF387" s="418">
        <v>12270.299999999979</v>
      </c>
      <c r="AG387" s="418">
        <v>13787.64999999998</v>
      </c>
      <c r="AH387" s="418">
        <v>13819.74999999998</v>
      </c>
      <c r="AI387" s="420" t="s">
        <v>556</v>
      </c>
      <c r="AJ387" s="420">
        <v>9.9429999999999996</v>
      </c>
      <c r="AK387" s="420">
        <v>8.2729999999999997</v>
      </c>
      <c r="AL387" s="420">
        <v>9.093</v>
      </c>
      <c r="AM387" s="420">
        <v>9.1029999999999998</v>
      </c>
      <c r="AN387" s="418">
        <v>0.83512167982892138</v>
      </c>
      <c r="AO387" s="420" t="s">
        <v>587</v>
      </c>
      <c r="AP387" s="421">
        <v>2.1752261464331375</v>
      </c>
      <c r="AR387" s="412">
        <v>1.389</v>
      </c>
      <c r="AS387" s="412">
        <v>2.1779999999999999</v>
      </c>
      <c r="AT387" s="412">
        <v>1.7929999999999999</v>
      </c>
      <c r="AU387" s="412">
        <v>92.81</v>
      </c>
      <c r="AV387" s="412">
        <v>101.10000000000001</v>
      </c>
      <c r="AW387" s="412">
        <v>93.41</v>
      </c>
      <c r="AX387" s="420">
        <v>9.9429999999999996</v>
      </c>
      <c r="AY387" s="420">
        <v>8.2729999999999997</v>
      </c>
      <c r="AZ387" s="420">
        <v>9.093</v>
      </c>
      <c r="BB387" s="353">
        <f t="shared" si="72"/>
        <v>285</v>
      </c>
      <c r="BC387" s="412">
        <f t="shared" si="75"/>
        <v>29.169</v>
      </c>
      <c r="BD387" s="412">
        <f t="shared" si="73"/>
        <v>45.738</v>
      </c>
      <c r="BE387" s="412">
        <f t="shared" si="73"/>
        <v>37.652999999999999</v>
      </c>
      <c r="BF387" s="412">
        <f t="shared" si="76"/>
        <v>1020.9100000000001</v>
      </c>
      <c r="BG387" s="412">
        <f t="shared" si="74"/>
        <v>1112.1000000000001</v>
      </c>
      <c r="BH387" s="412">
        <f t="shared" si="74"/>
        <v>1027.51</v>
      </c>
      <c r="BI387" s="412">
        <f t="shared" si="74"/>
        <v>109.37299999999999</v>
      </c>
      <c r="BJ387" s="412">
        <f t="shared" si="74"/>
        <v>91.003</v>
      </c>
      <c r="BK387" s="412">
        <f t="shared" si="74"/>
        <v>100.023</v>
      </c>
    </row>
    <row r="388" spans="1:63">
      <c r="A388" s="458"/>
      <c r="B388" s="353">
        <f t="shared" si="71"/>
        <v>286</v>
      </c>
      <c r="C388" s="353"/>
      <c r="D388" s="353" t="s">
        <v>621</v>
      </c>
      <c r="E388" s="411">
        <v>14270.939999999977</v>
      </c>
      <c r="F388" s="411">
        <v>12102.969999999985</v>
      </c>
      <c r="G388" s="411">
        <v>13118.909999999973</v>
      </c>
      <c r="H388" s="411">
        <v>13164.273333333311</v>
      </c>
      <c r="I388" s="412" t="s">
        <v>512</v>
      </c>
      <c r="J388" s="412">
        <v>1.321</v>
      </c>
      <c r="K388" s="412">
        <v>1.1460000000000001</v>
      </c>
      <c r="L388" s="412">
        <v>1.228</v>
      </c>
      <c r="M388" s="412">
        <v>1.232</v>
      </c>
      <c r="N388" s="411">
        <v>8.7252382217243657E-2</v>
      </c>
      <c r="O388" s="412" t="s">
        <v>505</v>
      </c>
      <c r="P388" s="413">
        <v>1.890441541988668</v>
      </c>
      <c r="Q388" s="353" t="s">
        <v>757</v>
      </c>
      <c r="R388" s="411">
        <v>21188.800000000036</v>
      </c>
      <c r="S388" s="411">
        <v>19506.100000000039</v>
      </c>
      <c r="T388" s="411">
        <v>23868.800000000039</v>
      </c>
      <c r="U388" s="411">
        <v>21521.23333333337</v>
      </c>
      <c r="V388" s="412" t="s">
        <v>450</v>
      </c>
      <c r="W388" s="412">
        <v>48.72</v>
      </c>
      <c r="X388" s="412">
        <v>46.18</v>
      </c>
      <c r="Y388" s="412">
        <v>52.61</v>
      </c>
      <c r="Z388" s="412">
        <v>49.17</v>
      </c>
      <c r="AA388" s="411">
        <v>3.2392816769838451</v>
      </c>
      <c r="AB388" s="412" t="s">
        <v>550</v>
      </c>
      <c r="AC388" s="413">
        <v>2.3657762017037225</v>
      </c>
      <c r="AD388" s="404" t="s">
        <v>757</v>
      </c>
      <c r="AE388" s="418">
        <v>6045.3499999999885</v>
      </c>
      <c r="AF388" s="418">
        <v>5590.7499999999918</v>
      </c>
      <c r="AG388" s="418">
        <v>5886.9999999999936</v>
      </c>
      <c r="AH388" s="418">
        <v>5841.0333333333247</v>
      </c>
      <c r="AI388" s="420" t="s">
        <v>496</v>
      </c>
      <c r="AJ388" s="420">
        <v>4.5869999999999997</v>
      </c>
      <c r="AK388" s="420">
        <v>4.2880000000000003</v>
      </c>
      <c r="AL388" s="420">
        <v>4.4829999999999997</v>
      </c>
      <c r="AM388" s="420">
        <v>4.4530000000000003</v>
      </c>
      <c r="AN388" s="418">
        <v>0.15203993311601824</v>
      </c>
      <c r="AO388" s="420" t="s">
        <v>428</v>
      </c>
      <c r="AP388" s="421">
        <v>1.8860216426363039</v>
      </c>
      <c r="AR388" s="412">
        <v>1.321</v>
      </c>
      <c r="AS388" s="412">
        <v>1.1460000000000001</v>
      </c>
      <c r="AT388" s="412">
        <v>1.228</v>
      </c>
      <c r="AU388" s="412">
        <v>48.72</v>
      </c>
      <c r="AV388" s="412">
        <v>46.18</v>
      </c>
      <c r="AW388" s="412">
        <v>52.61</v>
      </c>
      <c r="AX388" s="420">
        <v>4.5869999999999997</v>
      </c>
      <c r="AY388" s="420">
        <v>4.2880000000000003</v>
      </c>
      <c r="AZ388" s="420">
        <v>4.4829999999999997</v>
      </c>
      <c r="BB388" s="353">
        <f t="shared" si="72"/>
        <v>286</v>
      </c>
      <c r="BC388" s="412">
        <f t="shared" si="75"/>
        <v>27.741</v>
      </c>
      <c r="BD388" s="412">
        <f t="shared" si="73"/>
        <v>24.066000000000003</v>
      </c>
      <c r="BE388" s="412">
        <f t="shared" si="73"/>
        <v>25.788</v>
      </c>
      <c r="BF388" s="412">
        <f t="shared" si="76"/>
        <v>535.91999999999996</v>
      </c>
      <c r="BG388" s="412">
        <f t="shared" si="74"/>
        <v>507.98</v>
      </c>
      <c r="BH388" s="412">
        <f t="shared" si="74"/>
        <v>578.71</v>
      </c>
      <c r="BI388" s="412">
        <f t="shared" si="74"/>
        <v>50.456999999999994</v>
      </c>
      <c r="BJ388" s="412">
        <f t="shared" si="74"/>
        <v>47.168000000000006</v>
      </c>
      <c r="BK388" s="412">
        <f t="shared" si="74"/>
        <v>49.312999999999995</v>
      </c>
    </row>
    <row r="389" spans="1:63">
      <c r="A389" s="458"/>
      <c r="B389" s="353">
        <f t="shared" si="71"/>
        <v>287</v>
      </c>
      <c r="C389" s="353"/>
      <c r="D389" s="353" t="s">
        <v>622</v>
      </c>
      <c r="E389" s="411">
        <v>18418.88</v>
      </c>
      <c r="F389" s="411">
        <v>17650.939999999999</v>
      </c>
      <c r="G389" s="411">
        <v>18827.880000000005</v>
      </c>
      <c r="H389" s="411">
        <v>18299.233333333334</v>
      </c>
      <c r="I389" s="412" t="s">
        <v>493</v>
      </c>
      <c r="J389" s="412">
        <v>1.643</v>
      </c>
      <c r="K389" s="412">
        <v>1.5840000000000001</v>
      </c>
      <c r="L389" s="412">
        <v>1.6739999999999999</v>
      </c>
      <c r="M389" s="412">
        <v>1.6340000000000001</v>
      </c>
      <c r="N389" s="411">
        <v>4.5586539168050597E-2</v>
      </c>
      <c r="O389" s="412" t="s">
        <v>462</v>
      </c>
      <c r="P389" s="413">
        <v>1.9892713306261525</v>
      </c>
      <c r="Q389" s="353" t="s">
        <v>767</v>
      </c>
      <c r="R389" s="411">
        <v>39864.799999999959</v>
      </c>
      <c r="S389" s="411">
        <v>42912.799999999945</v>
      </c>
      <c r="T389" s="411">
        <v>46136.799999999908</v>
      </c>
      <c r="U389" s="411">
        <v>42971.466666666609</v>
      </c>
      <c r="V389" s="412" t="s">
        <v>593</v>
      </c>
      <c r="W389" s="412">
        <v>73.070000000000007</v>
      </c>
      <c r="X389" s="412">
        <v>76.58</v>
      </c>
      <c r="Y389" s="412">
        <v>80.2</v>
      </c>
      <c r="Z389" s="412">
        <v>76.62</v>
      </c>
      <c r="AA389" s="411">
        <v>3.5630480070840997</v>
      </c>
      <c r="AB389" s="412" t="s">
        <v>495</v>
      </c>
      <c r="AC389" s="413">
        <v>2.2369035851413939</v>
      </c>
      <c r="AD389" s="404" t="s">
        <v>767</v>
      </c>
      <c r="AE389" s="418">
        <v>10326.999999999982</v>
      </c>
      <c r="AF389" s="418">
        <v>8426.6999999999844</v>
      </c>
      <c r="AG389" s="418">
        <v>9509.349999999984</v>
      </c>
      <c r="AH389" s="418">
        <v>9421.0166666666501</v>
      </c>
      <c r="AI389" s="420" t="s">
        <v>520</v>
      </c>
      <c r="AJ389" s="420">
        <v>7.1859999999999999</v>
      </c>
      <c r="AK389" s="420">
        <v>6.0739999999999998</v>
      </c>
      <c r="AL389" s="420">
        <v>6.7140000000000004</v>
      </c>
      <c r="AM389" s="420">
        <v>6.6580000000000004</v>
      </c>
      <c r="AN389" s="418">
        <v>0.5581771934630686</v>
      </c>
      <c r="AO389" s="420" t="s">
        <v>543</v>
      </c>
      <c r="AP389" s="421">
        <v>2.0886004226957398</v>
      </c>
      <c r="AR389" s="412">
        <v>1.643</v>
      </c>
      <c r="AS389" s="412">
        <v>1.5840000000000001</v>
      </c>
      <c r="AT389" s="412">
        <v>1.6739999999999999</v>
      </c>
      <c r="AU389" s="412">
        <v>73.070000000000007</v>
      </c>
      <c r="AV389" s="412">
        <v>76.58</v>
      </c>
      <c r="AW389" s="412">
        <v>80.2</v>
      </c>
      <c r="AX389" s="420">
        <v>7.1859999999999999</v>
      </c>
      <c r="AY389" s="420">
        <v>6.0739999999999998</v>
      </c>
      <c r="AZ389" s="420">
        <v>6.7140000000000004</v>
      </c>
      <c r="BB389" s="353">
        <f t="shared" si="72"/>
        <v>287</v>
      </c>
      <c r="BC389" s="412">
        <f t="shared" si="75"/>
        <v>34.503</v>
      </c>
      <c r="BD389" s="412">
        <f t="shared" si="73"/>
        <v>33.264000000000003</v>
      </c>
      <c r="BE389" s="412">
        <f t="shared" si="73"/>
        <v>35.153999999999996</v>
      </c>
      <c r="BF389" s="412">
        <f t="shared" si="76"/>
        <v>803.7700000000001</v>
      </c>
      <c r="BG389" s="412">
        <f t="shared" si="74"/>
        <v>842.38</v>
      </c>
      <c r="BH389" s="412">
        <f t="shared" si="74"/>
        <v>882.2</v>
      </c>
      <c r="BI389" s="412">
        <f t="shared" si="74"/>
        <v>79.045999999999992</v>
      </c>
      <c r="BJ389" s="412">
        <f t="shared" si="74"/>
        <v>66.813999999999993</v>
      </c>
      <c r="BK389" s="412">
        <f t="shared" si="74"/>
        <v>73.853999999999999</v>
      </c>
    </row>
    <row r="390" spans="1:63">
      <c r="A390" s="458"/>
      <c r="B390" s="355" t="s">
        <v>825</v>
      </c>
      <c r="C390" s="353"/>
      <c r="D390" s="353" t="s">
        <v>628</v>
      </c>
      <c r="E390" s="411">
        <v>7908.9700000000075</v>
      </c>
      <c r="F390" s="411">
        <v>8936.0299999999934</v>
      </c>
      <c r="G390" s="411">
        <v>8415.9400000000023</v>
      </c>
      <c r="H390" s="411">
        <v>8420.3133333333335</v>
      </c>
      <c r="I390" s="412" t="s">
        <v>477</v>
      </c>
      <c r="J390" s="412">
        <v>0.79239999999999999</v>
      </c>
      <c r="K390" s="412">
        <v>0.88149999999999995</v>
      </c>
      <c r="L390" s="412">
        <v>0.83660000000000001</v>
      </c>
      <c r="M390" s="412">
        <v>0.83679999999999999</v>
      </c>
      <c r="N390" s="411">
        <v>4.4514271704050361E-2</v>
      </c>
      <c r="O390" s="412" t="s">
        <v>474</v>
      </c>
      <c r="P390" s="413">
        <v>1.7830831478624141</v>
      </c>
      <c r="Q390" s="353" t="s">
        <v>773</v>
      </c>
      <c r="R390" s="411">
        <v>15569.100000000031</v>
      </c>
      <c r="S390" s="411">
        <v>19840.800000000036</v>
      </c>
      <c r="T390" s="411">
        <v>21701.800000000043</v>
      </c>
      <c r="U390" s="411">
        <v>19037.23333333337</v>
      </c>
      <c r="V390" s="412" t="s">
        <v>565</v>
      </c>
      <c r="W390" s="412">
        <v>39.880000000000003</v>
      </c>
      <c r="X390" s="412">
        <v>46.69</v>
      </c>
      <c r="Y390" s="412">
        <v>49.480000000000004</v>
      </c>
      <c r="Z390" s="412">
        <v>45.35</v>
      </c>
      <c r="AA390" s="411">
        <v>4.9373786746265287</v>
      </c>
      <c r="AB390" s="412" t="s">
        <v>433</v>
      </c>
      <c r="AC390" s="413">
        <v>2.3592177174013997</v>
      </c>
      <c r="AD390" s="404" t="s">
        <v>773</v>
      </c>
      <c r="AE390" s="418">
        <v>4417.3499999999995</v>
      </c>
      <c r="AF390" s="418">
        <v>4789.3499999999958</v>
      </c>
      <c r="AG390" s="418">
        <v>4125.7500000000045</v>
      </c>
      <c r="AH390" s="418">
        <v>4444.1500000000005</v>
      </c>
      <c r="AI390" s="420" t="s">
        <v>458</v>
      </c>
      <c r="AJ390" s="420">
        <v>3.484</v>
      </c>
      <c r="AK390" s="420">
        <v>3.7440000000000002</v>
      </c>
      <c r="AL390" s="420">
        <v>3.2749999999999999</v>
      </c>
      <c r="AM390" s="420">
        <v>3.5009999999999999</v>
      </c>
      <c r="AN390" s="418">
        <v>0.23474075320579474</v>
      </c>
      <c r="AO390" s="420" t="s">
        <v>469</v>
      </c>
      <c r="AP390" s="421">
        <v>1.8120622054040503</v>
      </c>
      <c r="AR390" s="412">
        <v>0.79239999999999999</v>
      </c>
      <c r="AS390" s="412">
        <v>0.88149999999999995</v>
      </c>
      <c r="AT390" s="412">
        <v>0.83660000000000001</v>
      </c>
      <c r="AU390" s="412">
        <v>39.880000000000003</v>
      </c>
      <c r="AV390" s="412">
        <v>46.69</v>
      </c>
      <c r="AW390" s="412">
        <v>49.480000000000004</v>
      </c>
      <c r="AX390" s="420">
        <v>3.484</v>
      </c>
      <c r="AY390" s="420">
        <v>3.7440000000000002</v>
      </c>
      <c r="AZ390" s="420">
        <v>3.2749999999999999</v>
      </c>
      <c r="BB390" s="355" t="s">
        <v>825</v>
      </c>
      <c r="BC390" s="412">
        <f t="shared" si="75"/>
        <v>16.6404</v>
      </c>
      <c r="BD390" s="412">
        <f t="shared" si="73"/>
        <v>18.511499999999998</v>
      </c>
      <c r="BE390" s="412">
        <f t="shared" si="73"/>
        <v>17.5686</v>
      </c>
      <c r="BF390" s="412">
        <f t="shared" si="76"/>
        <v>438.68</v>
      </c>
      <c r="BG390" s="412">
        <f t="shared" si="74"/>
        <v>513.58999999999992</v>
      </c>
      <c r="BH390" s="412">
        <f t="shared" si="74"/>
        <v>544.28000000000009</v>
      </c>
      <c r="BI390" s="412">
        <f t="shared" si="74"/>
        <v>38.323999999999998</v>
      </c>
      <c r="BJ390" s="412">
        <f t="shared" si="74"/>
        <v>41.184000000000005</v>
      </c>
      <c r="BK390" s="412">
        <f t="shared" si="74"/>
        <v>36.024999999999999</v>
      </c>
    </row>
    <row r="391" spans="1:63">
      <c r="A391" s="458"/>
      <c r="B391" s="355" t="s">
        <v>826</v>
      </c>
      <c r="C391" s="353"/>
      <c r="D391" s="353" t="s">
        <v>630</v>
      </c>
      <c r="E391" s="411">
        <v>7500.0600000000077</v>
      </c>
      <c r="F391" s="411">
        <v>11854.99999999998</v>
      </c>
      <c r="G391" s="411">
        <v>8121.9400000000123</v>
      </c>
      <c r="H391" s="411">
        <v>9159</v>
      </c>
      <c r="I391" s="414" t="s">
        <v>631</v>
      </c>
      <c r="J391" s="412">
        <v>0.75649999999999995</v>
      </c>
      <c r="K391" s="412">
        <v>1.1260000000000001</v>
      </c>
      <c r="L391" s="412">
        <v>0.81110000000000004</v>
      </c>
      <c r="M391" s="412">
        <v>0.89780000000000004</v>
      </c>
      <c r="N391" s="411">
        <v>0.19938674646264459</v>
      </c>
      <c r="O391" s="414" t="s">
        <v>597</v>
      </c>
      <c r="P391" s="413">
        <v>1.7851620246916859</v>
      </c>
      <c r="Q391" s="353" t="s">
        <v>778</v>
      </c>
      <c r="R391" s="411">
        <v>38850.799999999981</v>
      </c>
      <c r="S391" s="411">
        <v>36130.799999999988</v>
      </c>
      <c r="T391" s="411">
        <v>38650.799999999952</v>
      </c>
      <c r="U391" s="411">
        <v>37877.466666666645</v>
      </c>
      <c r="V391" s="412" t="s">
        <v>496</v>
      </c>
      <c r="W391" s="412">
        <v>71.88</v>
      </c>
      <c r="X391" s="412">
        <v>68.63</v>
      </c>
      <c r="Y391" s="412">
        <v>71.64</v>
      </c>
      <c r="Z391" s="412">
        <v>70.72</v>
      </c>
      <c r="AA391" s="411">
        <v>1.8140662856295917</v>
      </c>
      <c r="AB391" s="412" t="s">
        <v>460</v>
      </c>
      <c r="AC391" s="413">
        <v>2.2945390013997828</v>
      </c>
      <c r="AD391" s="404" t="s">
        <v>778</v>
      </c>
      <c r="AE391" s="418">
        <v>5636.0499999999929</v>
      </c>
      <c r="AF391" s="418">
        <v>5462.3999999999951</v>
      </c>
      <c r="AG391" s="418">
        <v>5697.6999999999898</v>
      </c>
      <c r="AH391" s="418">
        <v>5598.7166666666599</v>
      </c>
      <c r="AI391" s="420" t="s">
        <v>534</v>
      </c>
      <c r="AJ391" s="420">
        <v>4.3180000000000005</v>
      </c>
      <c r="AK391" s="420">
        <v>4.202</v>
      </c>
      <c r="AL391" s="420">
        <v>4.359</v>
      </c>
      <c r="AM391" s="420">
        <v>4.2930000000000001</v>
      </c>
      <c r="AN391" s="418">
        <v>8.1237204457721493E-2</v>
      </c>
      <c r="AO391" s="420" t="s">
        <v>472</v>
      </c>
      <c r="AP391" s="421">
        <v>1.8801997482354569</v>
      </c>
      <c r="AR391" s="412">
        <v>0.75649999999999995</v>
      </c>
      <c r="AS391" s="412">
        <v>1.1260000000000001</v>
      </c>
      <c r="AT391" s="412">
        <v>0.81110000000000004</v>
      </c>
      <c r="AU391" s="412">
        <v>71.88</v>
      </c>
      <c r="AV391" s="412">
        <v>68.63</v>
      </c>
      <c r="AW391" s="412">
        <v>71.64</v>
      </c>
      <c r="AX391" s="420">
        <v>4.3180000000000005</v>
      </c>
      <c r="AY391" s="420">
        <v>4.202</v>
      </c>
      <c r="AZ391" s="420">
        <v>4.359</v>
      </c>
      <c r="BB391" s="355" t="s">
        <v>826</v>
      </c>
      <c r="BC391" s="412">
        <f t="shared" si="75"/>
        <v>15.886499999999998</v>
      </c>
      <c r="BD391" s="412">
        <f t="shared" si="73"/>
        <v>23.646000000000001</v>
      </c>
      <c r="BE391" s="412">
        <f t="shared" si="73"/>
        <v>17.033100000000001</v>
      </c>
      <c r="BF391" s="412">
        <f t="shared" si="76"/>
        <v>790.68</v>
      </c>
      <c r="BG391" s="412">
        <f t="shared" si="74"/>
        <v>754.93</v>
      </c>
      <c r="BH391" s="412">
        <f t="shared" si="74"/>
        <v>788.04</v>
      </c>
      <c r="BI391" s="412">
        <f t="shared" si="74"/>
        <v>47.498000000000005</v>
      </c>
      <c r="BJ391" s="412">
        <f t="shared" si="74"/>
        <v>46.222000000000001</v>
      </c>
      <c r="BK391" s="412">
        <f t="shared" si="74"/>
        <v>47.948999999999998</v>
      </c>
    </row>
    <row r="392" spans="1:63">
      <c r="C392" s="353"/>
      <c r="D392" s="455" t="s">
        <v>645</v>
      </c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 t="s">
        <v>645</v>
      </c>
      <c r="R392" s="455"/>
      <c r="S392" s="455"/>
      <c r="T392" s="455"/>
      <c r="U392" s="455"/>
      <c r="V392" s="455"/>
      <c r="W392" s="455"/>
      <c r="X392" s="455"/>
      <c r="Y392" s="455"/>
      <c r="Z392" s="455"/>
      <c r="AA392" s="455"/>
      <c r="AB392" s="455"/>
      <c r="AC392" s="455"/>
      <c r="AD392" s="455" t="s">
        <v>645</v>
      </c>
      <c r="AE392" s="455"/>
      <c r="AF392" s="455"/>
      <c r="AG392" s="455"/>
      <c r="AH392" s="455"/>
      <c r="AI392" s="455"/>
      <c r="AJ392" s="455"/>
      <c r="AK392" s="455"/>
      <c r="AL392" s="455"/>
      <c r="AM392" s="455"/>
      <c r="AN392" s="455"/>
      <c r="AO392" s="455"/>
      <c r="AP392" s="455"/>
      <c r="AU392" s="404"/>
      <c r="AV392" s="404"/>
      <c r="AW392" s="404"/>
      <c r="AX392" s="404"/>
      <c r="AY392" s="404"/>
      <c r="AZ392" s="404"/>
      <c r="BF392" s="404"/>
      <c r="BG392" s="404"/>
      <c r="BH392" s="404"/>
      <c r="BI392" s="404"/>
      <c r="BJ392" s="404"/>
      <c r="BK392" s="404"/>
    </row>
    <row r="393" spans="1:63">
      <c r="C393" s="353"/>
      <c r="D393" s="410" t="s">
        <v>413</v>
      </c>
      <c r="E393" s="353"/>
      <c r="F393" s="353"/>
      <c r="G393" s="353"/>
      <c r="H393" s="353"/>
      <c r="I393" s="353"/>
      <c r="J393" s="353"/>
      <c r="K393" s="353"/>
      <c r="L393" s="353"/>
      <c r="M393" s="353"/>
      <c r="N393" s="353"/>
      <c r="O393" s="353"/>
      <c r="P393" s="353"/>
      <c r="Q393" s="410" t="s">
        <v>649</v>
      </c>
      <c r="AD393" s="417" t="s">
        <v>784</v>
      </c>
      <c r="AE393" s="404"/>
      <c r="AF393" s="404"/>
      <c r="AG393" s="404"/>
      <c r="AH393" s="404"/>
      <c r="AI393" s="404"/>
      <c r="AJ393" s="404"/>
      <c r="AK393" s="404"/>
      <c r="AL393" s="404"/>
      <c r="AM393" s="404"/>
      <c r="AN393" s="404"/>
      <c r="AO393" s="404"/>
      <c r="AP393" s="404"/>
      <c r="AR393" s="353"/>
      <c r="AS393" s="353"/>
      <c r="AT393" s="353"/>
      <c r="AX393" s="404"/>
      <c r="AY393" s="404"/>
      <c r="AZ393" s="404"/>
      <c r="BC393" s="353"/>
      <c r="BD393" s="353"/>
      <c r="BE393" s="353"/>
      <c r="BI393" s="404"/>
      <c r="BJ393" s="404"/>
      <c r="BK393" s="404"/>
    </row>
    <row r="394" spans="1:63">
      <c r="C394" s="353"/>
      <c r="D394" s="353"/>
      <c r="E394" s="456" t="s">
        <v>414</v>
      </c>
      <c r="F394" s="455"/>
      <c r="G394" s="455"/>
      <c r="H394" s="455"/>
      <c r="I394" s="455"/>
      <c r="J394" s="456" t="s">
        <v>415</v>
      </c>
      <c r="K394" s="455"/>
      <c r="L394" s="455"/>
      <c r="M394" s="455"/>
      <c r="N394" s="455"/>
      <c r="O394" s="455"/>
      <c r="P394" s="455"/>
      <c r="R394" s="410" t="s">
        <v>414</v>
      </c>
      <c r="S394" s="410"/>
      <c r="T394" s="410"/>
      <c r="U394" s="410"/>
      <c r="V394" s="410"/>
      <c r="W394" s="410" t="s">
        <v>415</v>
      </c>
      <c r="X394" s="410"/>
      <c r="Y394" s="410"/>
      <c r="Z394" s="410"/>
      <c r="AA394" s="410"/>
      <c r="AB394" s="410"/>
      <c r="AC394" s="410"/>
      <c r="AD394" s="404"/>
      <c r="AE394" s="456" t="s">
        <v>414</v>
      </c>
      <c r="AF394" s="457"/>
      <c r="AG394" s="457"/>
      <c r="AH394" s="457"/>
      <c r="AI394" s="457"/>
      <c r="AJ394" s="456" t="s">
        <v>415</v>
      </c>
      <c r="AK394" s="457"/>
      <c r="AL394" s="457"/>
      <c r="AM394" s="457"/>
      <c r="AN394" s="457"/>
      <c r="AO394" s="457"/>
      <c r="AP394" s="457"/>
      <c r="AU394" s="410" t="s">
        <v>415</v>
      </c>
      <c r="AV394" s="410"/>
      <c r="AW394" s="410"/>
      <c r="AX394" s="404"/>
      <c r="AY394" s="404"/>
      <c r="AZ394" s="404"/>
      <c r="BF394" s="410" t="s">
        <v>415</v>
      </c>
      <c r="BG394" s="410"/>
      <c r="BH394" s="410"/>
      <c r="BI394" s="404"/>
      <c r="BJ394" s="404"/>
      <c r="BK394" s="404"/>
    </row>
    <row r="395" spans="1:63">
      <c r="C395" s="353"/>
      <c r="D395" s="410" t="s">
        <v>416</v>
      </c>
      <c r="E395" s="410" t="s">
        <v>417</v>
      </c>
      <c r="F395" s="410" t="s">
        <v>418</v>
      </c>
      <c r="G395" s="410" t="s">
        <v>419</v>
      </c>
      <c r="H395" s="353" t="s">
        <v>420</v>
      </c>
      <c r="I395" s="353" t="s">
        <v>421</v>
      </c>
      <c r="J395" s="410" t="s">
        <v>417</v>
      </c>
      <c r="K395" s="410" t="s">
        <v>418</v>
      </c>
      <c r="L395" s="410" t="s">
        <v>419</v>
      </c>
      <c r="M395" s="353" t="s">
        <v>420</v>
      </c>
      <c r="N395" s="353" t="s">
        <v>422</v>
      </c>
      <c r="O395" s="353" t="s">
        <v>421</v>
      </c>
      <c r="P395" s="353" t="s">
        <v>423</v>
      </c>
      <c r="Q395" s="410" t="s">
        <v>416</v>
      </c>
      <c r="R395" s="410" t="s">
        <v>417</v>
      </c>
      <c r="S395" s="410" t="s">
        <v>418</v>
      </c>
      <c r="T395" s="410" t="s">
        <v>419</v>
      </c>
      <c r="U395" s="353" t="s">
        <v>420</v>
      </c>
      <c r="V395" s="353" t="s">
        <v>421</v>
      </c>
      <c r="W395" s="410" t="s">
        <v>417</v>
      </c>
      <c r="X395" s="410" t="s">
        <v>418</v>
      </c>
      <c r="Y395" s="410" t="s">
        <v>419</v>
      </c>
      <c r="Z395" s="353" t="s">
        <v>420</v>
      </c>
      <c r="AA395" s="353" t="s">
        <v>422</v>
      </c>
      <c r="AB395" s="353" t="s">
        <v>421</v>
      </c>
      <c r="AC395" s="353" t="s">
        <v>423</v>
      </c>
      <c r="AD395" s="417" t="s">
        <v>416</v>
      </c>
      <c r="AE395" s="417" t="s">
        <v>417</v>
      </c>
      <c r="AF395" s="417" t="s">
        <v>418</v>
      </c>
      <c r="AG395" s="417" t="s">
        <v>419</v>
      </c>
      <c r="AH395" s="404" t="s">
        <v>420</v>
      </c>
      <c r="AI395" s="404" t="s">
        <v>421</v>
      </c>
      <c r="AJ395" s="417" t="s">
        <v>417</v>
      </c>
      <c r="AK395" s="417" t="s">
        <v>418</v>
      </c>
      <c r="AL395" s="417" t="s">
        <v>419</v>
      </c>
      <c r="AM395" s="404" t="s">
        <v>420</v>
      </c>
      <c r="AN395" s="404" t="s">
        <v>422</v>
      </c>
      <c r="AO395" s="404" t="s">
        <v>421</v>
      </c>
      <c r="AP395" s="404" t="s">
        <v>423</v>
      </c>
      <c r="AR395" s="410" t="s">
        <v>417</v>
      </c>
      <c r="AS395" s="410" t="s">
        <v>418</v>
      </c>
      <c r="AT395" s="410" t="s">
        <v>419</v>
      </c>
      <c r="AU395" s="410" t="s">
        <v>417</v>
      </c>
      <c r="AV395" s="410" t="s">
        <v>418</v>
      </c>
      <c r="AW395" s="410" t="s">
        <v>419</v>
      </c>
      <c r="AX395" s="417" t="s">
        <v>417</v>
      </c>
      <c r="AY395" s="417" t="s">
        <v>418</v>
      </c>
      <c r="AZ395" s="417" t="s">
        <v>419</v>
      </c>
      <c r="BC395" s="410" t="s">
        <v>417</v>
      </c>
      <c r="BD395" s="410" t="s">
        <v>418</v>
      </c>
      <c r="BE395" s="410" t="s">
        <v>419</v>
      </c>
      <c r="BF395" s="410" t="s">
        <v>417</v>
      </c>
      <c r="BG395" s="410" t="s">
        <v>418</v>
      </c>
      <c r="BH395" s="410" t="s">
        <v>419</v>
      </c>
      <c r="BI395" s="410" t="s">
        <v>417</v>
      </c>
      <c r="BJ395" s="410" t="s">
        <v>418</v>
      </c>
      <c r="BK395" s="410" t="s">
        <v>419</v>
      </c>
    </row>
    <row r="396" spans="1:63">
      <c r="A396" s="458" t="s">
        <v>646</v>
      </c>
      <c r="B396" s="353">
        <f t="shared" ref="B396:B417" si="77">B368+22</f>
        <v>288</v>
      </c>
      <c r="C396" s="353"/>
      <c r="D396" s="353" t="s">
        <v>424</v>
      </c>
      <c r="E396" s="411">
        <v>20751.5</v>
      </c>
      <c r="F396" s="411">
        <v>20266.5</v>
      </c>
      <c r="G396" s="411">
        <v>24348.5</v>
      </c>
      <c r="H396" s="411">
        <v>21788.833333333332</v>
      </c>
      <c r="I396" s="412" t="s">
        <v>450</v>
      </c>
      <c r="J396" s="412">
        <v>1.7030000000000001</v>
      </c>
      <c r="K396" s="412">
        <v>1.671</v>
      </c>
      <c r="L396" s="412">
        <v>1.9339999999999999</v>
      </c>
      <c r="M396" s="412">
        <v>1.77</v>
      </c>
      <c r="N396" s="411">
        <v>0.1435103312790563</v>
      </c>
      <c r="O396" s="412" t="s">
        <v>451</v>
      </c>
      <c r="P396" s="413">
        <v>2.0737351712454148</v>
      </c>
      <c r="Q396" s="353" t="s">
        <v>650</v>
      </c>
      <c r="R396" s="411">
        <v>26079.930000000044</v>
      </c>
      <c r="S396" s="411">
        <v>29663.930000000058</v>
      </c>
      <c r="T396" s="411">
        <v>27708.930000000055</v>
      </c>
      <c r="U396" s="411">
        <v>27817.596666666719</v>
      </c>
      <c r="V396" s="412" t="s">
        <v>443</v>
      </c>
      <c r="W396" s="412">
        <v>64.8</v>
      </c>
      <c r="X396" s="412">
        <v>70.64</v>
      </c>
      <c r="Y396" s="412">
        <v>67.489999999999995</v>
      </c>
      <c r="Z396" s="412">
        <v>67.64</v>
      </c>
      <c r="AA396" s="411">
        <v>2.9253638123394636</v>
      </c>
      <c r="AB396" s="412" t="s">
        <v>448</v>
      </c>
      <c r="AC396" s="413">
        <v>2.2183478140380495</v>
      </c>
      <c r="AD396" s="404" t="s">
        <v>650</v>
      </c>
      <c r="AE396" s="418">
        <v>10425.779999999988</v>
      </c>
      <c r="AF396" s="418">
        <v>7859.5600000000068</v>
      </c>
      <c r="AG396" s="418">
        <v>11360.779999999982</v>
      </c>
      <c r="AH396" s="418">
        <v>9882.0399999999936</v>
      </c>
      <c r="AI396" s="420" t="s">
        <v>509</v>
      </c>
      <c r="AJ396" s="420">
        <v>8.6330000000000009</v>
      </c>
      <c r="AK396" s="420">
        <v>6.9459999999999997</v>
      </c>
      <c r="AL396" s="420">
        <v>9.2149999999999999</v>
      </c>
      <c r="AM396" s="420">
        <v>8.2650000000000006</v>
      </c>
      <c r="AN396" s="418">
        <v>1.1782480599853247</v>
      </c>
      <c r="AO396" s="420" t="s">
        <v>580</v>
      </c>
      <c r="AP396" s="421">
        <v>2.2152710026607259</v>
      </c>
      <c r="AR396" s="412">
        <v>1.7030000000000001</v>
      </c>
      <c r="AS396" s="412">
        <v>1.671</v>
      </c>
      <c r="AT396" s="412">
        <v>1.9339999999999999</v>
      </c>
      <c r="AU396" s="412">
        <v>64.8</v>
      </c>
      <c r="AV396" s="412">
        <v>70.64</v>
      </c>
      <c r="AW396" s="412">
        <v>67.489999999999995</v>
      </c>
      <c r="AX396" s="420">
        <v>8.6330000000000009</v>
      </c>
      <c r="AY396" s="420">
        <v>6.9459999999999997</v>
      </c>
      <c r="AZ396" s="420">
        <v>9.2149999999999999</v>
      </c>
      <c r="BB396" s="353">
        <f t="shared" ref="BB396:BB417" si="78">BB368+22</f>
        <v>288</v>
      </c>
      <c r="BC396" s="412">
        <f>AR396*21</f>
        <v>35.762999999999998</v>
      </c>
      <c r="BD396" s="412">
        <f t="shared" ref="BD396:BE419" si="79">AS396*21</f>
        <v>35.091000000000001</v>
      </c>
      <c r="BE396" s="412">
        <f t="shared" si="79"/>
        <v>40.613999999999997</v>
      </c>
      <c r="BF396" s="412">
        <f>AU396*11</f>
        <v>712.8</v>
      </c>
      <c r="BG396" s="412">
        <f t="shared" ref="BG396:BK419" si="80">AV396*11</f>
        <v>777.04</v>
      </c>
      <c r="BH396" s="412">
        <f t="shared" si="80"/>
        <v>742.39</v>
      </c>
      <c r="BI396" s="412">
        <f t="shared" si="80"/>
        <v>94.963000000000008</v>
      </c>
      <c r="BJ396" s="412">
        <f t="shared" si="80"/>
        <v>76.405999999999992</v>
      </c>
      <c r="BK396" s="412">
        <f t="shared" si="80"/>
        <v>101.36499999999999</v>
      </c>
    </row>
    <row r="397" spans="1:63">
      <c r="A397" s="458"/>
      <c r="B397" s="353">
        <f t="shared" si="77"/>
        <v>289</v>
      </c>
      <c r="C397" s="353"/>
      <c r="D397" s="353" t="s">
        <v>456</v>
      </c>
      <c r="E397" s="411">
        <v>421058</v>
      </c>
      <c r="F397" s="411">
        <v>397134</v>
      </c>
      <c r="G397" s="411">
        <v>437887</v>
      </c>
      <c r="H397" s="411">
        <v>418693</v>
      </c>
      <c r="I397" s="412" t="s">
        <v>478</v>
      </c>
      <c r="J397" s="412">
        <v>19.55</v>
      </c>
      <c r="K397" s="412">
        <v>18.580000000000002</v>
      </c>
      <c r="L397" s="412">
        <v>20.23</v>
      </c>
      <c r="M397" s="412">
        <v>19.45</v>
      </c>
      <c r="N397" s="411">
        <v>0.83047799221328322</v>
      </c>
      <c r="O397" s="412" t="s">
        <v>448</v>
      </c>
      <c r="P397" s="413">
        <v>1.691167508656541</v>
      </c>
      <c r="Q397" s="353" t="s">
        <v>657</v>
      </c>
      <c r="R397" s="411">
        <v>9663133.5762426723</v>
      </c>
      <c r="S397" s="411">
        <v>9644639.7340204567</v>
      </c>
      <c r="T397" s="411">
        <v>9273791.3090154976</v>
      </c>
      <c r="U397" s="411">
        <v>9527188.2064262088</v>
      </c>
      <c r="V397" s="412" t="s">
        <v>471</v>
      </c>
      <c r="W397" s="411">
        <v>3289.0269346996697</v>
      </c>
      <c r="X397" s="411">
        <v>3284.845141098102</v>
      </c>
      <c r="Y397" s="411">
        <v>3200.4165963374135</v>
      </c>
      <c r="Z397" s="411">
        <v>3258.0962240450622</v>
      </c>
      <c r="AA397" s="411">
        <v>49.995764208592767</v>
      </c>
      <c r="AB397" s="412" t="s">
        <v>466</v>
      </c>
      <c r="AC397" s="413">
        <v>1.5058132319376638</v>
      </c>
      <c r="AD397" s="404" t="s">
        <v>657</v>
      </c>
      <c r="AE397" s="418">
        <v>29993.880000000045</v>
      </c>
      <c r="AF397" s="418">
        <v>35837.880000000063</v>
      </c>
      <c r="AG397" s="418">
        <v>33951.880000000048</v>
      </c>
      <c r="AH397" s="418">
        <v>33261.213333333384</v>
      </c>
      <c r="AI397" s="420" t="s">
        <v>573</v>
      </c>
      <c r="AJ397" s="420">
        <v>18.95</v>
      </c>
      <c r="AK397" s="420">
        <v>21.580000000000002</v>
      </c>
      <c r="AL397" s="420">
        <v>20.75</v>
      </c>
      <c r="AM397" s="420">
        <v>20.420000000000002</v>
      </c>
      <c r="AN397" s="418">
        <v>1.3472702917978361</v>
      </c>
      <c r="AO397" s="420" t="s">
        <v>550</v>
      </c>
      <c r="AP397" s="421">
        <v>2.1845343927043452</v>
      </c>
      <c r="AR397" s="412">
        <v>19.55</v>
      </c>
      <c r="AS397" s="412">
        <v>18.580000000000002</v>
      </c>
      <c r="AT397" s="412">
        <v>20.23</v>
      </c>
      <c r="AU397" s="411">
        <v>3289.0269346996697</v>
      </c>
      <c r="AV397" s="411">
        <v>3284.845141098102</v>
      </c>
      <c r="AW397" s="411">
        <v>3200.4165963374135</v>
      </c>
      <c r="AX397" s="420">
        <v>18.95</v>
      </c>
      <c r="AY397" s="420">
        <v>21.580000000000002</v>
      </c>
      <c r="AZ397" s="420">
        <v>20.75</v>
      </c>
      <c r="BB397" s="353">
        <f t="shared" si="78"/>
        <v>289</v>
      </c>
      <c r="BC397" s="412">
        <f t="shared" ref="BC397:BC419" si="81">AR397*21</f>
        <v>410.55</v>
      </c>
      <c r="BD397" s="412">
        <f t="shared" si="79"/>
        <v>390.18000000000006</v>
      </c>
      <c r="BE397" s="412">
        <f t="shared" si="79"/>
        <v>424.83</v>
      </c>
      <c r="BF397" s="412">
        <f t="shared" ref="BF397:BF419" si="82">AU397*11</f>
        <v>36179.29628169637</v>
      </c>
      <c r="BG397" s="412">
        <f t="shared" si="80"/>
        <v>36133.296552079119</v>
      </c>
      <c r="BH397" s="412">
        <f t="shared" si="80"/>
        <v>35204.582559711547</v>
      </c>
      <c r="BI397" s="412">
        <f t="shared" si="80"/>
        <v>208.45</v>
      </c>
      <c r="BJ397" s="412">
        <f t="shared" si="80"/>
        <v>237.38000000000002</v>
      </c>
      <c r="BK397" s="412">
        <f t="shared" si="80"/>
        <v>228.25</v>
      </c>
    </row>
    <row r="398" spans="1:63">
      <c r="A398" s="458"/>
      <c r="B398" s="353">
        <f t="shared" si="77"/>
        <v>290</v>
      </c>
      <c r="C398" s="353"/>
      <c r="D398" s="353" t="s">
        <v>482</v>
      </c>
      <c r="E398" s="411">
        <v>24584.25</v>
      </c>
      <c r="F398" s="411">
        <v>29044</v>
      </c>
      <c r="G398" s="411">
        <v>31400</v>
      </c>
      <c r="H398" s="411">
        <v>28342.75</v>
      </c>
      <c r="I398" s="412" t="s">
        <v>498</v>
      </c>
      <c r="J398" s="412">
        <v>1.9490000000000001</v>
      </c>
      <c r="K398" s="412">
        <v>2.2250000000000001</v>
      </c>
      <c r="L398" s="412">
        <v>2.3679999999999999</v>
      </c>
      <c r="M398" s="412">
        <v>2.181</v>
      </c>
      <c r="N398" s="411">
        <v>0.2127633405984444</v>
      </c>
      <c r="O398" s="412" t="s">
        <v>455</v>
      </c>
      <c r="P398" s="413">
        <v>2.1370689700509846</v>
      </c>
      <c r="Q398" s="353" t="s">
        <v>665</v>
      </c>
      <c r="R398" s="411">
        <v>40864.239999999969</v>
      </c>
      <c r="S398" s="411">
        <v>44036.239999999954</v>
      </c>
      <c r="T398" s="411">
        <v>44176.239999999954</v>
      </c>
      <c r="U398" s="411">
        <v>43025.573333333297</v>
      </c>
      <c r="V398" s="412" t="s">
        <v>529</v>
      </c>
      <c r="W398" s="412">
        <v>87.52</v>
      </c>
      <c r="X398" s="412">
        <v>92</v>
      </c>
      <c r="Y398" s="412">
        <v>92.2</v>
      </c>
      <c r="Z398" s="412">
        <v>90.58</v>
      </c>
      <c r="AA398" s="411">
        <v>2.6443321241892672</v>
      </c>
      <c r="AB398" s="412" t="s">
        <v>513</v>
      </c>
      <c r="AC398" s="413">
        <v>2.1343011856710201</v>
      </c>
      <c r="AD398" s="404" t="s">
        <v>665</v>
      </c>
      <c r="AE398" s="418">
        <v>11558.219999999981</v>
      </c>
      <c r="AF398" s="418">
        <v>14554.219999999978</v>
      </c>
      <c r="AG398" s="418">
        <v>14282.439999999977</v>
      </c>
      <c r="AH398" s="418">
        <v>13464.959999999977</v>
      </c>
      <c r="AI398" s="420" t="s">
        <v>656</v>
      </c>
      <c r="AJ398" s="420">
        <v>9.3360000000000003</v>
      </c>
      <c r="AK398" s="420">
        <v>11.1</v>
      </c>
      <c r="AL398" s="420">
        <v>10.950000000000001</v>
      </c>
      <c r="AM398" s="420">
        <v>10.46</v>
      </c>
      <c r="AN398" s="418">
        <v>0.97831837863439686</v>
      </c>
      <c r="AO398" s="420" t="s">
        <v>617</v>
      </c>
      <c r="AP398" s="421">
        <v>2.3013225129829089</v>
      </c>
      <c r="AR398" s="412">
        <v>1.9490000000000001</v>
      </c>
      <c r="AS398" s="412">
        <v>2.2250000000000001</v>
      </c>
      <c r="AT398" s="412">
        <v>2.3679999999999999</v>
      </c>
      <c r="AU398" s="412">
        <v>87.52</v>
      </c>
      <c r="AV398" s="412">
        <v>92</v>
      </c>
      <c r="AW398" s="412">
        <v>92.2</v>
      </c>
      <c r="AX398" s="420">
        <v>9.3360000000000003</v>
      </c>
      <c r="AY398" s="420">
        <v>11.1</v>
      </c>
      <c r="AZ398" s="420">
        <v>10.950000000000001</v>
      </c>
      <c r="BB398" s="353">
        <f t="shared" si="78"/>
        <v>290</v>
      </c>
      <c r="BC398" s="412">
        <f t="shared" si="81"/>
        <v>40.929000000000002</v>
      </c>
      <c r="BD398" s="412">
        <f t="shared" si="79"/>
        <v>46.725000000000001</v>
      </c>
      <c r="BE398" s="412">
        <f t="shared" si="79"/>
        <v>49.727999999999994</v>
      </c>
      <c r="BF398" s="412">
        <f t="shared" si="82"/>
        <v>962.71999999999991</v>
      </c>
      <c r="BG398" s="412">
        <f t="shared" si="80"/>
        <v>1012</v>
      </c>
      <c r="BH398" s="412">
        <f t="shared" si="80"/>
        <v>1014.2</v>
      </c>
      <c r="BI398" s="412">
        <f t="shared" si="80"/>
        <v>102.696</v>
      </c>
      <c r="BJ398" s="412">
        <f t="shared" si="80"/>
        <v>122.1</v>
      </c>
      <c r="BK398" s="412">
        <f t="shared" si="80"/>
        <v>120.45000000000002</v>
      </c>
    </row>
    <row r="399" spans="1:63">
      <c r="A399" s="458"/>
      <c r="B399" s="353">
        <f t="shared" si="77"/>
        <v>291</v>
      </c>
      <c r="C399" s="353"/>
      <c r="D399" s="353" t="s">
        <v>502</v>
      </c>
      <c r="E399" s="411">
        <v>11806</v>
      </c>
      <c r="F399" s="411">
        <v>14189.25</v>
      </c>
      <c r="G399" s="411">
        <v>12167</v>
      </c>
      <c r="H399" s="411">
        <v>12720.75</v>
      </c>
      <c r="I399" s="412" t="s">
        <v>520</v>
      </c>
      <c r="J399" s="412">
        <v>1.0840000000000001</v>
      </c>
      <c r="K399" s="412">
        <v>1.2570000000000001</v>
      </c>
      <c r="L399" s="412">
        <v>1.111</v>
      </c>
      <c r="M399" s="412">
        <v>1.151</v>
      </c>
      <c r="N399" s="411">
        <v>9.2968448113053881E-2</v>
      </c>
      <c r="O399" s="412" t="s">
        <v>451</v>
      </c>
      <c r="P399" s="413">
        <v>1.9405260555377584</v>
      </c>
      <c r="Q399" s="353" t="s">
        <v>671</v>
      </c>
      <c r="R399" s="411">
        <v>26350.240000000053</v>
      </c>
      <c r="S399" s="411">
        <v>26886.930000000055</v>
      </c>
      <c r="T399" s="411">
        <v>28505.240000000049</v>
      </c>
      <c r="U399" s="411">
        <v>27247.470000000048</v>
      </c>
      <c r="V399" s="412" t="s">
        <v>517</v>
      </c>
      <c r="W399" s="412">
        <v>65.25</v>
      </c>
      <c r="X399" s="412">
        <v>66.14</v>
      </c>
      <c r="Y399" s="412">
        <v>68.78</v>
      </c>
      <c r="Z399" s="412">
        <v>66.72</v>
      </c>
      <c r="AA399" s="411">
        <v>1.8376711895754629</v>
      </c>
      <c r="AB399" s="412" t="s">
        <v>462</v>
      </c>
      <c r="AC399" s="413">
        <v>2.2179752174699638</v>
      </c>
      <c r="AD399" s="404" t="s">
        <v>671</v>
      </c>
      <c r="AE399" s="418">
        <v>6326.5600000000059</v>
      </c>
      <c r="AF399" s="418">
        <v>9612.2199999999903</v>
      </c>
      <c r="AG399" s="418">
        <v>7207.5600000000077</v>
      </c>
      <c r="AH399" s="418">
        <v>7715.4466666666676</v>
      </c>
      <c r="AI399" s="419" t="s">
        <v>608</v>
      </c>
      <c r="AJ399" s="420">
        <v>5.8559999999999999</v>
      </c>
      <c r="AK399" s="420">
        <v>8.1140000000000008</v>
      </c>
      <c r="AL399" s="420">
        <v>6.492</v>
      </c>
      <c r="AM399" s="420">
        <v>6.8209999999999997</v>
      </c>
      <c r="AN399" s="418">
        <v>1.1640127903189479</v>
      </c>
      <c r="AO399" s="420" t="s">
        <v>746</v>
      </c>
      <c r="AP399" s="421">
        <v>2.1275472318977764</v>
      </c>
      <c r="AR399" s="412">
        <v>1.0840000000000001</v>
      </c>
      <c r="AS399" s="412">
        <v>1.2570000000000001</v>
      </c>
      <c r="AT399" s="412">
        <v>1.111</v>
      </c>
      <c r="AU399" s="412">
        <v>65.25</v>
      </c>
      <c r="AV399" s="412">
        <v>66.14</v>
      </c>
      <c r="AW399" s="412">
        <v>68.78</v>
      </c>
      <c r="AX399" s="420">
        <v>5.8559999999999999</v>
      </c>
      <c r="AY399" s="420">
        <v>8.1140000000000008</v>
      </c>
      <c r="AZ399" s="420">
        <v>6.492</v>
      </c>
      <c r="BB399" s="353">
        <f t="shared" si="78"/>
        <v>291</v>
      </c>
      <c r="BC399" s="412">
        <f t="shared" si="81"/>
        <v>22.764000000000003</v>
      </c>
      <c r="BD399" s="412">
        <f t="shared" si="79"/>
        <v>26.397000000000002</v>
      </c>
      <c r="BE399" s="412">
        <f t="shared" si="79"/>
        <v>23.331</v>
      </c>
      <c r="BF399" s="412">
        <f t="shared" si="82"/>
        <v>717.75</v>
      </c>
      <c r="BG399" s="412">
        <f t="shared" si="80"/>
        <v>727.54</v>
      </c>
      <c r="BH399" s="412">
        <f t="shared" si="80"/>
        <v>756.58</v>
      </c>
      <c r="BI399" s="412">
        <f t="shared" si="80"/>
        <v>64.415999999999997</v>
      </c>
      <c r="BJ399" s="412">
        <f t="shared" si="80"/>
        <v>89.254000000000005</v>
      </c>
      <c r="BK399" s="412">
        <f t="shared" si="80"/>
        <v>71.412000000000006</v>
      </c>
    </row>
    <row r="400" spans="1:63">
      <c r="A400" s="458"/>
      <c r="B400" s="353">
        <f t="shared" si="77"/>
        <v>292</v>
      </c>
      <c r="C400" s="353"/>
      <c r="D400" s="353" t="s">
        <v>524</v>
      </c>
      <c r="E400" s="411">
        <v>51408</v>
      </c>
      <c r="F400" s="411">
        <v>55627</v>
      </c>
      <c r="G400" s="411">
        <v>50448</v>
      </c>
      <c r="H400" s="411">
        <v>52494.333333333336</v>
      </c>
      <c r="I400" s="412" t="s">
        <v>475</v>
      </c>
      <c r="J400" s="412">
        <v>3.5020000000000002</v>
      </c>
      <c r="K400" s="412">
        <v>3.7290000000000001</v>
      </c>
      <c r="L400" s="412">
        <v>3.45</v>
      </c>
      <c r="M400" s="412">
        <v>3.56</v>
      </c>
      <c r="N400" s="411">
        <v>0.14814885766466929</v>
      </c>
      <c r="O400" s="412" t="s">
        <v>427</v>
      </c>
      <c r="P400" s="413">
        <v>2.2582969679778078</v>
      </c>
      <c r="Q400" s="353" t="s">
        <v>677</v>
      </c>
      <c r="R400" s="411">
        <v>519090.48999999982</v>
      </c>
      <c r="S400" s="411">
        <v>513173.23999999982</v>
      </c>
      <c r="T400" s="411">
        <v>530626.74000000022</v>
      </c>
      <c r="U400" s="411">
        <v>520963.48999999993</v>
      </c>
      <c r="V400" s="412" t="s">
        <v>525</v>
      </c>
      <c r="W400" s="412">
        <v>473.5</v>
      </c>
      <c r="X400" s="412">
        <v>469.90000000000003</v>
      </c>
      <c r="Y400" s="412">
        <v>480.5</v>
      </c>
      <c r="Z400" s="412">
        <v>474.6</v>
      </c>
      <c r="AA400" s="411">
        <v>5.3538928779280202</v>
      </c>
      <c r="AB400" s="412" t="s">
        <v>499</v>
      </c>
      <c r="AC400" s="413">
        <v>1.6910062617353399</v>
      </c>
      <c r="AD400" s="404" t="s">
        <v>677</v>
      </c>
      <c r="AE400" s="418">
        <v>9765.5599999999886</v>
      </c>
      <c r="AF400" s="418">
        <v>10048.219999999994</v>
      </c>
      <c r="AG400" s="418">
        <v>11425.439999999986</v>
      </c>
      <c r="AH400" s="418">
        <v>10413.073333333325</v>
      </c>
      <c r="AI400" s="420" t="s">
        <v>523</v>
      </c>
      <c r="AJ400" s="420">
        <v>8.213000000000001</v>
      </c>
      <c r="AK400" s="420">
        <v>8.3940000000000001</v>
      </c>
      <c r="AL400" s="420">
        <v>9.2539999999999996</v>
      </c>
      <c r="AM400" s="420">
        <v>8.620000000000001</v>
      </c>
      <c r="AN400" s="418">
        <v>0.55669855381443967</v>
      </c>
      <c r="AO400" s="420" t="s">
        <v>443</v>
      </c>
      <c r="AP400" s="421">
        <v>2.2218394987253518</v>
      </c>
      <c r="AR400" s="412">
        <v>3.5020000000000002</v>
      </c>
      <c r="AS400" s="412">
        <v>3.7290000000000001</v>
      </c>
      <c r="AT400" s="412">
        <v>3.45</v>
      </c>
      <c r="AU400" s="412">
        <v>473.5</v>
      </c>
      <c r="AV400" s="412">
        <v>469.90000000000003</v>
      </c>
      <c r="AW400" s="412">
        <v>480.5</v>
      </c>
      <c r="AX400" s="420">
        <v>8.213000000000001</v>
      </c>
      <c r="AY400" s="420">
        <v>8.3940000000000001</v>
      </c>
      <c r="AZ400" s="420">
        <v>9.2539999999999996</v>
      </c>
      <c r="BB400" s="353">
        <f t="shared" si="78"/>
        <v>292</v>
      </c>
      <c r="BC400" s="412">
        <f t="shared" si="81"/>
        <v>73.542000000000002</v>
      </c>
      <c r="BD400" s="412">
        <f t="shared" si="79"/>
        <v>78.308999999999997</v>
      </c>
      <c r="BE400" s="412">
        <f t="shared" si="79"/>
        <v>72.45</v>
      </c>
      <c r="BF400" s="412">
        <f t="shared" si="82"/>
        <v>5208.5</v>
      </c>
      <c r="BG400" s="412">
        <f t="shared" si="80"/>
        <v>5168.9000000000005</v>
      </c>
      <c r="BH400" s="412">
        <f t="shared" si="80"/>
        <v>5285.5</v>
      </c>
      <c r="BI400" s="412">
        <f t="shared" si="80"/>
        <v>90.343000000000018</v>
      </c>
      <c r="BJ400" s="412">
        <f t="shared" si="80"/>
        <v>92.334000000000003</v>
      </c>
      <c r="BK400" s="412">
        <f t="shared" si="80"/>
        <v>101.794</v>
      </c>
    </row>
    <row r="401" spans="1:63">
      <c r="A401" s="458"/>
      <c r="B401" s="353">
        <f t="shared" si="77"/>
        <v>293</v>
      </c>
      <c r="C401" s="353"/>
      <c r="D401" s="353" t="s">
        <v>533</v>
      </c>
      <c r="E401" s="411">
        <v>30195</v>
      </c>
      <c r="F401" s="411">
        <v>28412.25</v>
      </c>
      <c r="G401" s="411">
        <v>27934</v>
      </c>
      <c r="H401" s="411">
        <v>28847.083333333332</v>
      </c>
      <c r="I401" s="412" t="s">
        <v>517</v>
      </c>
      <c r="J401" s="412">
        <v>2.2949999999999999</v>
      </c>
      <c r="K401" s="412">
        <v>2.1869999999999998</v>
      </c>
      <c r="L401" s="412">
        <v>2.157</v>
      </c>
      <c r="M401" s="412">
        <v>2.2130000000000001</v>
      </c>
      <c r="N401" s="411">
        <v>7.2497719703623009E-2</v>
      </c>
      <c r="O401" s="412" t="s">
        <v>493</v>
      </c>
      <c r="P401" s="413">
        <v>2.1070366779778023</v>
      </c>
      <c r="Q401" s="353" t="s">
        <v>679</v>
      </c>
      <c r="R401" s="411">
        <v>46040.239999999925</v>
      </c>
      <c r="S401" s="411">
        <v>40410.239999999962</v>
      </c>
      <c r="T401" s="411">
        <v>33836.240000000027</v>
      </c>
      <c r="U401" s="411">
        <v>40095.573333333305</v>
      </c>
      <c r="V401" s="412" t="s">
        <v>614</v>
      </c>
      <c r="W401" s="412">
        <v>94.78</v>
      </c>
      <c r="X401" s="412">
        <v>86.87</v>
      </c>
      <c r="Y401" s="412">
        <v>77.150000000000006</v>
      </c>
      <c r="Z401" s="412">
        <v>86.27</v>
      </c>
      <c r="AA401" s="411">
        <v>8.8287787671577931</v>
      </c>
      <c r="AB401" s="412" t="s">
        <v>450</v>
      </c>
      <c r="AC401" s="413">
        <v>2.1331905972366374</v>
      </c>
      <c r="AD401" s="404" t="s">
        <v>679</v>
      </c>
      <c r="AE401" s="418">
        <v>8456.880000000001</v>
      </c>
      <c r="AF401" s="418">
        <v>9345.6599999999926</v>
      </c>
      <c r="AG401" s="418">
        <v>9330.5599999999904</v>
      </c>
      <c r="AH401" s="418">
        <v>9044.3666666666613</v>
      </c>
      <c r="AI401" s="420" t="s">
        <v>487</v>
      </c>
      <c r="AJ401" s="420">
        <v>7.3520000000000003</v>
      </c>
      <c r="AK401" s="420">
        <v>7.9409999999999998</v>
      </c>
      <c r="AL401" s="420">
        <v>7.931</v>
      </c>
      <c r="AM401" s="420">
        <v>7.7410000000000005</v>
      </c>
      <c r="AN401" s="418">
        <v>0.33682933899060841</v>
      </c>
      <c r="AO401" s="420" t="s">
        <v>529</v>
      </c>
      <c r="AP401" s="421">
        <v>2.2089605162147778</v>
      </c>
      <c r="AR401" s="412">
        <v>2.2949999999999999</v>
      </c>
      <c r="AS401" s="412">
        <v>2.1869999999999998</v>
      </c>
      <c r="AT401" s="412">
        <v>2.157</v>
      </c>
      <c r="AU401" s="412">
        <v>94.78</v>
      </c>
      <c r="AV401" s="412">
        <v>86.87</v>
      </c>
      <c r="AW401" s="412">
        <v>77.150000000000006</v>
      </c>
      <c r="AX401" s="420">
        <v>7.3520000000000003</v>
      </c>
      <c r="AY401" s="420">
        <v>7.9409999999999998</v>
      </c>
      <c r="AZ401" s="420">
        <v>7.931</v>
      </c>
      <c r="BB401" s="353">
        <f t="shared" si="78"/>
        <v>293</v>
      </c>
      <c r="BC401" s="412">
        <f t="shared" si="81"/>
        <v>48.195</v>
      </c>
      <c r="BD401" s="412">
        <f t="shared" si="79"/>
        <v>45.927</v>
      </c>
      <c r="BE401" s="412">
        <f t="shared" si="79"/>
        <v>45.296999999999997</v>
      </c>
      <c r="BF401" s="412">
        <f t="shared" si="82"/>
        <v>1042.58</v>
      </c>
      <c r="BG401" s="412">
        <f t="shared" si="80"/>
        <v>955.57</v>
      </c>
      <c r="BH401" s="412">
        <f t="shared" si="80"/>
        <v>848.65000000000009</v>
      </c>
      <c r="BI401" s="412">
        <f t="shared" si="80"/>
        <v>80.872</v>
      </c>
      <c r="BJ401" s="412">
        <f t="shared" si="80"/>
        <v>87.350999999999999</v>
      </c>
      <c r="BK401" s="412">
        <f t="shared" si="80"/>
        <v>87.241</v>
      </c>
    </row>
    <row r="402" spans="1:63">
      <c r="A402" s="458"/>
      <c r="B402" s="353">
        <f t="shared" si="77"/>
        <v>294</v>
      </c>
      <c r="C402" s="353"/>
      <c r="D402" s="353" t="s">
        <v>538</v>
      </c>
      <c r="E402" s="411">
        <v>27685</v>
      </c>
      <c r="F402" s="411">
        <v>23000</v>
      </c>
      <c r="G402" s="411">
        <v>27487</v>
      </c>
      <c r="H402" s="411">
        <v>26057.333333333332</v>
      </c>
      <c r="I402" s="412" t="s">
        <v>450</v>
      </c>
      <c r="J402" s="412">
        <v>2.1419999999999999</v>
      </c>
      <c r="K402" s="412">
        <v>1.849</v>
      </c>
      <c r="L402" s="412">
        <v>2.13</v>
      </c>
      <c r="M402" s="412">
        <v>2.04</v>
      </c>
      <c r="N402" s="411">
        <v>0.16614432283552602</v>
      </c>
      <c r="O402" s="412" t="s">
        <v>451</v>
      </c>
      <c r="P402" s="413">
        <v>2.0758126837055033</v>
      </c>
      <c r="Q402" s="353" t="s">
        <v>684</v>
      </c>
      <c r="R402" s="411">
        <v>41116.239999999962</v>
      </c>
      <c r="S402" s="411">
        <v>43628.239999999954</v>
      </c>
      <c r="T402" s="411">
        <v>39220.929999999964</v>
      </c>
      <c r="U402" s="411">
        <v>41321.803333333293</v>
      </c>
      <c r="V402" s="412" t="s">
        <v>481</v>
      </c>
      <c r="W402" s="412">
        <v>87.88</v>
      </c>
      <c r="X402" s="412">
        <v>91.43</v>
      </c>
      <c r="Y402" s="412">
        <v>85.16</v>
      </c>
      <c r="Z402" s="412">
        <v>88.16</v>
      </c>
      <c r="AA402" s="411">
        <v>3.1473181653182642</v>
      </c>
      <c r="AB402" s="412" t="s">
        <v>449</v>
      </c>
      <c r="AC402" s="413">
        <v>2.1337782038076107</v>
      </c>
      <c r="AD402" s="404" t="s">
        <v>684</v>
      </c>
      <c r="AE402" s="418">
        <v>12955.659999999976</v>
      </c>
      <c r="AF402" s="418">
        <v>10259.439999999991</v>
      </c>
      <c r="AG402" s="418">
        <v>12581.659999999978</v>
      </c>
      <c r="AH402" s="418">
        <v>11932.253333333318</v>
      </c>
      <c r="AI402" s="420" t="s">
        <v>498</v>
      </c>
      <c r="AJ402" s="420">
        <v>10.18</v>
      </c>
      <c r="AK402" s="420">
        <v>8.5280000000000005</v>
      </c>
      <c r="AL402" s="420">
        <v>9.9529999999999994</v>
      </c>
      <c r="AM402" s="420">
        <v>9.5519999999999996</v>
      </c>
      <c r="AN402" s="418">
        <v>0.89389178644605471</v>
      </c>
      <c r="AO402" s="420" t="s">
        <v>617</v>
      </c>
      <c r="AP402" s="421">
        <v>2.2928837723629316</v>
      </c>
      <c r="AR402" s="412">
        <v>2.1419999999999999</v>
      </c>
      <c r="AS402" s="412">
        <v>1.849</v>
      </c>
      <c r="AT402" s="412">
        <v>2.13</v>
      </c>
      <c r="AU402" s="412">
        <v>87.88</v>
      </c>
      <c r="AV402" s="412">
        <v>91.43</v>
      </c>
      <c r="AW402" s="412">
        <v>85.16</v>
      </c>
      <c r="AX402" s="420">
        <v>10.18</v>
      </c>
      <c r="AY402" s="420">
        <v>8.5280000000000005</v>
      </c>
      <c r="AZ402" s="420">
        <v>9.9529999999999994</v>
      </c>
      <c r="BB402" s="353">
        <f t="shared" si="78"/>
        <v>294</v>
      </c>
      <c r="BC402" s="412">
        <f t="shared" si="81"/>
        <v>44.981999999999999</v>
      </c>
      <c r="BD402" s="412">
        <f t="shared" si="79"/>
        <v>38.829000000000001</v>
      </c>
      <c r="BE402" s="412">
        <f t="shared" si="79"/>
        <v>44.73</v>
      </c>
      <c r="BF402" s="412">
        <f t="shared" si="82"/>
        <v>966.68</v>
      </c>
      <c r="BG402" s="412">
        <f t="shared" si="80"/>
        <v>1005.73</v>
      </c>
      <c r="BH402" s="412">
        <f t="shared" si="80"/>
        <v>936.76</v>
      </c>
      <c r="BI402" s="412">
        <f t="shared" si="80"/>
        <v>111.97999999999999</v>
      </c>
      <c r="BJ402" s="412">
        <f t="shared" si="80"/>
        <v>93.808000000000007</v>
      </c>
      <c r="BK402" s="412">
        <f t="shared" si="80"/>
        <v>109.48299999999999</v>
      </c>
    </row>
    <row r="403" spans="1:63">
      <c r="A403" s="458"/>
      <c r="B403" s="353">
        <f t="shared" si="77"/>
        <v>295</v>
      </c>
      <c r="C403" s="353"/>
      <c r="D403" s="353" t="s">
        <v>549</v>
      </c>
      <c r="E403" s="411">
        <v>34453.5</v>
      </c>
      <c r="F403" s="411">
        <v>36859</v>
      </c>
      <c r="G403" s="411">
        <v>34032</v>
      </c>
      <c r="H403" s="411">
        <v>35114.833333333336</v>
      </c>
      <c r="I403" s="412" t="s">
        <v>448</v>
      </c>
      <c r="J403" s="412">
        <v>2.5489999999999999</v>
      </c>
      <c r="K403" s="412">
        <v>2.6890000000000001</v>
      </c>
      <c r="L403" s="412">
        <v>2.524</v>
      </c>
      <c r="M403" s="412">
        <v>2.5870000000000002</v>
      </c>
      <c r="N403" s="411">
        <v>8.9024649815510837E-2</v>
      </c>
      <c r="O403" s="412" t="s">
        <v>428</v>
      </c>
      <c r="P403" s="413">
        <v>2.1685000416053679</v>
      </c>
      <c r="Q403" s="353" t="s">
        <v>692</v>
      </c>
      <c r="R403" s="411">
        <v>313730.23999999982</v>
      </c>
      <c r="S403" s="411">
        <v>307072.23999999982</v>
      </c>
      <c r="T403" s="411">
        <v>288978.23999999982</v>
      </c>
      <c r="U403" s="411">
        <v>303260.23999999982</v>
      </c>
      <c r="V403" s="412" t="s">
        <v>427</v>
      </c>
      <c r="W403" s="412">
        <v>339.20000000000005</v>
      </c>
      <c r="X403" s="412">
        <v>334.40000000000003</v>
      </c>
      <c r="Y403" s="412">
        <v>321.20000000000005</v>
      </c>
      <c r="Z403" s="412">
        <v>331.6</v>
      </c>
      <c r="AA403" s="411">
        <v>9.3127170433923592</v>
      </c>
      <c r="AB403" s="412" t="s">
        <v>462</v>
      </c>
      <c r="AC403" s="413">
        <v>1.7812776694715786</v>
      </c>
      <c r="AD403" s="404" t="s">
        <v>692</v>
      </c>
      <c r="AE403" s="418">
        <v>10506.659999999985</v>
      </c>
      <c r="AF403" s="418">
        <v>11913.65999999998</v>
      </c>
      <c r="AG403" s="418">
        <v>9982.4399999999914</v>
      </c>
      <c r="AH403" s="418">
        <v>10800.919999999986</v>
      </c>
      <c r="AI403" s="420" t="s">
        <v>587</v>
      </c>
      <c r="AJ403" s="420">
        <v>8.6840000000000011</v>
      </c>
      <c r="AK403" s="420">
        <v>9.5519999999999996</v>
      </c>
      <c r="AL403" s="420">
        <v>8.3520000000000003</v>
      </c>
      <c r="AM403" s="420">
        <v>8.8620000000000001</v>
      </c>
      <c r="AN403" s="418">
        <v>0.61980855701883475</v>
      </c>
      <c r="AO403" s="420" t="s">
        <v>425</v>
      </c>
      <c r="AP403" s="421">
        <v>2.2551621006067002</v>
      </c>
      <c r="AR403" s="412">
        <v>2.5489999999999999</v>
      </c>
      <c r="AS403" s="412">
        <v>2.6890000000000001</v>
      </c>
      <c r="AT403" s="412">
        <v>2.524</v>
      </c>
      <c r="AU403" s="412">
        <v>339.20000000000005</v>
      </c>
      <c r="AV403" s="412">
        <v>334.40000000000003</v>
      </c>
      <c r="AW403" s="412">
        <v>321.20000000000005</v>
      </c>
      <c r="AX403" s="420">
        <v>8.6840000000000011</v>
      </c>
      <c r="AY403" s="420">
        <v>9.5519999999999996</v>
      </c>
      <c r="AZ403" s="420">
        <v>8.3520000000000003</v>
      </c>
      <c r="BB403" s="353">
        <f t="shared" si="78"/>
        <v>295</v>
      </c>
      <c r="BC403" s="412">
        <f t="shared" si="81"/>
        <v>53.528999999999996</v>
      </c>
      <c r="BD403" s="412">
        <f t="shared" si="79"/>
        <v>56.469000000000001</v>
      </c>
      <c r="BE403" s="412">
        <f t="shared" si="79"/>
        <v>53.003999999999998</v>
      </c>
      <c r="BF403" s="412">
        <f t="shared" si="82"/>
        <v>3731.2000000000007</v>
      </c>
      <c r="BG403" s="412">
        <f t="shared" si="80"/>
        <v>3678.4000000000005</v>
      </c>
      <c r="BH403" s="412">
        <f t="shared" si="80"/>
        <v>3533.2000000000007</v>
      </c>
      <c r="BI403" s="412">
        <f t="shared" si="80"/>
        <v>95.524000000000015</v>
      </c>
      <c r="BJ403" s="412">
        <f t="shared" si="80"/>
        <v>105.072</v>
      </c>
      <c r="BK403" s="412">
        <f t="shared" si="80"/>
        <v>91.872</v>
      </c>
    </row>
    <row r="404" spans="1:63">
      <c r="A404" s="458"/>
      <c r="B404" s="353">
        <f t="shared" si="77"/>
        <v>296</v>
      </c>
      <c r="C404" s="353"/>
      <c r="D404" s="353" t="s">
        <v>555</v>
      </c>
      <c r="E404" s="411">
        <v>20436</v>
      </c>
      <c r="F404" s="411">
        <v>23681.5</v>
      </c>
      <c r="G404" s="411">
        <v>25126</v>
      </c>
      <c r="H404" s="411">
        <v>23081.166666666668</v>
      </c>
      <c r="I404" s="412" t="s">
        <v>440</v>
      </c>
      <c r="J404" s="412">
        <v>1.6819999999999999</v>
      </c>
      <c r="K404" s="412">
        <v>1.8920000000000001</v>
      </c>
      <c r="L404" s="412">
        <v>1.9830000000000001</v>
      </c>
      <c r="M404" s="412">
        <v>1.853</v>
      </c>
      <c r="N404" s="411">
        <v>0.15421456944550929</v>
      </c>
      <c r="O404" s="412" t="s">
        <v>528</v>
      </c>
      <c r="P404" s="413">
        <v>2.0744828783846021</v>
      </c>
      <c r="Q404" s="353" t="s">
        <v>698</v>
      </c>
      <c r="R404" s="411">
        <v>24423.240000000049</v>
      </c>
      <c r="S404" s="411">
        <v>19737.240000000027</v>
      </c>
      <c r="T404" s="411">
        <v>21169.930000000044</v>
      </c>
      <c r="U404" s="411">
        <v>21776.803333333373</v>
      </c>
      <c r="V404" s="412" t="s">
        <v>439</v>
      </c>
      <c r="W404" s="412">
        <v>62.01</v>
      </c>
      <c r="X404" s="412">
        <v>53.72</v>
      </c>
      <c r="Y404" s="412">
        <v>56.32</v>
      </c>
      <c r="Z404" s="412">
        <v>57.35</v>
      </c>
      <c r="AA404" s="411">
        <v>4.2355544864310257</v>
      </c>
      <c r="AB404" s="412" t="s">
        <v>484</v>
      </c>
      <c r="AC404" s="413">
        <v>2.2128475314309264</v>
      </c>
      <c r="AD404" s="404" t="s">
        <v>698</v>
      </c>
      <c r="AE404" s="418">
        <v>7657.4400000000087</v>
      </c>
      <c r="AF404" s="418">
        <v>7900.7800000000097</v>
      </c>
      <c r="AG404" s="418">
        <v>8660.6600000000017</v>
      </c>
      <c r="AH404" s="418">
        <v>8072.9600000000064</v>
      </c>
      <c r="AI404" s="420" t="s">
        <v>443</v>
      </c>
      <c r="AJ404" s="420">
        <v>6.8070000000000004</v>
      </c>
      <c r="AK404" s="420">
        <v>6.9750000000000005</v>
      </c>
      <c r="AL404" s="420">
        <v>7.4889999999999999</v>
      </c>
      <c r="AM404" s="420">
        <v>7.09</v>
      </c>
      <c r="AN404" s="418">
        <v>0.35546071179882904</v>
      </c>
      <c r="AO404" s="420" t="s">
        <v>445</v>
      </c>
      <c r="AP404" s="421">
        <v>2.1968022949399071</v>
      </c>
      <c r="AR404" s="412">
        <v>1.6819999999999999</v>
      </c>
      <c r="AS404" s="412">
        <v>1.8920000000000001</v>
      </c>
      <c r="AT404" s="412">
        <v>1.9830000000000001</v>
      </c>
      <c r="AU404" s="412">
        <v>62.01</v>
      </c>
      <c r="AV404" s="412">
        <v>53.72</v>
      </c>
      <c r="AW404" s="412">
        <v>56.32</v>
      </c>
      <c r="AX404" s="420">
        <v>6.8070000000000004</v>
      </c>
      <c r="AY404" s="420">
        <v>6.9750000000000005</v>
      </c>
      <c r="AZ404" s="420">
        <v>7.4889999999999999</v>
      </c>
      <c r="BB404" s="353">
        <f t="shared" si="78"/>
        <v>296</v>
      </c>
      <c r="BC404" s="412">
        <f t="shared" si="81"/>
        <v>35.321999999999996</v>
      </c>
      <c r="BD404" s="412">
        <f t="shared" si="79"/>
        <v>39.731999999999999</v>
      </c>
      <c r="BE404" s="412">
        <f t="shared" si="79"/>
        <v>41.643000000000001</v>
      </c>
      <c r="BF404" s="412">
        <f t="shared" si="82"/>
        <v>682.11</v>
      </c>
      <c r="BG404" s="412">
        <f t="shared" si="80"/>
        <v>590.91999999999996</v>
      </c>
      <c r="BH404" s="412">
        <f t="shared" si="80"/>
        <v>619.52</v>
      </c>
      <c r="BI404" s="412">
        <f t="shared" si="80"/>
        <v>74.87700000000001</v>
      </c>
      <c r="BJ404" s="412">
        <f t="shared" si="80"/>
        <v>76.725000000000009</v>
      </c>
      <c r="BK404" s="412">
        <f t="shared" si="80"/>
        <v>82.379000000000005</v>
      </c>
    </row>
    <row r="405" spans="1:63">
      <c r="A405" s="458"/>
      <c r="B405" s="353">
        <f t="shared" si="77"/>
        <v>297</v>
      </c>
      <c r="C405" s="353"/>
      <c r="D405" s="353" t="s">
        <v>558</v>
      </c>
      <c r="E405" s="411">
        <v>20828.75</v>
      </c>
      <c r="F405" s="411">
        <v>27393</v>
      </c>
      <c r="G405" s="411">
        <v>23473</v>
      </c>
      <c r="H405" s="411">
        <v>23898.25</v>
      </c>
      <c r="I405" s="412" t="s">
        <v>561</v>
      </c>
      <c r="J405" s="412">
        <v>1.708</v>
      </c>
      <c r="K405" s="412">
        <v>2.1240000000000001</v>
      </c>
      <c r="L405" s="412">
        <v>1.879</v>
      </c>
      <c r="M405" s="412">
        <v>1.9040000000000001</v>
      </c>
      <c r="N405" s="411">
        <v>0.20914596913830499</v>
      </c>
      <c r="O405" s="412" t="s">
        <v>439</v>
      </c>
      <c r="P405" s="413">
        <v>2.0748073545549963</v>
      </c>
      <c r="Q405" s="353" t="s">
        <v>703</v>
      </c>
      <c r="R405" s="411">
        <v>37153.929999999993</v>
      </c>
      <c r="S405" s="411">
        <v>30787.240000000049</v>
      </c>
      <c r="T405" s="411">
        <v>29999.240000000056</v>
      </c>
      <c r="U405" s="411">
        <v>32646.803333333362</v>
      </c>
      <c r="V405" s="412" t="s">
        <v>459</v>
      </c>
      <c r="W405" s="412">
        <v>82.13</v>
      </c>
      <c r="X405" s="412">
        <v>72.42</v>
      </c>
      <c r="Y405" s="412">
        <v>71.180000000000007</v>
      </c>
      <c r="Z405" s="412">
        <v>75.239999999999995</v>
      </c>
      <c r="AA405" s="411">
        <v>5.9966179481652118</v>
      </c>
      <c r="AB405" s="412" t="s">
        <v>506</v>
      </c>
      <c r="AC405" s="413">
        <v>2.1908052198011352</v>
      </c>
      <c r="AD405" s="404" t="s">
        <v>703</v>
      </c>
      <c r="AE405" s="418">
        <v>10743.879999999977</v>
      </c>
      <c r="AF405" s="418">
        <v>12932.219999999978</v>
      </c>
      <c r="AG405" s="418">
        <v>11227.999999999982</v>
      </c>
      <c r="AH405" s="418">
        <v>11634.699999999977</v>
      </c>
      <c r="AI405" s="420" t="s">
        <v>626</v>
      </c>
      <c r="AJ405" s="420">
        <v>8.8330000000000002</v>
      </c>
      <c r="AK405" s="420">
        <v>10.16</v>
      </c>
      <c r="AL405" s="420">
        <v>9.1330000000000009</v>
      </c>
      <c r="AM405" s="420">
        <v>9.3759999999999994</v>
      </c>
      <c r="AN405" s="418">
        <v>0.69671622210853223</v>
      </c>
      <c r="AO405" s="420" t="s">
        <v>484</v>
      </c>
      <c r="AP405" s="421">
        <v>2.261030318311477</v>
      </c>
      <c r="AR405" s="412">
        <v>1.708</v>
      </c>
      <c r="AS405" s="412">
        <v>2.1240000000000001</v>
      </c>
      <c r="AT405" s="412">
        <v>1.879</v>
      </c>
      <c r="AU405" s="412">
        <v>82.13</v>
      </c>
      <c r="AV405" s="412">
        <v>72.42</v>
      </c>
      <c r="AW405" s="412">
        <v>71.180000000000007</v>
      </c>
      <c r="AX405" s="420">
        <v>8.8330000000000002</v>
      </c>
      <c r="AY405" s="420">
        <v>10.16</v>
      </c>
      <c r="AZ405" s="420">
        <v>9.1330000000000009</v>
      </c>
      <c r="BB405" s="353">
        <f t="shared" si="78"/>
        <v>297</v>
      </c>
      <c r="BC405" s="412">
        <f t="shared" si="81"/>
        <v>35.868000000000002</v>
      </c>
      <c r="BD405" s="412">
        <f t="shared" si="79"/>
        <v>44.603999999999999</v>
      </c>
      <c r="BE405" s="412">
        <f t="shared" si="79"/>
        <v>39.459000000000003</v>
      </c>
      <c r="BF405" s="412">
        <f t="shared" si="82"/>
        <v>903.43</v>
      </c>
      <c r="BG405" s="412">
        <f t="shared" si="80"/>
        <v>796.62</v>
      </c>
      <c r="BH405" s="412">
        <f t="shared" si="80"/>
        <v>782.98</v>
      </c>
      <c r="BI405" s="412">
        <f t="shared" si="80"/>
        <v>97.162999999999997</v>
      </c>
      <c r="BJ405" s="412">
        <f t="shared" si="80"/>
        <v>111.76</v>
      </c>
      <c r="BK405" s="412">
        <f t="shared" si="80"/>
        <v>100.46300000000001</v>
      </c>
    </row>
    <row r="406" spans="1:63">
      <c r="A406" s="458"/>
      <c r="B406" s="353">
        <f t="shared" si="77"/>
        <v>298</v>
      </c>
      <c r="C406" s="353"/>
      <c r="D406" s="353" t="s">
        <v>570</v>
      </c>
      <c r="E406" s="411">
        <v>31203.25</v>
      </c>
      <c r="F406" s="411">
        <v>31687</v>
      </c>
      <c r="G406" s="411">
        <v>30328</v>
      </c>
      <c r="H406" s="411">
        <v>31072.75</v>
      </c>
      <c r="I406" s="412" t="s">
        <v>534</v>
      </c>
      <c r="J406" s="412">
        <v>2.3559999999999999</v>
      </c>
      <c r="K406" s="412">
        <v>2.3850000000000002</v>
      </c>
      <c r="L406" s="412">
        <v>2.3029999999999999</v>
      </c>
      <c r="M406" s="412">
        <v>2.3479999999999999</v>
      </c>
      <c r="N406" s="411">
        <v>4.1369981357519701E-2</v>
      </c>
      <c r="O406" s="412" t="s">
        <v>568</v>
      </c>
      <c r="P406" s="413">
        <v>2.1680878145096485</v>
      </c>
      <c r="Q406" s="353" t="s">
        <v>714</v>
      </c>
      <c r="R406" s="411">
        <v>53040.239999999903</v>
      </c>
      <c r="S406" s="411">
        <v>58459.239999999896</v>
      </c>
      <c r="T406" s="411">
        <v>57995.92999999992</v>
      </c>
      <c r="U406" s="411">
        <v>56498.469999999914</v>
      </c>
      <c r="V406" s="412" t="s">
        <v>474</v>
      </c>
      <c r="W406" s="412">
        <v>104.2</v>
      </c>
      <c r="X406" s="412">
        <v>111.10000000000001</v>
      </c>
      <c r="Y406" s="412">
        <v>110.5</v>
      </c>
      <c r="Z406" s="412">
        <v>108.60000000000001</v>
      </c>
      <c r="AA406" s="411">
        <v>3.8686215561523629</v>
      </c>
      <c r="AB406" s="412" t="s">
        <v>449</v>
      </c>
      <c r="AC406" s="413">
        <v>2.0766665797147881</v>
      </c>
      <c r="AD406" s="404" t="s">
        <v>714</v>
      </c>
      <c r="AE406" s="418">
        <v>9276.2199999999884</v>
      </c>
      <c r="AF406" s="418">
        <v>12108.659999999978</v>
      </c>
      <c r="AG406" s="418">
        <v>10494.219999999985</v>
      </c>
      <c r="AH406" s="418">
        <v>10626.366666666652</v>
      </c>
      <c r="AI406" s="420" t="s">
        <v>569</v>
      </c>
      <c r="AJ406" s="420">
        <v>7.8950000000000005</v>
      </c>
      <c r="AK406" s="420">
        <v>9.67</v>
      </c>
      <c r="AL406" s="420">
        <v>8.6760000000000002</v>
      </c>
      <c r="AM406" s="420">
        <v>8.7469999999999999</v>
      </c>
      <c r="AN406" s="418">
        <v>0.88935395834572872</v>
      </c>
      <c r="AO406" s="420" t="s">
        <v>450</v>
      </c>
      <c r="AP406" s="421">
        <v>2.253237579059197</v>
      </c>
      <c r="AR406" s="412">
        <v>2.3559999999999999</v>
      </c>
      <c r="AS406" s="412">
        <v>2.3850000000000002</v>
      </c>
      <c r="AT406" s="412">
        <v>2.3029999999999999</v>
      </c>
      <c r="AU406" s="412">
        <v>104.2</v>
      </c>
      <c r="AV406" s="412">
        <v>111.10000000000001</v>
      </c>
      <c r="AW406" s="412">
        <v>110.5</v>
      </c>
      <c r="AX406" s="420">
        <v>7.8950000000000005</v>
      </c>
      <c r="AY406" s="420">
        <v>9.67</v>
      </c>
      <c r="AZ406" s="420">
        <v>8.6760000000000002</v>
      </c>
      <c r="BB406" s="353">
        <f t="shared" si="78"/>
        <v>298</v>
      </c>
      <c r="BC406" s="412">
        <f t="shared" si="81"/>
        <v>49.475999999999999</v>
      </c>
      <c r="BD406" s="412">
        <f t="shared" si="79"/>
        <v>50.085000000000008</v>
      </c>
      <c r="BE406" s="412">
        <f t="shared" si="79"/>
        <v>48.363</v>
      </c>
      <c r="BF406" s="412">
        <f t="shared" si="82"/>
        <v>1146.2</v>
      </c>
      <c r="BG406" s="412">
        <f t="shared" si="80"/>
        <v>1222.1000000000001</v>
      </c>
      <c r="BH406" s="412">
        <f t="shared" si="80"/>
        <v>1215.5</v>
      </c>
      <c r="BI406" s="412">
        <f t="shared" si="80"/>
        <v>86.844999999999999</v>
      </c>
      <c r="BJ406" s="412">
        <f t="shared" si="80"/>
        <v>106.37</v>
      </c>
      <c r="BK406" s="412">
        <f t="shared" si="80"/>
        <v>95.436000000000007</v>
      </c>
    </row>
    <row r="407" spans="1:63">
      <c r="A407" s="458"/>
      <c r="B407" s="353">
        <f t="shared" si="77"/>
        <v>299</v>
      </c>
      <c r="C407" s="353"/>
      <c r="D407" s="353" t="s">
        <v>572</v>
      </c>
      <c r="E407" s="411">
        <v>19636</v>
      </c>
      <c r="F407" s="411">
        <v>19877.5</v>
      </c>
      <c r="G407" s="411">
        <v>19993.25</v>
      </c>
      <c r="H407" s="411">
        <v>19835.583333333332</v>
      </c>
      <c r="I407" s="412" t="s">
        <v>576</v>
      </c>
      <c r="J407" s="412">
        <v>1.6300000000000001</v>
      </c>
      <c r="K407" s="412">
        <v>1.6460000000000001</v>
      </c>
      <c r="L407" s="412">
        <v>1.653</v>
      </c>
      <c r="M407" s="412">
        <v>1.643</v>
      </c>
      <c r="N407" s="411">
        <v>1.2040890982331959E-2</v>
      </c>
      <c r="O407" s="412" t="s">
        <v>497</v>
      </c>
      <c r="P407" s="413">
        <v>2.0724406532540756</v>
      </c>
      <c r="Q407" s="353" t="s">
        <v>716</v>
      </c>
      <c r="R407" s="411">
        <v>29109.620000000046</v>
      </c>
      <c r="S407" s="411">
        <v>28972.620000000054</v>
      </c>
      <c r="T407" s="411">
        <v>31313.930000000058</v>
      </c>
      <c r="U407" s="411">
        <v>29798.723333333386</v>
      </c>
      <c r="V407" s="412" t="s">
        <v>529</v>
      </c>
      <c r="W407" s="412">
        <v>69.760000000000005</v>
      </c>
      <c r="X407" s="412">
        <v>69.540000000000006</v>
      </c>
      <c r="Y407" s="412">
        <v>73.25</v>
      </c>
      <c r="Z407" s="412">
        <v>70.850000000000009</v>
      </c>
      <c r="AA407" s="411">
        <v>2.0849342422569781</v>
      </c>
      <c r="AB407" s="412" t="s">
        <v>513</v>
      </c>
      <c r="AC407" s="413">
        <v>2.2196626868185172</v>
      </c>
      <c r="AD407" s="404" t="s">
        <v>716</v>
      </c>
      <c r="AE407" s="418">
        <v>9686.4399999999932</v>
      </c>
      <c r="AF407" s="418">
        <v>8758.2199999999975</v>
      </c>
      <c r="AG407" s="418">
        <v>8455.7800000000025</v>
      </c>
      <c r="AH407" s="418">
        <v>8966.8133333333299</v>
      </c>
      <c r="AI407" s="420" t="s">
        <v>476</v>
      </c>
      <c r="AJ407" s="420">
        <v>8.1620000000000008</v>
      </c>
      <c r="AK407" s="420">
        <v>7.5540000000000003</v>
      </c>
      <c r="AL407" s="420">
        <v>7.3520000000000003</v>
      </c>
      <c r="AM407" s="420">
        <v>7.6890000000000001</v>
      </c>
      <c r="AN407" s="418">
        <v>0.42154978241343904</v>
      </c>
      <c r="AO407" s="420" t="s">
        <v>470</v>
      </c>
      <c r="AP407" s="421">
        <v>2.2079758424814204</v>
      </c>
      <c r="AR407" s="412">
        <v>1.6300000000000001</v>
      </c>
      <c r="AS407" s="412">
        <v>1.6460000000000001</v>
      </c>
      <c r="AT407" s="412">
        <v>1.653</v>
      </c>
      <c r="AU407" s="412">
        <v>69.760000000000005</v>
      </c>
      <c r="AV407" s="412">
        <v>69.540000000000006</v>
      </c>
      <c r="AW407" s="412">
        <v>73.25</v>
      </c>
      <c r="AX407" s="420">
        <v>8.1620000000000008</v>
      </c>
      <c r="AY407" s="420">
        <v>7.5540000000000003</v>
      </c>
      <c r="AZ407" s="420">
        <v>7.3520000000000003</v>
      </c>
      <c r="BB407" s="353">
        <f t="shared" si="78"/>
        <v>299</v>
      </c>
      <c r="BC407" s="412">
        <f t="shared" si="81"/>
        <v>34.230000000000004</v>
      </c>
      <c r="BD407" s="412">
        <f t="shared" si="79"/>
        <v>34.566000000000003</v>
      </c>
      <c r="BE407" s="412">
        <f t="shared" si="79"/>
        <v>34.713000000000001</v>
      </c>
      <c r="BF407" s="412">
        <f t="shared" si="82"/>
        <v>767.36</v>
      </c>
      <c r="BG407" s="412">
        <f t="shared" si="80"/>
        <v>764.94</v>
      </c>
      <c r="BH407" s="412">
        <f t="shared" si="80"/>
        <v>805.75</v>
      </c>
      <c r="BI407" s="412">
        <f t="shared" si="80"/>
        <v>89.782000000000011</v>
      </c>
      <c r="BJ407" s="412">
        <f t="shared" si="80"/>
        <v>83.094000000000008</v>
      </c>
      <c r="BK407" s="412">
        <f t="shared" si="80"/>
        <v>80.872</v>
      </c>
    </row>
    <row r="408" spans="1:63">
      <c r="A408" s="458"/>
      <c r="B408" s="353">
        <f t="shared" si="77"/>
        <v>300</v>
      </c>
      <c r="C408" s="353"/>
      <c r="D408" s="353" t="s">
        <v>577</v>
      </c>
      <c r="E408" s="411">
        <v>20812.25</v>
      </c>
      <c r="F408" s="411">
        <v>22224.75</v>
      </c>
      <c r="G408" s="411">
        <v>18872.5</v>
      </c>
      <c r="H408" s="411">
        <v>20636.5</v>
      </c>
      <c r="I408" s="412" t="s">
        <v>512</v>
      </c>
      <c r="J408" s="412">
        <v>1.7070000000000001</v>
      </c>
      <c r="K408" s="412">
        <v>1.7989999999999999</v>
      </c>
      <c r="L408" s="412">
        <v>1.579</v>
      </c>
      <c r="M408" s="412">
        <v>1.6950000000000001</v>
      </c>
      <c r="N408" s="411">
        <v>0.11038188005222503</v>
      </c>
      <c r="O408" s="412" t="s">
        <v>443</v>
      </c>
      <c r="P408" s="413">
        <v>2.0729766020337661</v>
      </c>
      <c r="Q408" s="353" t="s">
        <v>663</v>
      </c>
      <c r="R408" s="411">
        <v>52548.239999999932</v>
      </c>
      <c r="S408" s="411">
        <v>45709.239999999954</v>
      </c>
      <c r="T408" s="411">
        <v>51377.239999999932</v>
      </c>
      <c r="U408" s="411">
        <v>49878.23999999994</v>
      </c>
      <c r="V408" s="412" t="s">
        <v>593</v>
      </c>
      <c r="W408" s="412">
        <v>103.5</v>
      </c>
      <c r="X408" s="412">
        <v>94.320000000000007</v>
      </c>
      <c r="Y408" s="412">
        <v>102</v>
      </c>
      <c r="Z408" s="412">
        <v>99.94</v>
      </c>
      <c r="AA408" s="411">
        <v>4.9220148854861021</v>
      </c>
      <c r="AB408" s="412" t="s">
        <v>478</v>
      </c>
      <c r="AC408" s="413">
        <v>2.1359907997883485</v>
      </c>
      <c r="AD408" s="404" t="s">
        <v>663</v>
      </c>
      <c r="AE408" s="418">
        <v>9114.2199999999993</v>
      </c>
      <c r="AF408" s="418">
        <v>10042.659999999987</v>
      </c>
      <c r="AG408" s="418">
        <v>9035.9999999999945</v>
      </c>
      <c r="AH408" s="418">
        <v>9397.6266666666615</v>
      </c>
      <c r="AI408" s="420" t="s">
        <v>503</v>
      </c>
      <c r="AJ408" s="420">
        <v>7.7890000000000006</v>
      </c>
      <c r="AK408" s="420">
        <v>8.39</v>
      </c>
      <c r="AL408" s="420">
        <v>7.7380000000000004</v>
      </c>
      <c r="AM408" s="420">
        <v>7.9720000000000004</v>
      </c>
      <c r="AN408" s="418">
        <v>0.36265491573010911</v>
      </c>
      <c r="AO408" s="420" t="s">
        <v>446</v>
      </c>
      <c r="AP408" s="421">
        <v>2.212710197380761</v>
      </c>
      <c r="AR408" s="412">
        <v>1.7070000000000001</v>
      </c>
      <c r="AS408" s="412">
        <v>1.7989999999999999</v>
      </c>
      <c r="AT408" s="412">
        <v>1.579</v>
      </c>
      <c r="AU408" s="412">
        <v>103.5</v>
      </c>
      <c r="AV408" s="412">
        <v>94.320000000000007</v>
      </c>
      <c r="AW408" s="412">
        <v>102</v>
      </c>
      <c r="AX408" s="420">
        <v>7.7890000000000006</v>
      </c>
      <c r="AY408" s="420">
        <v>8.39</v>
      </c>
      <c r="AZ408" s="420">
        <v>7.7380000000000004</v>
      </c>
      <c r="BB408" s="353">
        <f t="shared" si="78"/>
        <v>300</v>
      </c>
      <c r="BC408" s="412">
        <f t="shared" si="81"/>
        <v>35.847000000000001</v>
      </c>
      <c r="BD408" s="412">
        <f t="shared" si="79"/>
        <v>37.778999999999996</v>
      </c>
      <c r="BE408" s="412">
        <f t="shared" si="79"/>
        <v>33.158999999999999</v>
      </c>
      <c r="BF408" s="412">
        <f t="shared" si="82"/>
        <v>1138.5</v>
      </c>
      <c r="BG408" s="412">
        <f t="shared" si="80"/>
        <v>1037.52</v>
      </c>
      <c r="BH408" s="412">
        <f t="shared" si="80"/>
        <v>1122</v>
      </c>
      <c r="BI408" s="412">
        <f t="shared" si="80"/>
        <v>85.679000000000002</v>
      </c>
      <c r="BJ408" s="412">
        <f t="shared" si="80"/>
        <v>92.29</v>
      </c>
      <c r="BK408" s="412">
        <f t="shared" si="80"/>
        <v>85.118000000000009</v>
      </c>
    </row>
    <row r="409" spans="1:63">
      <c r="A409" s="458"/>
      <c r="B409" s="353">
        <f t="shared" si="77"/>
        <v>301</v>
      </c>
      <c r="C409" s="353"/>
      <c r="D409" s="353" t="s">
        <v>586</v>
      </c>
      <c r="E409" s="411">
        <v>34260</v>
      </c>
      <c r="F409" s="411">
        <v>29748</v>
      </c>
      <c r="G409" s="411">
        <v>32929.25</v>
      </c>
      <c r="H409" s="411">
        <v>32312.416666666668</v>
      </c>
      <c r="I409" s="412" t="s">
        <v>476</v>
      </c>
      <c r="J409" s="412">
        <v>2.5369999999999999</v>
      </c>
      <c r="K409" s="412">
        <v>2.2680000000000002</v>
      </c>
      <c r="L409" s="412">
        <v>2.4590000000000001</v>
      </c>
      <c r="M409" s="412">
        <v>2.4210000000000003</v>
      </c>
      <c r="N409" s="411">
        <v>0.13842802156592604</v>
      </c>
      <c r="O409" s="412" t="s">
        <v>532</v>
      </c>
      <c r="P409" s="413">
        <v>2.168217422879378</v>
      </c>
      <c r="Q409" s="353" t="s">
        <v>675</v>
      </c>
      <c r="R409" s="411">
        <v>37076.239999999998</v>
      </c>
      <c r="S409" s="411">
        <v>27627.930000000055</v>
      </c>
      <c r="T409" s="411">
        <v>33885.930000000008</v>
      </c>
      <c r="U409" s="411">
        <v>32863.36666666669</v>
      </c>
      <c r="V409" s="412" t="s">
        <v>695</v>
      </c>
      <c r="W409" s="412">
        <v>82.02</v>
      </c>
      <c r="X409" s="412">
        <v>67.36</v>
      </c>
      <c r="Y409" s="412">
        <v>77.23</v>
      </c>
      <c r="Z409" s="412">
        <v>75.53</v>
      </c>
      <c r="AA409" s="411">
        <v>7.4760257491046662</v>
      </c>
      <c r="AB409" s="412" t="s">
        <v>626</v>
      </c>
      <c r="AC409" s="413">
        <v>2.1605115269456974</v>
      </c>
      <c r="AD409" s="404" t="s">
        <v>675</v>
      </c>
      <c r="AE409" s="418">
        <v>14000.879999999976</v>
      </c>
      <c r="AF409" s="418">
        <v>11619.219999999985</v>
      </c>
      <c r="AG409" s="418">
        <v>13539.439999999979</v>
      </c>
      <c r="AH409" s="418">
        <v>13053.17999999998</v>
      </c>
      <c r="AI409" s="420" t="s">
        <v>592</v>
      </c>
      <c r="AJ409" s="420">
        <v>10.790000000000001</v>
      </c>
      <c r="AK409" s="420">
        <v>9.3729999999999993</v>
      </c>
      <c r="AL409" s="420">
        <v>10.52</v>
      </c>
      <c r="AM409" s="420">
        <v>10.23</v>
      </c>
      <c r="AN409" s="418">
        <v>0.75008098567093739</v>
      </c>
      <c r="AO409" s="420" t="s">
        <v>593</v>
      </c>
      <c r="AP409" s="421">
        <v>2.2995716418459184</v>
      </c>
      <c r="AR409" s="412">
        <v>2.5369999999999999</v>
      </c>
      <c r="AS409" s="412">
        <v>2.2680000000000002</v>
      </c>
      <c r="AT409" s="412">
        <v>2.4590000000000001</v>
      </c>
      <c r="AU409" s="412">
        <v>82.02</v>
      </c>
      <c r="AV409" s="412">
        <v>67.36</v>
      </c>
      <c r="AW409" s="412">
        <v>77.23</v>
      </c>
      <c r="AX409" s="420">
        <v>10.790000000000001</v>
      </c>
      <c r="AY409" s="420">
        <v>9.3729999999999993</v>
      </c>
      <c r="AZ409" s="420">
        <v>10.52</v>
      </c>
      <c r="BB409" s="353">
        <f t="shared" si="78"/>
        <v>301</v>
      </c>
      <c r="BC409" s="412">
        <f t="shared" si="81"/>
        <v>53.277000000000001</v>
      </c>
      <c r="BD409" s="412">
        <f t="shared" si="79"/>
        <v>47.628000000000007</v>
      </c>
      <c r="BE409" s="412">
        <f t="shared" si="79"/>
        <v>51.639000000000003</v>
      </c>
      <c r="BF409" s="412">
        <f t="shared" si="82"/>
        <v>902.21999999999991</v>
      </c>
      <c r="BG409" s="412">
        <f t="shared" si="80"/>
        <v>740.96</v>
      </c>
      <c r="BH409" s="412">
        <f t="shared" si="80"/>
        <v>849.53000000000009</v>
      </c>
      <c r="BI409" s="412">
        <f t="shared" si="80"/>
        <v>118.69000000000001</v>
      </c>
      <c r="BJ409" s="412">
        <f t="shared" si="80"/>
        <v>103.10299999999999</v>
      </c>
      <c r="BK409" s="412">
        <f t="shared" si="80"/>
        <v>115.72</v>
      </c>
    </row>
    <row r="410" spans="1:63">
      <c r="A410" s="458"/>
      <c r="B410" s="353">
        <f t="shared" si="77"/>
        <v>302</v>
      </c>
      <c r="C410" s="353"/>
      <c r="D410" s="353" t="s">
        <v>590</v>
      </c>
      <c r="E410" s="411">
        <v>43485</v>
      </c>
      <c r="F410" s="411">
        <v>38617</v>
      </c>
      <c r="G410" s="411">
        <v>36965</v>
      </c>
      <c r="H410" s="411">
        <v>39689</v>
      </c>
      <c r="I410" s="412" t="s">
        <v>523</v>
      </c>
      <c r="J410" s="412">
        <v>3.0660000000000003</v>
      </c>
      <c r="K410" s="412">
        <v>2.79</v>
      </c>
      <c r="L410" s="412">
        <v>2.6949999999999998</v>
      </c>
      <c r="M410" s="412">
        <v>2.85</v>
      </c>
      <c r="N410" s="411">
        <v>0.19270140401047955</v>
      </c>
      <c r="O410" s="412" t="s">
        <v>494</v>
      </c>
      <c r="P410" s="413">
        <v>2.1685311849573812</v>
      </c>
      <c r="Q410" s="353" t="s">
        <v>682</v>
      </c>
      <c r="R410" s="411">
        <v>119961.23999999987</v>
      </c>
      <c r="S410" s="411">
        <v>112888.23999999987</v>
      </c>
      <c r="T410" s="411">
        <v>113702.23999999986</v>
      </c>
      <c r="U410" s="411">
        <v>115517.23999999987</v>
      </c>
      <c r="V410" s="412" t="s">
        <v>428</v>
      </c>
      <c r="W410" s="412">
        <v>179.20000000000002</v>
      </c>
      <c r="X410" s="412">
        <v>172.20000000000002</v>
      </c>
      <c r="Y410" s="412">
        <v>173</v>
      </c>
      <c r="Z410" s="412">
        <v>174.8</v>
      </c>
      <c r="AA410" s="411">
        <v>3.8774584540724866</v>
      </c>
      <c r="AB410" s="412" t="s">
        <v>534</v>
      </c>
      <c r="AC410" s="413">
        <v>1.9603035744894795</v>
      </c>
      <c r="AD410" s="404" t="s">
        <v>682</v>
      </c>
      <c r="AE410" s="418">
        <v>15422.879999999972</v>
      </c>
      <c r="AF410" s="418">
        <v>13595.659999999974</v>
      </c>
      <c r="AG410" s="418">
        <v>13085.659999999982</v>
      </c>
      <c r="AH410" s="418">
        <v>14034.733333333308</v>
      </c>
      <c r="AI410" s="420" t="s">
        <v>435</v>
      </c>
      <c r="AJ410" s="420">
        <v>11.59</v>
      </c>
      <c r="AK410" s="420">
        <v>10.55</v>
      </c>
      <c r="AL410" s="420">
        <v>10.25</v>
      </c>
      <c r="AM410" s="420">
        <v>10.8</v>
      </c>
      <c r="AN410" s="418">
        <v>0.70473319884011787</v>
      </c>
      <c r="AO410" s="420" t="s">
        <v>443</v>
      </c>
      <c r="AP410" s="421">
        <v>2.3346662649270686</v>
      </c>
      <c r="AR410" s="412">
        <v>3.0660000000000003</v>
      </c>
      <c r="AS410" s="412">
        <v>2.79</v>
      </c>
      <c r="AT410" s="412">
        <v>2.6949999999999998</v>
      </c>
      <c r="AU410" s="412">
        <v>179.20000000000002</v>
      </c>
      <c r="AV410" s="412">
        <v>172.20000000000002</v>
      </c>
      <c r="AW410" s="412">
        <v>173</v>
      </c>
      <c r="AX410" s="420">
        <v>11.59</v>
      </c>
      <c r="AY410" s="420">
        <v>10.55</v>
      </c>
      <c r="AZ410" s="420">
        <v>10.25</v>
      </c>
      <c r="BB410" s="353">
        <f t="shared" si="78"/>
        <v>302</v>
      </c>
      <c r="BC410" s="412">
        <f t="shared" si="81"/>
        <v>64.38600000000001</v>
      </c>
      <c r="BD410" s="412">
        <f t="shared" si="79"/>
        <v>58.59</v>
      </c>
      <c r="BE410" s="412">
        <f t="shared" si="79"/>
        <v>56.594999999999999</v>
      </c>
      <c r="BF410" s="412">
        <f t="shared" si="82"/>
        <v>1971.2000000000003</v>
      </c>
      <c r="BG410" s="412">
        <f t="shared" si="80"/>
        <v>1894.2000000000003</v>
      </c>
      <c r="BH410" s="412">
        <f t="shared" si="80"/>
        <v>1903</v>
      </c>
      <c r="BI410" s="412">
        <f t="shared" si="80"/>
        <v>127.49</v>
      </c>
      <c r="BJ410" s="412">
        <f t="shared" si="80"/>
        <v>116.05000000000001</v>
      </c>
      <c r="BK410" s="412">
        <f t="shared" si="80"/>
        <v>112.75</v>
      </c>
    </row>
    <row r="411" spans="1:63">
      <c r="A411" s="458"/>
      <c r="B411" s="353">
        <f t="shared" si="77"/>
        <v>303</v>
      </c>
      <c r="C411" s="353"/>
      <c r="D411" s="353" t="s">
        <v>594</v>
      </c>
      <c r="E411" s="411">
        <v>24744.25</v>
      </c>
      <c r="F411" s="411">
        <v>19942.5</v>
      </c>
      <c r="G411" s="411">
        <v>22228</v>
      </c>
      <c r="H411" s="411">
        <v>22304.916666666668</v>
      </c>
      <c r="I411" s="412" t="s">
        <v>544</v>
      </c>
      <c r="J411" s="412">
        <v>1.9590000000000001</v>
      </c>
      <c r="K411" s="412">
        <v>1.6500000000000001</v>
      </c>
      <c r="L411" s="412">
        <v>1.7989999999999999</v>
      </c>
      <c r="M411" s="412">
        <v>1.8029999999999999</v>
      </c>
      <c r="N411" s="411">
        <v>0.15465251644998299</v>
      </c>
      <c r="O411" s="412" t="s">
        <v>441</v>
      </c>
      <c r="P411" s="413">
        <v>2.0740344047260639</v>
      </c>
      <c r="Q411" s="353" t="s">
        <v>696</v>
      </c>
      <c r="R411" s="411">
        <v>22983.31000000003</v>
      </c>
      <c r="S411" s="411">
        <v>23398.31000000003</v>
      </c>
      <c r="T411" s="411">
        <v>25573.240000000049</v>
      </c>
      <c r="U411" s="411">
        <v>23984.953333333367</v>
      </c>
      <c r="V411" s="412" t="s">
        <v>426</v>
      </c>
      <c r="W411" s="412">
        <v>59.52</v>
      </c>
      <c r="X411" s="412">
        <v>60.24</v>
      </c>
      <c r="Y411" s="412">
        <v>63.95</v>
      </c>
      <c r="Z411" s="412">
        <v>61.24</v>
      </c>
      <c r="AA411" s="411">
        <v>2.3757275189401237</v>
      </c>
      <c r="AB411" s="412" t="s">
        <v>490</v>
      </c>
      <c r="AC411" s="413">
        <v>2.2152654383136086</v>
      </c>
      <c r="AD411" s="404" t="s">
        <v>696</v>
      </c>
      <c r="AE411" s="418">
        <v>14412.219999999978</v>
      </c>
      <c r="AF411" s="418">
        <v>9392.9999999999945</v>
      </c>
      <c r="AG411" s="418">
        <v>11447.659999999983</v>
      </c>
      <c r="AH411" s="418">
        <v>11750.959999999985</v>
      </c>
      <c r="AI411" s="419" t="s">
        <v>686</v>
      </c>
      <c r="AJ411" s="420">
        <v>11.02</v>
      </c>
      <c r="AK411" s="420">
        <v>7.9710000000000001</v>
      </c>
      <c r="AL411" s="420">
        <v>9.2680000000000007</v>
      </c>
      <c r="AM411" s="420">
        <v>9.42</v>
      </c>
      <c r="AN411" s="418">
        <v>1.5306948874234338</v>
      </c>
      <c r="AO411" s="420" t="s">
        <v>436</v>
      </c>
      <c r="AP411" s="421">
        <v>2.2598261394452215</v>
      </c>
      <c r="AR411" s="412">
        <v>1.9590000000000001</v>
      </c>
      <c r="AS411" s="412">
        <v>1.6500000000000001</v>
      </c>
      <c r="AT411" s="412">
        <v>1.7989999999999999</v>
      </c>
      <c r="AU411" s="412">
        <v>59.52</v>
      </c>
      <c r="AV411" s="412">
        <v>60.24</v>
      </c>
      <c r="AW411" s="412">
        <v>63.95</v>
      </c>
      <c r="AX411" s="420">
        <v>11.02</v>
      </c>
      <c r="AY411" s="420">
        <v>7.9710000000000001</v>
      </c>
      <c r="AZ411" s="420">
        <v>9.2680000000000007</v>
      </c>
      <c r="BB411" s="353">
        <f t="shared" si="78"/>
        <v>303</v>
      </c>
      <c r="BC411" s="412">
        <f t="shared" si="81"/>
        <v>41.139000000000003</v>
      </c>
      <c r="BD411" s="412">
        <f t="shared" si="79"/>
        <v>34.650000000000006</v>
      </c>
      <c r="BE411" s="412">
        <f t="shared" si="79"/>
        <v>37.778999999999996</v>
      </c>
      <c r="BF411" s="412">
        <f t="shared" si="82"/>
        <v>654.72</v>
      </c>
      <c r="BG411" s="412">
        <f t="shared" si="80"/>
        <v>662.64</v>
      </c>
      <c r="BH411" s="412">
        <f t="shared" si="80"/>
        <v>703.45</v>
      </c>
      <c r="BI411" s="412">
        <f t="shared" si="80"/>
        <v>121.22</v>
      </c>
      <c r="BJ411" s="412">
        <f t="shared" si="80"/>
        <v>87.680999999999997</v>
      </c>
      <c r="BK411" s="412">
        <f t="shared" si="80"/>
        <v>101.94800000000001</v>
      </c>
    </row>
    <row r="412" spans="1:63">
      <c r="A412" s="458"/>
      <c r="B412" s="353">
        <f t="shared" si="77"/>
        <v>304</v>
      </c>
      <c r="C412" s="353"/>
      <c r="D412" s="353" t="s">
        <v>599</v>
      </c>
      <c r="E412" s="411">
        <v>35218</v>
      </c>
      <c r="F412" s="411">
        <v>34228</v>
      </c>
      <c r="G412" s="411">
        <v>33316</v>
      </c>
      <c r="H412" s="411">
        <v>34254</v>
      </c>
      <c r="I412" s="412" t="s">
        <v>462</v>
      </c>
      <c r="J412" s="412">
        <v>2.593</v>
      </c>
      <c r="K412" s="412">
        <v>2.5350000000000001</v>
      </c>
      <c r="L412" s="412">
        <v>2.4820000000000002</v>
      </c>
      <c r="M412" s="412">
        <v>2.5369999999999999</v>
      </c>
      <c r="N412" s="411">
        <v>5.5938448092743551E-2</v>
      </c>
      <c r="O412" s="412" t="s">
        <v>534</v>
      </c>
      <c r="P412" s="413">
        <v>2.1684519220346496</v>
      </c>
      <c r="Q412" s="353" t="s">
        <v>711</v>
      </c>
      <c r="R412" s="411">
        <v>59183.239999999925</v>
      </c>
      <c r="S412" s="411">
        <v>53000.239999999932</v>
      </c>
      <c r="T412" s="411">
        <v>49560.239999999932</v>
      </c>
      <c r="U412" s="411">
        <v>53914.573333333268</v>
      </c>
      <c r="V412" s="412" t="s">
        <v>573</v>
      </c>
      <c r="W412" s="412">
        <v>112</v>
      </c>
      <c r="X412" s="412">
        <v>104.10000000000001</v>
      </c>
      <c r="Y412" s="412">
        <v>99.55</v>
      </c>
      <c r="Z412" s="412">
        <v>105.2</v>
      </c>
      <c r="AA412" s="411">
        <v>6.3247159845510961</v>
      </c>
      <c r="AB412" s="412" t="s">
        <v>503</v>
      </c>
      <c r="AC412" s="413">
        <v>2.1064797602647669</v>
      </c>
      <c r="AD412" s="404" t="s">
        <v>711</v>
      </c>
      <c r="AE412" s="418">
        <v>12904.439999999977</v>
      </c>
      <c r="AF412" s="418">
        <v>10461.439999999986</v>
      </c>
      <c r="AG412" s="418">
        <v>11681.439999999981</v>
      </c>
      <c r="AH412" s="418">
        <v>11682.439999999981</v>
      </c>
      <c r="AI412" s="420" t="s">
        <v>585</v>
      </c>
      <c r="AJ412" s="420">
        <v>10.14</v>
      </c>
      <c r="AK412" s="420">
        <v>8.6549999999999994</v>
      </c>
      <c r="AL412" s="420">
        <v>9.4109999999999996</v>
      </c>
      <c r="AM412" s="420">
        <v>9.4039999999999999</v>
      </c>
      <c r="AN412" s="418">
        <v>0.74469850810158877</v>
      </c>
      <c r="AO412" s="420" t="s">
        <v>552</v>
      </c>
      <c r="AP412" s="421">
        <v>2.2915581737701065</v>
      </c>
      <c r="AR412" s="412">
        <v>2.593</v>
      </c>
      <c r="AS412" s="412">
        <v>2.5350000000000001</v>
      </c>
      <c r="AT412" s="412">
        <v>2.4820000000000002</v>
      </c>
      <c r="AU412" s="412">
        <v>112</v>
      </c>
      <c r="AV412" s="412">
        <v>104.10000000000001</v>
      </c>
      <c r="AW412" s="412">
        <v>99.55</v>
      </c>
      <c r="AX412" s="420">
        <v>10.14</v>
      </c>
      <c r="AY412" s="420">
        <v>8.6549999999999994</v>
      </c>
      <c r="AZ412" s="420">
        <v>9.4109999999999996</v>
      </c>
      <c r="BB412" s="353">
        <f t="shared" si="78"/>
        <v>304</v>
      </c>
      <c r="BC412" s="412">
        <f t="shared" si="81"/>
        <v>54.453000000000003</v>
      </c>
      <c r="BD412" s="412">
        <f t="shared" si="79"/>
        <v>53.234999999999999</v>
      </c>
      <c r="BE412" s="412">
        <f t="shared" si="79"/>
        <v>52.122000000000007</v>
      </c>
      <c r="BF412" s="412">
        <f t="shared" si="82"/>
        <v>1232</v>
      </c>
      <c r="BG412" s="412">
        <f t="shared" si="80"/>
        <v>1145.1000000000001</v>
      </c>
      <c r="BH412" s="412">
        <f t="shared" si="80"/>
        <v>1095.05</v>
      </c>
      <c r="BI412" s="412">
        <f t="shared" si="80"/>
        <v>111.54</v>
      </c>
      <c r="BJ412" s="412">
        <f t="shared" si="80"/>
        <v>95.204999999999998</v>
      </c>
      <c r="BK412" s="412">
        <f t="shared" si="80"/>
        <v>103.521</v>
      </c>
    </row>
    <row r="413" spans="1:63">
      <c r="A413" s="458"/>
      <c r="B413" s="353">
        <f t="shared" si="77"/>
        <v>305</v>
      </c>
      <c r="C413" s="353"/>
      <c r="D413" s="353" t="s">
        <v>602</v>
      </c>
      <c r="E413" s="411">
        <v>10046.5</v>
      </c>
      <c r="F413" s="411">
        <v>11281.75</v>
      </c>
      <c r="G413" s="411">
        <v>10164.5</v>
      </c>
      <c r="H413" s="411">
        <v>10497.583333333334</v>
      </c>
      <c r="I413" s="412" t="s">
        <v>443</v>
      </c>
      <c r="J413" s="412">
        <v>0.95179999999999998</v>
      </c>
      <c r="K413" s="412">
        <v>1.0449999999999999</v>
      </c>
      <c r="L413" s="412">
        <v>0.96079999999999999</v>
      </c>
      <c r="M413" s="412">
        <v>0.98599999999999999</v>
      </c>
      <c r="N413" s="411">
        <v>5.1571084216327903E-2</v>
      </c>
      <c r="O413" s="412" t="s">
        <v>475</v>
      </c>
      <c r="P413" s="413">
        <v>1.8732451766473204</v>
      </c>
      <c r="Q413" s="353" t="s">
        <v>720</v>
      </c>
      <c r="R413" s="411">
        <v>19350.620000000014</v>
      </c>
      <c r="S413" s="411">
        <v>21855.240000000031</v>
      </c>
      <c r="T413" s="411">
        <v>21909.240000000038</v>
      </c>
      <c r="U413" s="411">
        <v>21038.366666666694</v>
      </c>
      <c r="V413" s="412" t="s">
        <v>430</v>
      </c>
      <c r="W413" s="412">
        <v>53.01</v>
      </c>
      <c r="X413" s="412">
        <v>57.54</v>
      </c>
      <c r="Y413" s="412">
        <v>57.64</v>
      </c>
      <c r="Z413" s="412">
        <v>56.06</v>
      </c>
      <c r="AA413" s="411">
        <v>2.6436289848506753</v>
      </c>
      <c r="AB413" s="412" t="s">
        <v>495</v>
      </c>
      <c r="AC413" s="413">
        <v>2.2423928453011968</v>
      </c>
      <c r="AD413" s="404" t="s">
        <v>720</v>
      </c>
      <c r="AE413" s="418">
        <v>5292.5600000000022</v>
      </c>
      <c r="AF413" s="418">
        <v>5092.1200000000008</v>
      </c>
      <c r="AG413" s="418">
        <v>5405.0000000000027</v>
      </c>
      <c r="AH413" s="418">
        <v>5263.2266666666692</v>
      </c>
      <c r="AI413" s="420" t="s">
        <v>574</v>
      </c>
      <c r="AJ413" s="420">
        <v>5.0730000000000004</v>
      </c>
      <c r="AK413" s="420">
        <v>4.9160000000000004</v>
      </c>
      <c r="AL413" s="420">
        <v>5.1610000000000005</v>
      </c>
      <c r="AM413" s="420">
        <v>5.05</v>
      </c>
      <c r="AN413" s="418">
        <v>0.12408120988762762</v>
      </c>
      <c r="AO413" s="420" t="s">
        <v>491</v>
      </c>
      <c r="AP413" s="421">
        <v>2.0453953554585182</v>
      </c>
      <c r="AR413" s="412">
        <v>0.95179999999999998</v>
      </c>
      <c r="AS413" s="412">
        <v>1.0449999999999999</v>
      </c>
      <c r="AT413" s="412">
        <v>0.96079999999999999</v>
      </c>
      <c r="AU413" s="412">
        <v>53.01</v>
      </c>
      <c r="AV413" s="412">
        <v>57.54</v>
      </c>
      <c r="AW413" s="412">
        <v>57.64</v>
      </c>
      <c r="AX413" s="420">
        <v>5.0730000000000004</v>
      </c>
      <c r="AY413" s="420">
        <v>4.9160000000000004</v>
      </c>
      <c r="AZ413" s="420">
        <v>5.1610000000000005</v>
      </c>
      <c r="BB413" s="353">
        <f t="shared" si="78"/>
        <v>305</v>
      </c>
      <c r="BC413" s="412">
        <f t="shared" si="81"/>
        <v>19.9878</v>
      </c>
      <c r="BD413" s="412">
        <f t="shared" si="79"/>
        <v>21.945</v>
      </c>
      <c r="BE413" s="412">
        <f t="shared" si="79"/>
        <v>20.1768</v>
      </c>
      <c r="BF413" s="412">
        <f t="shared" si="82"/>
        <v>583.11</v>
      </c>
      <c r="BG413" s="412">
        <f t="shared" si="80"/>
        <v>632.93999999999994</v>
      </c>
      <c r="BH413" s="412">
        <f t="shared" si="80"/>
        <v>634.04</v>
      </c>
      <c r="BI413" s="412">
        <f t="shared" si="80"/>
        <v>55.803000000000004</v>
      </c>
      <c r="BJ413" s="412">
        <f t="shared" si="80"/>
        <v>54.076000000000008</v>
      </c>
      <c r="BK413" s="412">
        <f t="shared" si="80"/>
        <v>56.771000000000008</v>
      </c>
    </row>
    <row r="414" spans="1:63">
      <c r="A414" s="458"/>
      <c r="B414" s="353">
        <f t="shared" si="77"/>
        <v>306</v>
      </c>
      <c r="C414" s="353"/>
      <c r="D414" s="353" t="s">
        <v>603</v>
      </c>
      <c r="E414" s="411">
        <v>11617.75</v>
      </c>
      <c r="F414" s="411">
        <v>15687.25</v>
      </c>
      <c r="G414" s="411">
        <v>12513.75</v>
      </c>
      <c r="H414" s="411">
        <v>13272.916666666666</v>
      </c>
      <c r="I414" s="412" t="s">
        <v>575</v>
      </c>
      <c r="J414" s="412">
        <v>1.07</v>
      </c>
      <c r="K414" s="412">
        <v>1.3620000000000001</v>
      </c>
      <c r="L414" s="412">
        <v>1.1360000000000001</v>
      </c>
      <c r="M414" s="412">
        <v>1.19</v>
      </c>
      <c r="N414" s="411">
        <v>0.15305827186007748</v>
      </c>
      <c r="O414" s="412" t="s">
        <v>615</v>
      </c>
      <c r="P414" s="413">
        <v>1.9414989221411105</v>
      </c>
      <c r="Q414" s="353" t="s">
        <v>734</v>
      </c>
      <c r="R414" s="411">
        <v>16531.929999999989</v>
      </c>
      <c r="S414" s="411">
        <v>14297.92999999998</v>
      </c>
      <c r="T414" s="411">
        <v>14099.929999999984</v>
      </c>
      <c r="U414" s="411">
        <v>14976.596666666652</v>
      </c>
      <c r="V414" s="412" t="s">
        <v>573</v>
      </c>
      <c r="W414" s="412">
        <v>47.660000000000004</v>
      </c>
      <c r="X414" s="412">
        <v>43.2</v>
      </c>
      <c r="Y414" s="412">
        <v>42.79</v>
      </c>
      <c r="Z414" s="412">
        <v>44.550000000000004</v>
      </c>
      <c r="AA414" s="411">
        <v>2.7039769065231449</v>
      </c>
      <c r="AB414" s="412" t="s">
        <v>477</v>
      </c>
      <c r="AC414" s="413">
        <v>2.2925565802141805</v>
      </c>
      <c r="AD414" s="404" t="s">
        <v>734</v>
      </c>
      <c r="AE414" s="418">
        <v>3914.3399999999897</v>
      </c>
      <c r="AF414" s="418">
        <v>6144.2200000000057</v>
      </c>
      <c r="AG414" s="418">
        <v>4665.119999999999</v>
      </c>
      <c r="AH414" s="418">
        <v>4907.8933333333316</v>
      </c>
      <c r="AI414" s="419" t="s">
        <v>806</v>
      </c>
      <c r="AJ414" s="420">
        <v>3.9450000000000003</v>
      </c>
      <c r="AK414" s="420">
        <v>5.7210000000000001</v>
      </c>
      <c r="AL414" s="420">
        <v>4.5730000000000004</v>
      </c>
      <c r="AM414" s="420">
        <v>4.7460000000000004</v>
      </c>
      <c r="AN414" s="418">
        <v>0.90103103512843419</v>
      </c>
      <c r="AO414" s="420" t="s">
        <v>730</v>
      </c>
      <c r="AP414" s="421">
        <v>1.9655545247578734</v>
      </c>
      <c r="AR414" s="412">
        <v>1.07</v>
      </c>
      <c r="AS414" s="412">
        <v>1.3620000000000001</v>
      </c>
      <c r="AT414" s="412">
        <v>1.1360000000000001</v>
      </c>
      <c r="AU414" s="412">
        <v>47.660000000000004</v>
      </c>
      <c r="AV414" s="412">
        <v>43.2</v>
      </c>
      <c r="AW414" s="412">
        <v>42.79</v>
      </c>
      <c r="AX414" s="420">
        <v>3.9450000000000003</v>
      </c>
      <c r="AY414" s="420">
        <v>5.7210000000000001</v>
      </c>
      <c r="AZ414" s="420">
        <v>4.5730000000000004</v>
      </c>
      <c r="BB414" s="353">
        <f t="shared" si="78"/>
        <v>306</v>
      </c>
      <c r="BC414" s="412">
        <f t="shared" si="81"/>
        <v>22.470000000000002</v>
      </c>
      <c r="BD414" s="412">
        <f t="shared" si="79"/>
        <v>28.602000000000004</v>
      </c>
      <c r="BE414" s="412">
        <f t="shared" si="79"/>
        <v>23.856000000000002</v>
      </c>
      <c r="BF414" s="412">
        <f t="shared" si="82"/>
        <v>524.26</v>
      </c>
      <c r="BG414" s="412">
        <f t="shared" si="80"/>
        <v>475.20000000000005</v>
      </c>
      <c r="BH414" s="412">
        <f t="shared" si="80"/>
        <v>470.69</v>
      </c>
      <c r="BI414" s="412">
        <f t="shared" si="80"/>
        <v>43.395000000000003</v>
      </c>
      <c r="BJ414" s="412">
        <f t="shared" si="80"/>
        <v>62.930999999999997</v>
      </c>
      <c r="BK414" s="412">
        <f t="shared" si="80"/>
        <v>50.303000000000004</v>
      </c>
    </row>
    <row r="415" spans="1:63">
      <c r="A415" s="458"/>
      <c r="B415" s="353">
        <f t="shared" si="77"/>
        <v>307</v>
      </c>
      <c r="C415" s="353"/>
      <c r="D415" s="353" t="s">
        <v>616</v>
      </c>
      <c r="E415" s="411">
        <v>13399.5</v>
      </c>
      <c r="F415" s="411">
        <v>11630</v>
      </c>
      <c r="G415" s="411">
        <v>12519.5</v>
      </c>
      <c r="H415" s="411">
        <v>12516.333333333334</v>
      </c>
      <c r="I415" s="412" t="s">
        <v>505</v>
      </c>
      <c r="J415" s="412">
        <v>1.2</v>
      </c>
      <c r="K415" s="412">
        <v>1.071</v>
      </c>
      <c r="L415" s="412">
        <v>1.137</v>
      </c>
      <c r="M415" s="412">
        <v>1.1360000000000001</v>
      </c>
      <c r="N415" s="411">
        <v>6.4634632429268507E-2</v>
      </c>
      <c r="O415" s="412" t="s">
        <v>532</v>
      </c>
      <c r="P415" s="413">
        <v>1.9401217938631337</v>
      </c>
      <c r="Q415" s="353" t="s">
        <v>740</v>
      </c>
      <c r="R415" s="411">
        <v>13135.929999999988</v>
      </c>
      <c r="S415" s="411">
        <v>17928.930000000008</v>
      </c>
      <c r="T415" s="411">
        <v>14568.929999999982</v>
      </c>
      <c r="U415" s="411">
        <v>15211.263333333327</v>
      </c>
      <c r="V415" s="412" t="s">
        <v>436</v>
      </c>
      <c r="W415" s="412">
        <v>40.78</v>
      </c>
      <c r="X415" s="412">
        <v>50.35</v>
      </c>
      <c r="Y415" s="412">
        <v>43.75</v>
      </c>
      <c r="Z415" s="412">
        <v>44.96</v>
      </c>
      <c r="AA415" s="411">
        <v>4.8991584745662218</v>
      </c>
      <c r="AB415" s="412" t="s">
        <v>433</v>
      </c>
      <c r="AC415" s="413">
        <v>2.292701554254585</v>
      </c>
      <c r="AD415" s="404" t="s">
        <v>740</v>
      </c>
      <c r="AE415" s="418">
        <v>6187.0000000000055</v>
      </c>
      <c r="AF415" s="418">
        <v>5536.2200000000021</v>
      </c>
      <c r="AG415" s="418">
        <v>6665.4400000000069</v>
      </c>
      <c r="AH415" s="418">
        <v>6129.5533333333378</v>
      </c>
      <c r="AI415" s="420" t="s">
        <v>587</v>
      </c>
      <c r="AJ415" s="420">
        <v>5.7530000000000001</v>
      </c>
      <c r="AK415" s="420">
        <v>5.2620000000000005</v>
      </c>
      <c r="AL415" s="420">
        <v>6.1040000000000001</v>
      </c>
      <c r="AM415" s="420">
        <v>5.7060000000000004</v>
      </c>
      <c r="AN415" s="418">
        <v>0.42298532764194269</v>
      </c>
      <c r="AO415" s="420" t="s">
        <v>484</v>
      </c>
      <c r="AP415" s="421">
        <v>2.0693661150706508</v>
      </c>
      <c r="AR415" s="412">
        <v>1.2</v>
      </c>
      <c r="AS415" s="412">
        <v>1.071</v>
      </c>
      <c r="AT415" s="412">
        <v>1.137</v>
      </c>
      <c r="AU415" s="412">
        <v>40.78</v>
      </c>
      <c r="AV415" s="412">
        <v>50.35</v>
      </c>
      <c r="AW415" s="412">
        <v>43.75</v>
      </c>
      <c r="AX415" s="420">
        <v>5.7530000000000001</v>
      </c>
      <c r="AY415" s="420">
        <v>5.2620000000000005</v>
      </c>
      <c r="AZ415" s="420">
        <v>6.1040000000000001</v>
      </c>
      <c r="BB415" s="353">
        <f t="shared" si="78"/>
        <v>307</v>
      </c>
      <c r="BC415" s="412">
        <f t="shared" si="81"/>
        <v>25.2</v>
      </c>
      <c r="BD415" s="412">
        <f t="shared" si="79"/>
        <v>22.491</v>
      </c>
      <c r="BE415" s="412">
        <f t="shared" si="79"/>
        <v>23.876999999999999</v>
      </c>
      <c r="BF415" s="412">
        <f t="shared" si="82"/>
        <v>448.58000000000004</v>
      </c>
      <c r="BG415" s="412">
        <f t="shared" si="80"/>
        <v>553.85</v>
      </c>
      <c r="BH415" s="412">
        <f t="shared" si="80"/>
        <v>481.25</v>
      </c>
      <c r="BI415" s="412">
        <f t="shared" si="80"/>
        <v>63.283000000000001</v>
      </c>
      <c r="BJ415" s="412">
        <f t="shared" si="80"/>
        <v>57.882000000000005</v>
      </c>
      <c r="BK415" s="412">
        <f t="shared" si="80"/>
        <v>67.144000000000005</v>
      </c>
    </row>
    <row r="416" spans="1:63">
      <c r="A416" s="458"/>
      <c r="B416" s="353">
        <f t="shared" si="77"/>
        <v>308</v>
      </c>
      <c r="C416" s="353"/>
      <c r="D416" s="353" t="s">
        <v>621</v>
      </c>
      <c r="E416" s="411">
        <v>27388</v>
      </c>
      <c r="F416" s="411">
        <v>24709.25</v>
      </c>
      <c r="G416" s="411">
        <v>26873.25</v>
      </c>
      <c r="H416" s="411">
        <v>26323.5</v>
      </c>
      <c r="I416" s="412" t="s">
        <v>481</v>
      </c>
      <c r="J416" s="412">
        <v>2.1240000000000001</v>
      </c>
      <c r="K416" s="412">
        <v>1.9570000000000001</v>
      </c>
      <c r="L416" s="412">
        <v>2.0920000000000001</v>
      </c>
      <c r="M416" s="412">
        <v>2.0579999999999998</v>
      </c>
      <c r="N416" s="411">
        <v>8.8613791195788175E-2</v>
      </c>
      <c r="O416" s="412" t="s">
        <v>448</v>
      </c>
      <c r="P416" s="413">
        <v>2.0759982802024344</v>
      </c>
      <c r="Q416" s="353" t="s">
        <v>757</v>
      </c>
      <c r="R416" s="411">
        <v>56188.239999999903</v>
      </c>
      <c r="S416" s="411">
        <v>53132.239999999925</v>
      </c>
      <c r="T416" s="411">
        <v>59997.239999999903</v>
      </c>
      <c r="U416" s="411">
        <v>56439.239999999911</v>
      </c>
      <c r="V416" s="412" t="s">
        <v>477</v>
      </c>
      <c r="W416" s="412">
        <v>108.2</v>
      </c>
      <c r="X416" s="412">
        <v>104.30000000000001</v>
      </c>
      <c r="Y416" s="412">
        <v>113.10000000000001</v>
      </c>
      <c r="Z416" s="412">
        <v>108.5</v>
      </c>
      <c r="AA416" s="411">
        <v>4.4040659874880728</v>
      </c>
      <c r="AB416" s="412" t="s">
        <v>517</v>
      </c>
      <c r="AC416" s="413">
        <v>2.0766516272311355</v>
      </c>
      <c r="AD416" s="404" t="s">
        <v>757</v>
      </c>
      <c r="AE416" s="418">
        <v>12386.219999999979</v>
      </c>
      <c r="AF416" s="418">
        <v>10624.219999999987</v>
      </c>
      <c r="AG416" s="418">
        <v>11334.219999999979</v>
      </c>
      <c r="AH416" s="418">
        <v>11448.219999999981</v>
      </c>
      <c r="AI416" s="420" t="s">
        <v>486</v>
      </c>
      <c r="AJ416" s="420">
        <v>9.8360000000000003</v>
      </c>
      <c r="AK416" s="420">
        <v>8.7580000000000009</v>
      </c>
      <c r="AL416" s="420">
        <v>9.1980000000000004</v>
      </c>
      <c r="AM416" s="420">
        <v>9.2639999999999993</v>
      </c>
      <c r="AN416" s="418">
        <v>0.54238548709762646</v>
      </c>
      <c r="AO416" s="420" t="s">
        <v>444</v>
      </c>
      <c r="AP416" s="421">
        <v>2.2599704039504038</v>
      </c>
      <c r="AR416" s="412">
        <v>2.1240000000000001</v>
      </c>
      <c r="AS416" s="412">
        <v>1.9570000000000001</v>
      </c>
      <c r="AT416" s="412">
        <v>2.0920000000000001</v>
      </c>
      <c r="AU416" s="412">
        <v>108.2</v>
      </c>
      <c r="AV416" s="412">
        <v>104.30000000000001</v>
      </c>
      <c r="AW416" s="412">
        <v>113.10000000000001</v>
      </c>
      <c r="AX416" s="420">
        <v>9.8360000000000003</v>
      </c>
      <c r="AY416" s="420">
        <v>8.7580000000000009</v>
      </c>
      <c r="AZ416" s="420">
        <v>9.1980000000000004</v>
      </c>
      <c r="BB416" s="353">
        <f t="shared" si="78"/>
        <v>308</v>
      </c>
      <c r="BC416" s="412">
        <f t="shared" si="81"/>
        <v>44.603999999999999</v>
      </c>
      <c r="BD416" s="412">
        <f t="shared" si="79"/>
        <v>41.097000000000001</v>
      </c>
      <c r="BE416" s="412">
        <f t="shared" si="79"/>
        <v>43.932000000000002</v>
      </c>
      <c r="BF416" s="412">
        <f t="shared" si="82"/>
        <v>1190.2</v>
      </c>
      <c r="BG416" s="412">
        <f t="shared" si="80"/>
        <v>1147.3000000000002</v>
      </c>
      <c r="BH416" s="412">
        <f t="shared" si="80"/>
        <v>1244.1000000000001</v>
      </c>
      <c r="BI416" s="412">
        <f t="shared" si="80"/>
        <v>108.196</v>
      </c>
      <c r="BJ416" s="412">
        <f t="shared" si="80"/>
        <v>96.338000000000008</v>
      </c>
      <c r="BK416" s="412">
        <f t="shared" si="80"/>
        <v>101.178</v>
      </c>
    </row>
    <row r="417" spans="1:63">
      <c r="A417" s="458"/>
      <c r="B417" s="353">
        <f t="shared" si="77"/>
        <v>309</v>
      </c>
      <c r="C417" s="353"/>
      <c r="D417" s="353" t="s">
        <v>622</v>
      </c>
      <c r="E417" s="411">
        <v>15650</v>
      </c>
      <c r="F417" s="411">
        <v>14120</v>
      </c>
      <c r="G417" s="411">
        <v>11392.75</v>
      </c>
      <c r="H417" s="411">
        <v>13720.916666666666</v>
      </c>
      <c r="I417" s="412" t="s">
        <v>432</v>
      </c>
      <c r="J417" s="412">
        <v>1.36</v>
      </c>
      <c r="K417" s="412">
        <v>1.252</v>
      </c>
      <c r="L417" s="412">
        <v>1.054</v>
      </c>
      <c r="M417" s="412">
        <v>1.222</v>
      </c>
      <c r="N417" s="411">
        <v>0.15524072517617454</v>
      </c>
      <c r="O417" s="412" t="s">
        <v>627</v>
      </c>
      <c r="P417" s="413">
        <v>1.9424443882447282</v>
      </c>
      <c r="Q417" s="353" t="s">
        <v>767</v>
      </c>
      <c r="R417" s="411">
        <v>16830.309999999994</v>
      </c>
      <c r="S417" s="411">
        <v>14084.309999999983</v>
      </c>
      <c r="T417" s="411">
        <v>16533.929999999993</v>
      </c>
      <c r="U417" s="411">
        <v>15816.183333333325</v>
      </c>
      <c r="V417" s="412" t="s">
        <v>508</v>
      </c>
      <c r="W417" s="412">
        <v>48.24</v>
      </c>
      <c r="X417" s="412">
        <v>42.76</v>
      </c>
      <c r="Y417" s="412">
        <v>47.67</v>
      </c>
      <c r="Z417" s="412">
        <v>46.22</v>
      </c>
      <c r="AA417" s="411">
        <v>3.0148665484379209</v>
      </c>
      <c r="AB417" s="412" t="s">
        <v>443</v>
      </c>
      <c r="AC417" s="413">
        <v>2.2944296346208946</v>
      </c>
      <c r="AD417" s="404" t="s">
        <v>767</v>
      </c>
      <c r="AE417" s="418">
        <v>7321.4400000000087</v>
      </c>
      <c r="AF417" s="418">
        <v>5520.3400000000047</v>
      </c>
      <c r="AG417" s="418">
        <v>7292.6600000000089</v>
      </c>
      <c r="AH417" s="418">
        <v>6711.4800000000077</v>
      </c>
      <c r="AI417" s="420" t="s">
        <v>683</v>
      </c>
      <c r="AJ417" s="420">
        <v>6.5720000000000001</v>
      </c>
      <c r="AK417" s="420">
        <v>5.25</v>
      </c>
      <c r="AL417" s="420">
        <v>6.5520000000000005</v>
      </c>
      <c r="AM417" s="420">
        <v>6.1240000000000006</v>
      </c>
      <c r="AN417" s="418">
        <v>0.75770846772801903</v>
      </c>
      <c r="AO417" s="420" t="s">
        <v>625</v>
      </c>
      <c r="AP417" s="421">
        <v>2.0808006341804712</v>
      </c>
      <c r="AR417" s="412">
        <v>1.36</v>
      </c>
      <c r="AS417" s="412">
        <v>1.252</v>
      </c>
      <c r="AT417" s="412">
        <v>1.054</v>
      </c>
      <c r="AU417" s="412">
        <v>48.24</v>
      </c>
      <c r="AV417" s="412">
        <v>42.76</v>
      </c>
      <c r="AW417" s="412">
        <v>47.67</v>
      </c>
      <c r="AX417" s="420">
        <v>6.5720000000000001</v>
      </c>
      <c r="AY417" s="420">
        <v>5.25</v>
      </c>
      <c r="AZ417" s="420">
        <v>6.5520000000000005</v>
      </c>
      <c r="BB417" s="353">
        <f t="shared" si="78"/>
        <v>309</v>
      </c>
      <c r="BC417" s="412">
        <f t="shared" si="81"/>
        <v>28.560000000000002</v>
      </c>
      <c r="BD417" s="412">
        <f t="shared" si="79"/>
        <v>26.292000000000002</v>
      </c>
      <c r="BE417" s="412">
        <f t="shared" si="79"/>
        <v>22.134</v>
      </c>
      <c r="BF417" s="412">
        <f t="shared" si="82"/>
        <v>530.64</v>
      </c>
      <c r="BG417" s="412">
        <f t="shared" si="80"/>
        <v>470.35999999999996</v>
      </c>
      <c r="BH417" s="412">
        <f t="shared" si="80"/>
        <v>524.37</v>
      </c>
      <c r="BI417" s="412">
        <f t="shared" si="80"/>
        <v>72.292000000000002</v>
      </c>
      <c r="BJ417" s="412">
        <f t="shared" si="80"/>
        <v>57.75</v>
      </c>
      <c r="BK417" s="412">
        <f t="shared" si="80"/>
        <v>72.072000000000003</v>
      </c>
    </row>
    <row r="418" spans="1:63">
      <c r="A418" s="458"/>
      <c r="B418" s="355" t="s">
        <v>825</v>
      </c>
      <c r="C418" s="353"/>
      <c r="D418" s="353" t="s">
        <v>628</v>
      </c>
      <c r="E418" s="411">
        <v>8466.5</v>
      </c>
      <c r="F418" s="411">
        <v>8373.75</v>
      </c>
      <c r="G418" s="411">
        <v>7776.75</v>
      </c>
      <c r="H418" s="411">
        <v>8205.6666666666661</v>
      </c>
      <c r="I418" s="412" t="s">
        <v>488</v>
      </c>
      <c r="J418" s="412">
        <v>0.82830000000000004</v>
      </c>
      <c r="K418" s="412">
        <v>0.82089999999999996</v>
      </c>
      <c r="L418" s="412">
        <v>0.77280000000000004</v>
      </c>
      <c r="M418" s="412">
        <v>0.80730000000000002</v>
      </c>
      <c r="N418" s="411">
        <v>3.0137360705191109E-2</v>
      </c>
      <c r="O418" s="412" t="s">
        <v>535</v>
      </c>
      <c r="P418" s="413">
        <v>1.8317484848393664</v>
      </c>
      <c r="Q418" s="353" t="s">
        <v>773</v>
      </c>
      <c r="R418" s="411">
        <v>16002.92999999998</v>
      </c>
      <c r="S418" s="411">
        <v>18284.930000000022</v>
      </c>
      <c r="T418" s="411">
        <v>15481.92999999998</v>
      </c>
      <c r="U418" s="411">
        <v>16589.929999999993</v>
      </c>
      <c r="V418" s="412" t="s">
        <v>573</v>
      </c>
      <c r="W418" s="412">
        <v>46.63</v>
      </c>
      <c r="X418" s="412">
        <v>51.02</v>
      </c>
      <c r="Y418" s="412">
        <v>45.59</v>
      </c>
      <c r="Z418" s="412">
        <v>47.75</v>
      </c>
      <c r="AA418" s="411">
        <v>2.8841096233322703</v>
      </c>
      <c r="AB418" s="412" t="s">
        <v>503</v>
      </c>
      <c r="AC418" s="413">
        <v>2.296065625286785</v>
      </c>
      <c r="AD418" s="404" t="s">
        <v>773</v>
      </c>
      <c r="AE418" s="418">
        <v>4842.3400000000011</v>
      </c>
      <c r="AF418" s="418">
        <v>4306.1199999999963</v>
      </c>
      <c r="AG418" s="418">
        <v>7881.440000000006</v>
      </c>
      <c r="AH418" s="418">
        <v>5676.6333333333341</v>
      </c>
      <c r="AI418" s="419" t="s">
        <v>705</v>
      </c>
      <c r="AJ418" s="420">
        <v>4.7170000000000005</v>
      </c>
      <c r="AK418" s="420">
        <v>4.2770000000000001</v>
      </c>
      <c r="AL418" s="420">
        <v>6.9610000000000003</v>
      </c>
      <c r="AM418" s="420">
        <v>5.3180000000000005</v>
      </c>
      <c r="AN418" s="418">
        <v>1.4396193644718971</v>
      </c>
      <c r="AO418" s="419" t="s">
        <v>819</v>
      </c>
      <c r="AP418" s="421">
        <v>2.046715730143664</v>
      </c>
      <c r="AR418" s="412">
        <v>0.82830000000000004</v>
      </c>
      <c r="AS418" s="412">
        <v>0.82089999999999996</v>
      </c>
      <c r="AT418" s="412">
        <v>0.77280000000000004</v>
      </c>
      <c r="AU418" s="412">
        <v>46.63</v>
      </c>
      <c r="AV418" s="412">
        <v>51.02</v>
      </c>
      <c r="AW418" s="412">
        <v>45.59</v>
      </c>
      <c r="AX418" s="420">
        <v>4.7170000000000005</v>
      </c>
      <c r="AY418" s="420">
        <v>4.2770000000000001</v>
      </c>
      <c r="AZ418" s="420">
        <v>6.9610000000000003</v>
      </c>
      <c r="BB418" s="355" t="s">
        <v>825</v>
      </c>
      <c r="BC418" s="412">
        <f t="shared" si="81"/>
        <v>17.394300000000001</v>
      </c>
      <c r="BD418" s="412">
        <f t="shared" si="79"/>
        <v>17.238900000000001</v>
      </c>
      <c r="BE418" s="412">
        <f t="shared" si="79"/>
        <v>16.2288</v>
      </c>
      <c r="BF418" s="412">
        <f t="shared" si="82"/>
        <v>512.93000000000006</v>
      </c>
      <c r="BG418" s="412">
        <f t="shared" si="80"/>
        <v>561.22</v>
      </c>
      <c r="BH418" s="412">
        <f t="shared" si="80"/>
        <v>501.49</v>
      </c>
      <c r="BI418" s="412">
        <f t="shared" si="80"/>
        <v>51.887000000000008</v>
      </c>
      <c r="BJ418" s="412">
        <f t="shared" si="80"/>
        <v>47.047000000000004</v>
      </c>
      <c r="BK418" s="412">
        <f t="shared" si="80"/>
        <v>76.570999999999998</v>
      </c>
    </row>
    <row r="419" spans="1:63">
      <c r="A419" s="458"/>
      <c r="B419" s="355" t="s">
        <v>826</v>
      </c>
      <c r="C419" s="353"/>
      <c r="D419" s="353" t="s">
        <v>630</v>
      </c>
      <c r="E419" s="411">
        <v>9177.75</v>
      </c>
      <c r="F419" s="411">
        <v>9580.75</v>
      </c>
      <c r="G419" s="411">
        <v>8678.75</v>
      </c>
      <c r="H419" s="411">
        <v>9145.75</v>
      </c>
      <c r="I419" s="412" t="s">
        <v>478</v>
      </c>
      <c r="J419" s="412">
        <v>0.88449999999999995</v>
      </c>
      <c r="K419" s="412">
        <v>0.91590000000000005</v>
      </c>
      <c r="L419" s="412">
        <v>0.84519999999999995</v>
      </c>
      <c r="M419" s="412">
        <v>0.88180000000000003</v>
      </c>
      <c r="N419" s="411">
        <v>3.5420132357426221E-2</v>
      </c>
      <c r="O419" s="412" t="s">
        <v>496</v>
      </c>
      <c r="P419" s="413">
        <v>1.8673792924535195</v>
      </c>
      <c r="Q419" s="353" t="s">
        <v>778</v>
      </c>
      <c r="R419" s="411">
        <v>15840.929999999984</v>
      </c>
      <c r="S419" s="411">
        <v>14683.999999999984</v>
      </c>
      <c r="T419" s="411">
        <v>19036.310000000016</v>
      </c>
      <c r="U419" s="411">
        <v>16520.413333333327</v>
      </c>
      <c r="V419" s="412" t="s">
        <v>522</v>
      </c>
      <c r="W419" s="412">
        <v>46.31</v>
      </c>
      <c r="X419" s="412">
        <v>43.99</v>
      </c>
      <c r="Y419" s="412">
        <v>52.43</v>
      </c>
      <c r="Z419" s="412">
        <v>47.57</v>
      </c>
      <c r="AA419" s="411">
        <v>4.3624639718871316</v>
      </c>
      <c r="AB419" s="412" t="s">
        <v>587</v>
      </c>
      <c r="AC419" s="413">
        <v>2.2957089178397898</v>
      </c>
      <c r="AD419" s="404" t="s">
        <v>778</v>
      </c>
      <c r="AE419" s="418">
        <v>4918.5600000000013</v>
      </c>
      <c r="AF419" s="418">
        <v>5193.5600000000013</v>
      </c>
      <c r="AG419" s="418">
        <v>4761.9999999999991</v>
      </c>
      <c r="AH419" s="418">
        <v>4958.0400000000009</v>
      </c>
      <c r="AI419" s="420" t="s">
        <v>529</v>
      </c>
      <c r="AJ419" s="420">
        <v>4.7780000000000005</v>
      </c>
      <c r="AK419" s="420">
        <v>4.9960000000000004</v>
      </c>
      <c r="AL419" s="420">
        <v>4.6520000000000001</v>
      </c>
      <c r="AM419" s="420">
        <v>4.8079999999999998</v>
      </c>
      <c r="AN419" s="418">
        <v>0.17389474864013138</v>
      </c>
      <c r="AO419" s="420" t="s">
        <v>449</v>
      </c>
      <c r="AP419" s="421">
        <v>2.0041542723383383</v>
      </c>
      <c r="AR419" s="412">
        <v>0.88449999999999995</v>
      </c>
      <c r="AS419" s="412">
        <v>0.91590000000000005</v>
      </c>
      <c r="AT419" s="412">
        <v>0.84519999999999995</v>
      </c>
      <c r="AU419" s="412">
        <v>46.31</v>
      </c>
      <c r="AV419" s="412">
        <v>43.99</v>
      </c>
      <c r="AW419" s="412">
        <v>52.43</v>
      </c>
      <c r="AX419" s="420">
        <v>4.7780000000000005</v>
      </c>
      <c r="AY419" s="420">
        <v>4.9960000000000004</v>
      </c>
      <c r="AZ419" s="420">
        <v>4.6520000000000001</v>
      </c>
      <c r="BB419" s="355" t="s">
        <v>826</v>
      </c>
      <c r="BC419" s="412">
        <f t="shared" si="81"/>
        <v>18.5745</v>
      </c>
      <c r="BD419" s="412">
        <f t="shared" si="79"/>
        <v>19.233900000000002</v>
      </c>
      <c r="BE419" s="412">
        <f t="shared" si="79"/>
        <v>17.749199999999998</v>
      </c>
      <c r="BF419" s="412">
        <f t="shared" si="82"/>
        <v>509.41</v>
      </c>
      <c r="BG419" s="412">
        <f t="shared" si="80"/>
        <v>483.89000000000004</v>
      </c>
      <c r="BH419" s="412">
        <f t="shared" si="80"/>
        <v>576.73</v>
      </c>
      <c r="BI419" s="412">
        <f t="shared" si="80"/>
        <v>52.558000000000007</v>
      </c>
      <c r="BJ419" s="412">
        <f t="shared" si="80"/>
        <v>54.956000000000003</v>
      </c>
      <c r="BK419" s="412">
        <f t="shared" si="80"/>
        <v>51.172000000000004</v>
      </c>
    </row>
    <row r="420" spans="1:63">
      <c r="C420" s="353"/>
      <c r="D420" s="455" t="s">
        <v>646</v>
      </c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 t="s">
        <v>646</v>
      </c>
      <c r="R420" s="455"/>
      <c r="S420" s="455"/>
      <c r="T420" s="455"/>
      <c r="U420" s="455"/>
      <c r="V420" s="455"/>
      <c r="W420" s="455"/>
      <c r="X420" s="455"/>
      <c r="Y420" s="455"/>
      <c r="Z420" s="455"/>
      <c r="AA420" s="455"/>
      <c r="AB420" s="455"/>
      <c r="AC420" s="455"/>
      <c r="AD420" s="455" t="s">
        <v>646</v>
      </c>
      <c r="AE420" s="455"/>
      <c r="AF420" s="455"/>
      <c r="AG420" s="455"/>
      <c r="AH420" s="455"/>
      <c r="AI420" s="455"/>
      <c r="AJ420" s="455"/>
      <c r="AK420" s="455"/>
      <c r="AL420" s="455"/>
      <c r="AM420" s="455"/>
      <c r="AN420" s="455"/>
      <c r="AO420" s="455"/>
      <c r="AP420" s="455"/>
      <c r="AU420" s="404"/>
      <c r="AV420" s="404"/>
      <c r="AW420" s="404"/>
      <c r="AX420" s="404"/>
      <c r="AY420" s="404"/>
      <c r="AZ420" s="404"/>
      <c r="BC420" s="353"/>
      <c r="BD420" s="353"/>
      <c r="BE420" s="353"/>
    </row>
    <row r="421" spans="1:63">
      <c r="C421" s="353"/>
      <c r="D421" s="410" t="s">
        <v>413</v>
      </c>
      <c r="E421" s="353"/>
      <c r="F421" s="353"/>
      <c r="G421" s="353"/>
      <c r="H421" s="353"/>
      <c r="I421" s="353"/>
      <c r="J421" s="353"/>
      <c r="K421" s="353"/>
      <c r="L421" s="353"/>
      <c r="M421" s="353"/>
      <c r="N421" s="353"/>
      <c r="O421" s="353"/>
      <c r="P421" s="353"/>
      <c r="Q421" s="410" t="s">
        <v>649</v>
      </c>
      <c r="AD421" s="417" t="s">
        <v>784</v>
      </c>
      <c r="AE421" s="404"/>
      <c r="AF421" s="404"/>
      <c r="AG421" s="404"/>
      <c r="AH421" s="404"/>
      <c r="AI421" s="404"/>
      <c r="AJ421" s="404"/>
      <c r="AK421" s="404"/>
      <c r="AL421" s="404"/>
      <c r="AM421" s="404"/>
      <c r="AN421" s="404"/>
      <c r="AO421" s="404"/>
      <c r="AP421" s="404"/>
      <c r="AR421" s="353"/>
      <c r="AS421" s="353"/>
      <c r="AT421" s="353"/>
      <c r="AX421" s="404"/>
      <c r="AY421" s="404"/>
      <c r="AZ421" s="404"/>
      <c r="BC421" s="353"/>
      <c r="BD421" s="353"/>
      <c r="BE421" s="353"/>
    </row>
    <row r="422" spans="1:63">
      <c r="C422" s="353"/>
      <c r="D422" s="353"/>
      <c r="E422" s="456" t="s">
        <v>414</v>
      </c>
      <c r="F422" s="455"/>
      <c r="G422" s="455"/>
      <c r="H422" s="455"/>
      <c r="I422" s="455"/>
      <c r="J422" s="456" t="s">
        <v>415</v>
      </c>
      <c r="K422" s="455"/>
      <c r="L422" s="455"/>
      <c r="M422" s="455"/>
      <c r="N422" s="455"/>
      <c r="O422" s="455"/>
      <c r="P422" s="455"/>
      <c r="R422" s="456" t="s">
        <v>414</v>
      </c>
      <c r="S422" s="455"/>
      <c r="T422" s="455"/>
      <c r="U422" s="455"/>
      <c r="V422" s="455"/>
      <c r="W422" s="456" t="s">
        <v>415</v>
      </c>
      <c r="X422" s="455"/>
      <c r="Y422" s="455"/>
      <c r="Z422" s="455"/>
      <c r="AA422" s="455"/>
      <c r="AB422" s="455"/>
      <c r="AC422" s="455"/>
      <c r="AD422" s="404"/>
      <c r="AE422" s="456" t="s">
        <v>414</v>
      </c>
      <c r="AF422" s="457"/>
      <c r="AG422" s="457"/>
      <c r="AH422" s="457"/>
      <c r="AI422" s="457"/>
      <c r="AJ422" s="456" t="s">
        <v>415</v>
      </c>
      <c r="AK422" s="457"/>
      <c r="AL422" s="457"/>
      <c r="AM422" s="457"/>
      <c r="AN422" s="457"/>
      <c r="AO422" s="457"/>
      <c r="AP422" s="457"/>
      <c r="AU422" s="404"/>
      <c r="AV422" s="404"/>
      <c r="AW422" s="404"/>
      <c r="AX422" s="404"/>
      <c r="AY422" s="404"/>
      <c r="AZ422" s="404"/>
      <c r="BF422" s="404"/>
      <c r="BG422" s="404"/>
      <c r="BH422" s="404"/>
      <c r="BI422" s="404"/>
      <c r="BJ422" s="404"/>
      <c r="BK422" s="404"/>
    </row>
    <row r="423" spans="1:63">
      <c r="C423" s="353"/>
      <c r="D423" s="410" t="s">
        <v>416</v>
      </c>
      <c r="E423" s="410" t="s">
        <v>417</v>
      </c>
      <c r="F423" s="410" t="s">
        <v>418</v>
      </c>
      <c r="G423" s="410" t="s">
        <v>419</v>
      </c>
      <c r="H423" s="353" t="s">
        <v>420</v>
      </c>
      <c r="I423" s="353" t="s">
        <v>421</v>
      </c>
      <c r="J423" s="410" t="s">
        <v>417</v>
      </c>
      <c r="K423" s="410" t="s">
        <v>418</v>
      </c>
      <c r="L423" s="410" t="s">
        <v>419</v>
      </c>
      <c r="M423" s="353" t="s">
        <v>420</v>
      </c>
      <c r="N423" s="353" t="s">
        <v>422</v>
      </c>
      <c r="O423" s="353" t="s">
        <v>421</v>
      </c>
      <c r="P423" s="353" t="s">
        <v>423</v>
      </c>
      <c r="Q423" s="410" t="s">
        <v>416</v>
      </c>
      <c r="R423" s="410" t="s">
        <v>417</v>
      </c>
      <c r="S423" s="410" t="s">
        <v>418</v>
      </c>
      <c r="T423" s="410" t="s">
        <v>419</v>
      </c>
      <c r="U423" s="353" t="s">
        <v>420</v>
      </c>
      <c r="V423" s="353" t="s">
        <v>421</v>
      </c>
      <c r="W423" s="410" t="s">
        <v>417</v>
      </c>
      <c r="X423" s="410" t="s">
        <v>418</v>
      </c>
      <c r="Y423" s="410" t="s">
        <v>419</v>
      </c>
      <c r="Z423" s="353" t="s">
        <v>420</v>
      </c>
      <c r="AA423" s="353" t="s">
        <v>422</v>
      </c>
      <c r="AB423" s="353" t="s">
        <v>421</v>
      </c>
      <c r="AC423" s="353" t="s">
        <v>423</v>
      </c>
      <c r="AD423" s="417" t="s">
        <v>416</v>
      </c>
      <c r="AE423" s="417" t="s">
        <v>417</v>
      </c>
      <c r="AF423" s="417" t="s">
        <v>418</v>
      </c>
      <c r="AG423" s="417" t="s">
        <v>419</v>
      </c>
      <c r="AH423" s="404" t="s">
        <v>420</v>
      </c>
      <c r="AI423" s="404" t="s">
        <v>421</v>
      </c>
      <c r="AJ423" s="417" t="s">
        <v>417</v>
      </c>
      <c r="AK423" s="417" t="s">
        <v>418</v>
      </c>
      <c r="AL423" s="417" t="s">
        <v>419</v>
      </c>
      <c r="AM423" s="404" t="s">
        <v>420</v>
      </c>
      <c r="AN423" s="404" t="s">
        <v>422</v>
      </c>
      <c r="AO423" s="404" t="s">
        <v>421</v>
      </c>
      <c r="AP423" s="404" t="s">
        <v>423</v>
      </c>
      <c r="AR423" s="410" t="s">
        <v>417</v>
      </c>
      <c r="AS423" s="410" t="s">
        <v>418</v>
      </c>
      <c r="AT423" s="410" t="s">
        <v>419</v>
      </c>
      <c r="AU423" s="410" t="s">
        <v>417</v>
      </c>
      <c r="AV423" s="410" t="s">
        <v>418</v>
      </c>
      <c r="AW423" s="410" t="s">
        <v>419</v>
      </c>
      <c r="AX423" s="417" t="s">
        <v>417</v>
      </c>
      <c r="AY423" s="417" t="s">
        <v>418</v>
      </c>
      <c r="AZ423" s="417" t="s">
        <v>419</v>
      </c>
      <c r="BC423" s="410" t="s">
        <v>417</v>
      </c>
      <c r="BD423" s="410" t="s">
        <v>418</v>
      </c>
      <c r="BE423" s="410" t="s">
        <v>419</v>
      </c>
      <c r="BF423" s="410" t="s">
        <v>417</v>
      </c>
      <c r="BG423" s="410" t="s">
        <v>418</v>
      </c>
      <c r="BH423" s="410" t="s">
        <v>419</v>
      </c>
      <c r="BI423" s="410" t="s">
        <v>417</v>
      </c>
      <c r="BJ423" s="410" t="s">
        <v>418</v>
      </c>
      <c r="BK423" s="410" t="s">
        <v>419</v>
      </c>
    </row>
    <row r="424" spans="1:63">
      <c r="A424" s="458" t="s">
        <v>647</v>
      </c>
      <c r="B424" s="353">
        <f t="shared" ref="B424:B438" si="83">B396+22</f>
        <v>310</v>
      </c>
      <c r="C424" s="353"/>
      <c r="D424" s="353" t="s">
        <v>424</v>
      </c>
      <c r="E424" s="411">
        <v>25266.069999999967</v>
      </c>
      <c r="F424" s="411">
        <v>19380.069999999982</v>
      </c>
      <c r="G424" s="411">
        <v>25741.069999999956</v>
      </c>
      <c r="H424" s="411">
        <v>23462.403333333303</v>
      </c>
      <c r="I424" s="412" t="s">
        <v>452</v>
      </c>
      <c r="J424" s="412">
        <v>2.0310000000000001</v>
      </c>
      <c r="K424" s="412">
        <v>1.6140000000000001</v>
      </c>
      <c r="L424" s="412">
        <v>2.0640000000000001</v>
      </c>
      <c r="M424" s="412">
        <v>1.903</v>
      </c>
      <c r="N424" s="411">
        <v>0.25063273252796359</v>
      </c>
      <c r="O424" s="412" t="s">
        <v>453</v>
      </c>
      <c r="P424" s="413">
        <v>1.9742579886189044</v>
      </c>
      <c r="Q424" s="353" t="s">
        <v>650</v>
      </c>
      <c r="R424" s="411">
        <v>32319.839999999946</v>
      </c>
      <c r="S424" s="411">
        <v>41741.839999999938</v>
      </c>
      <c r="T424" s="411">
        <v>33255.839999999946</v>
      </c>
      <c r="U424" s="411">
        <v>35772.506666666603</v>
      </c>
      <c r="V424" s="412" t="s">
        <v>582</v>
      </c>
      <c r="W424" s="412">
        <v>80.070000000000007</v>
      </c>
      <c r="X424" s="412">
        <v>94.65</v>
      </c>
      <c r="Y424" s="412">
        <v>81.59</v>
      </c>
      <c r="Z424" s="412">
        <v>85.44</v>
      </c>
      <c r="AA424" s="411">
        <v>8.0166862364700204</v>
      </c>
      <c r="AB424" s="412" t="s">
        <v>617</v>
      </c>
      <c r="AC424" s="413">
        <v>2.1649005026708217</v>
      </c>
      <c r="AD424" s="404" t="s">
        <v>650</v>
      </c>
      <c r="AE424" s="418">
        <v>9241.5</v>
      </c>
      <c r="AF424" s="418">
        <v>12066.25</v>
      </c>
      <c r="AG424" s="418">
        <v>9116.5</v>
      </c>
      <c r="AH424" s="418">
        <v>10141.416666666666</v>
      </c>
      <c r="AI424" s="420" t="s">
        <v>733</v>
      </c>
      <c r="AJ424" s="420">
        <v>7.17</v>
      </c>
      <c r="AK424" s="420">
        <v>8.8740000000000006</v>
      </c>
      <c r="AL424" s="420">
        <v>7.0920000000000005</v>
      </c>
      <c r="AM424" s="420">
        <v>7.7119999999999997</v>
      </c>
      <c r="AN424" s="418">
        <v>1.0069109717954003</v>
      </c>
      <c r="AO424" s="420" t="s">
        <v>566</v>
      </c>
      <c r="AP424" s="421">
        <v>2.1564906587437114</v>
      </c>
      <c r="AR424" s="412">
        <v>2.0310000000000001</v>
      </c>
      <c r="AS424" s="412">
        <v>1.6140000000000001</v>
      </c>
      <c r="AT424" s="412">
        <v>2.0640000000000001</v>
      </c>
      <c r="AU424" s="412">
        <v>80.070000000000007</v>
      </c>
      <c r="AV424" s="412">
        <v>94.65</v>
      </c>
      <c r="AW424" s="412">
        <v>81.59</v>
      </c>
      <c r="AX424" s="420">
        <v>7.17</v>
      </c>
      <c r="AY424" s="420">
        <v>8.8740000000000006</v>
      </c>
      <c r="AZ424" s="420">
        <v>7.0920000000000005</v>
      </c>
      <c r="BB424" s="353">
        <f t="shared" ref="BB424:BB438" si="84">BB396+22</f>
        <v>310</v>
      </c>
      <c r="BC424" s="412">
        <f>AR424*21</f>
        <v>42.651000000000003</v>
      </c>
      <c r="BD424" s="412">
        <f t="shared" ref="BD424:BE447" si="85">AS424*21</f>
        <v>33.894000000000005</v>
      </c>
      <c r="BE424" s="412">
        <f t="shared" si="85"/>
        <v>43.344000000000001</v>
      </c>
      <c r="BF424" s="412">
        <f>AU424*11</f>
        <v>880.7700000000001</v>
      </c>
      <c r="BG424" s="412">
        <f t="shared" ref="BG424:BK447" si="86">AV424*11</f>
        <v>1041.1500000000001</v>
      </c>
      <c r="BH424" s="412">
        <f t="shared" si="86"/>
        <v>897.49</v>
      </c>
      <c r="BI424" s="412">
        <f t="shared" si="86"/>
        <v>78.87</v>
      </c>
      <c r="BJ424" s="412">
        <f t="shared" si="86"/>
        <v>97.614000000000004</v>
      </c>
      <c r="BK424" s="412">
        <f t="shared" si="86"/>
        <v>78.012</v>
      </c>
    </row>
    <row r="425" spans="1:63">
      <c r="A425" s="458"/>
      <c r="B425" s="353">
        <f t="shared" si="83"/>
        <v>311</v>
      </c>
      <c r="C425" s="353"/>
      <c r="D425" s="353" t="s">
        <v>456</v>
      </c>
      <c r="E425" s="411">
        <v>20957.069999999985</v>
      </c>
      <c r="F425" s="411">
        <v>27818.069999999952</v>
      </c>
      <c r="G425" s="411">
        <v>22865.759999999966</v>
      </c>
      <c r="H425" s="411">
        <v>23880.29999999997</v>
      </c>
      <c r="I425" s="412" t="s">
        <v>479</v>
      </c>
      <c r="J425" s="412">
        <v>1.7270000000000001</v>
      </c>
      <c r="K425" s="412">
        <v>2.2069999999999999</v>
      </c>
      <c r="L425" s="412">
        <v>1.863</v>
      </c>
      <c r="M425" s="412">
        <v>1.9319999999999999</v>
      </c>
      <c r="N425" s="411">
        <v>0.24703367375805751</v>
      </c>
      <c r="O425" s="412" t="s">
        <v>480</v>
      </c>
      <c r="P425" s="413">
        <v>2.004992590953266</v>
      </c>
      <c r="Q425" s="353" t="s">
        <v>657</v>
      </c>
      <c r="R425" s="411">
        <v>41310.839999999938</v>
      </c>
      <c r="S425" s="411">
        <v>36851.839999999938</v>
      </c>
      <c r="T425" s="411">
        <v>43963.839999999938</v>
      </c>
      <c r="U425" s="411">
        <v>40708.839999999938</v>
      </c>
      <c r="V425" s="412" t="s">
        <v>435</v>
      </c>
      <c r="W425" s="412">
        <v>94.01</v>
      </c>
      <c r="X425" s="412">
        <v>87.25</v>
      </c>
      <c r="Y425" s="412">
        <v>97.91</v>
      </c>
      <c r="Z425" s="412">
        <v>93.06</v>
      </c>
      <c r="AA425" s="411">
        <v>5.3916449093448771</v>
      </c>
      <c r="AB425" s="412" t="s">
        <v>426</v>
      </c>
      <c r="AC425" s="413">
        <v>2.1679989516093756</v>
      </c>
      <c r="AD425" s="404" t="s">
        <v>657</v>
      </c>
      <c r="AE425" s="418">
        <v>12035.75</v>
      </c>
      <c r="AF425" s="418">
        <v>11932</v>
      </c>
      <c r="AG425" s="418">
        <v>11379.5</v>
      </c>
      <c r="AH425" s="418">
        <v>11782.416666666666</v>
      </c>
      <c r="AI425" s="420" t="s">
        <v>574</v>
      </c>
      <c r="AJ425" s="420">
        <v>8.8559999999999999</v>
      </c>
      <c r="AK425" s="420">
        <v>8.7949999999999999</v>
      </c>
      <c r="AL425" s="420">
        <v>8.4700000000000006</v>
      </c>
      <c r="AM425" s="420">
        <v>8.7070000000000007</v>
      </c>
      <c r="AN425" s="418">
        <v>0.20763778870257035</v>
      </c>
      <c r="AO425" s="420" t="s">
        <v>514</v>
      </c>
      <c r="AP425" s="421">
        <v>2.167157724279412</v>
      </c>
      <c r="AR425" s="412">
        <v>1.7270000000000001</v>
      </c>
      <c r="AS425" s="412">
        <v>2.2069999999999999</v>
      </c>
      <c r="AT425" s="412">
        <v>1.863</v>
      </c>
      <c r="AU425" s="412">
        <v>94.01</v>
      </c>
      <c r="AV425" s="412">
        <v>87.25</v>
      </c>
      <c r="AW425" s="412">
        <v>97.91</v>
      </c>
      <c r="AX425" s="420">
        <v>8.8559999999999999</v>
      </c>
      <c r="AY425" s="420">
        <v>8.7949999999999999</v>
      </c>
      <c r="AZ425" s="420">
        <v>8.4700000000000006</v>
      </c>
      <c r="BB425" s="353">
        <f t="shared" si="84"/>
        <v>311</v>
      </c>
      <c r="BC425" s="412">
        <f t="shared" ref="BC425:BC447" si="87">AR425*21</f>
        <v>36.267000000000003</v>
      </c>
      <c r="BD425" s="412">
        <f t="shared" si="85"/>
        <v>46.346999999999994</v>
      </c>
      <c r="BE425" s="412">
        <f t="shared" si="85"/>
        <v>39.122999999999998</v>
      </c>
      <c r="BF425" s="412">
        <f t="shared" ref="BF425:BF447" si="88">AU425*11</f>
        <v>1034.1100000000001</v>
      </c>
      <c r="BG425" s="412">
        <f t="shared" si="86"/>
        <v>959.75</v>
      </c>
      <c r="BH425" s="412">
        <f t="shared" si="86"/>
        <v>1077.01</v>
      </c>
      <c r="BI425" s="412">
        <f t="shared" si="86"/>
        <v>97.415999999999997</v>
      </c>
      <c r="BJ425" s="412">
        <f t="shared" si="86"/>
        <v>96.745000000000005</v>
      </c>
      <c r="BK425" s="412">
        <f t="shared" si="86"/>
        <v>93.17</v>
      </c>
    </row>
    <row r="426" spans="1:63">
      <c r="A426" s="458"/>
      <c r="B426" s="353">
        <f t="shared" si="83"/>
        <v>312</v>
      </c>
      <c r="C426" s="353"/>
      <c r="D426" s="353" t="s">
        <v>482</v>
      </c>
      <c r="E426" s="411">
        <v>22565.069999999971</v>
      </c>
      <c r="F426" s="411">
        <v>23028.689999999962</v>
      </c>
      <c r="G426" s="411">
        <v>22971.759999999969</v>
      </c>
      <c r="H426" s="411">
        <v>22855.1733333333</v>
      </c>
      <c r="I426" s="412" t="s">
        <v>499</v>
      </c>
      <c r="J426" s="412">
        <v>1.8420000000000001</v>
      </c>
      <c r="K426" s="412">
        <v>1.8740000000000001</v>
      </c>
      <c r="L426" s="412">
        <v>1.87</v>
      </c>
      <c r="M426" s="412">
        <v>1.8620000000000001</v>
      </c>
      <c r="N426" s="411">
        <v>1.7834598256108933E-2</v>
      </c>
      <c r="O426" s="412" t="s">
        <v>500</v>
      </c>
      <c r="P426" s="413">
        <v>1.974051701548559</v>
      </c>
      <c r="Q426" s="353" t="s">
        <v>665</v>
      </c>
      <c r="R426" s="411">
        <v>202865.83999999985</v>
      </c>
      <c r="S426" s="411">
        <v>175435.83999999994</v>
      </c>
      <c r="T426" s="411">
        <v>191650.83999999985</v>
      </c>
      <c r="U426" s="411">
        <v>189984.17333333322</v>
      </c>
      <c r="V426" s="412" t="s">
        <v>593</v>
      </c>
      <c r="W426" s="412">
        <v>263.8</v>
      </c>
      <c r="X426" s="412">
        <v>240.20000000000002</v>
      </c>
      <c r="Y426" s="412">
        <v>254.3</v>
      </c>
      <c r="Z426" s="412">
        <v>252.8</v>
      </c>
      <c r="AA426" s="411">
        <v>11.889775868183557</v>
      </c>
      <c r="AB426" s="412" t="s">
        <v>495</v>
      </c>
      <c r="AC426" s="413">
        <v>1.9117441005334748</v>
      </c>
      <c r="AD426" s="404" t="s">
        <v>665</v>
      </c>
      <c r="AE426" s="418">
        <v>9327.5</v>
      </c>
      <c r="AF426" s="418">
        <v>8857.75</v>
      </c>
      <c r="AG426" s="418">
        <v>9439</v>
      </c>
      <c r="AH426" s="418">
        <v>9208.0833333333339</v>
      </c>
      <c r="AI426" s="420" t="s">
        <v>428</v>
      </c>
      <c r="AJ426" s="420">
        <v>7.2240000000000002</v>
      </c>
      <c r="AK426" s="420">
        <v>6.9290000000000003</v>
      </c>
      <c r="AL426" s="420">
        <v>7.2930000000000001</v>
      </c>
      <c r="AM426" s="420">
        <v>7.149</v>
      </c>
      <c r="AN426" s="418">
        <v>0.19331954103789972</v>
      </c>
      <c r="AO426" s="420" t="s">
        <v>545</v>
      </c>
      <c r="AP426" s="421">
        <v>2.150659675423499</v>
      </c>
      <c r="AR426" s="412">
        <v>1.8420000000000001</v>
      </c>
      <c r="AS426" s="412">
        <v>1.8740000000000001</v>
      </c>
      <c r="AT426" s="412">
        <v>1.87</v>
      </c>
      <c r="AU426" s="412">
        <v>263.8</v>
      </c>
      <c r="AV426" s="412">
        <v>240.20000000000002</v>
      </c>
      <c r="AW426" s="412">
        <v>254.3</v>
      </c>
      <c r="AX426" s="420">
        <v>7.2240000000000002</v>
      </c>
      <c r="AY426" s="420">
        <v>6.9290000000000003</v>
      </c>
      <c r="AZ426" s="420">
        <v>7.2930000000000001</v>
      </c>
      <c r="BB426" s="353">
        <f t="shared" si="84"/>
        <v>312</v>
      </c>
      <c r="BC426" s="412">
        <f t="shared" si="87"/>
        <v>38.682000000000002</v>
      </c>
      <c r="BD426" s="412">
        <f t="shared" si="85"/>
        <v>39.353999999999999</v>
      </c>
      <c r="BE426" s="412">
        <f t="shared" si="85"/>
        <v>39.270000000000003</v>
      </c>
      <c r="BF426" s="412">
        <f t="shared" si="88"/>
        <v>2901.8</v>
      </c>
      <c r="BG426" s="412">
        <f t="shared" si="86"/>
        <v>2642.2000000000003</v>
      </c>
      <c r="BH426" s="412">
        <f t="shared" si="86"/>
        <v>2797.3</v>
      </c>
      <c r="BI426" s="412">
        <f t="shared" si="86"/>
        <v>79.463999999999999</v>
      </c>
      <c r="BJ426" s="412">
        <f t="shared" si="86"/>
        <v>76.219000000000008</v>
      </c>
      <c r="BK426" s="412">
        <f t="shared" si="86"/>
        <v>80.222999999999999</v>
      </c>
    </row>
    <row r="427" spans="1:63">
      <c r="A427" s="458"/>
      <c r="B427" s="353">
        <f t="shared" si="83"/>
        <v>313</v>
      </c>
      <c r="C427" s="353"/>
      <c r="D427" s="353" t="s">
        <v>502</v>
      </c>
      <c r="E427" s="411">
        <v>25123.759999999955</v>
      </c>
      <c r="F427" s="411">
        <v>34385.759999999973</v>
      </c>
      <c r="G427" s="411">
        <v>28995.759999999944</v>
      </c>
      <c r="H427" s="411">
        <v>29501.759999999962</v>
      </c>
      <c r="I427" s="412" t="s">
        <v>521</v>
      </c>
      <c r="J427" s="412">
        <v>2.0209999999999999</v>
      </c>
      <c r="K427" s="412">
        <v>2.6480000000000001</v>
      </c>
      <c r="L427" s="412">
        <v>2.2869999999999999</v>
      </c>
      <c r="M427" s="412">
        <v>2.319</v>
      </c>
      <c r="N427" s="411">
        <v>0.31498473137047883</v>
      </c>
      <c r="O427" s="412" t="s">
        <v>522</v>
      </c>
      <c r="P427" s="413">
        <v>2.0392476432451603</v>
      </c>
      <c r="Q427" s="353" t="s">
        <v>671</v>
      </c>
      <c r="R427" s="411">
        <v>74773.840000000055</v>
      </c>
      <c r="S427" s="411">
        <v>69782.84000000004</v>
      </c>
      <c r="T427" s="411">
        <v>72289.840000000055</v>
      </c>
      <c r="U427" s="411">
        <v>72282.173333333383</v>
      </c>
      <c r="V427" s="412" t="s">
        <v>483</v>
      </c>
      <c r="W427" s="412">
        <v>138.30000000000001</v>
      </c>
      <c r="X427" s="412">
        <v>132.20000000000002</v>
      </c>
      <c r="Y427" s="412">
        <v>135.30000000000001</v>
      </c>
      <c r="Z427" s="412">
        <v>135.30000000000001</v>
      </c>
      <c r="AA427" s="411">
        <v>3.0317545464775653</v>
      </c>
      <c r="AB427" s="412" t="s">
        <v>534</v>
      </c>
      <c r="AC427" s="413">
        <v>2.0863450372578307</v>
      </c>
      <c r="AD427" s="404" t="s">
        <v>671</v>
      </c>
      <c r="AE427" s="418">
        <v>8988.75</v>
      </c>
      <c r="AF427" s="418">
        <v>12716.25</v>
      </c>
      <c r="AG427" s="418">
        <v>11909.25</v>
      </c>
      <c r="AH427" s="418">
        <v>11204.75</v>
      </c>
      <c r="AI427" s="420" t="s">
        <v>713</v>
      </c>
      <c r="AJ427" s="420">
        <v>7.0120000000000005</v>
      </c>
      <c r="AK427" s="420">
        <v>9.2509999999999994</v>
      </c>
      <c r="AL427" s="420">
        <v>8.782</v>
      </c>
      <c r="AM427" s="420">
        <v>8.3480000000000008</v>
      </c>
      <c r="AN427" s="418">
        <v>1.1809054738237124</v>
      </c>
      <c r="AO427" s="420" t="s">
        <v>697</v>
      </c>
      <c r="AP427" s="421">
        <v>2.1626360532170916</v>
      </c>
      <c r="AR427" s="412">
        <v>2.0209999999999999</v>
      </c>
      <c r="AS427" s="412">
        <v>2.6480000000000001</v>
      </c>
      <c r="AT427" s="412">
        <v>2.2869999999999999</v>
      </c>
      <c r="AU427" s="412">
        <v>138.30000000000001</v>
      </c>
      <c r="AV427" s="412">
        <v>132.20000000000002</v>
      </c>
      <c r="AW427" s="412">
        <v>135.30000000000001</v>
      </c>
      <c r="AX427" s="420">
        <v>7.0120000000000005</v>
      </c>
      <c r="AY427" s="420">
        <v>9.2509999999999994</v>
      </c>
      <c r="AZ427" s="420">
        <v>8.782</v>
      </c>
      <c r="BB427" s="353">
        <f t="shared" si="84"/>
        <v>313</v>
      </c>
      <c r="BC427" s="412">
        <f t="shared" si="87"/>
        <v>42.440999999999995</v>
      </c>
      <c r="BD427" s="412">
        <f t="shared" si="85"/>
        <v>55.608000000000004</v>
      </c>
      <c r="BE427" s="412">
        <f t="shared" si="85"/>
        <v>48.027000000000001</v>
      </c>
      <c r="BF427" s="412">
        <f t="shared" si="88"/>
        <v>1521.3000000000002</v>
      </c>
      <c r="BG427" s="412">
        <f t="shared" si="86"/>
        <v>1454.2000000000003</v>
      </c>
      <c r="BH427" s="412">
        <f t="shared" si="86"/>
        <v>1488.3000000000002</v>
      </c>
      <c r="BI427" s="412">
        <f t="shared" si="86"/>
        <v>77.132000000000005</v>
      </c>
      <c r="BJ427" s="412">
        <f t="shared" si="86"/>
        <v>101.761</v>
      </c>
      <c r="BK427" s="412">
        <f t="shared" si="86"/>
        <v>96.602000000000004</v>
      </c>
    </row>
    <row r="428" spans="1:63">
      <c r="A428" s="458"/>
      <c r="B428" s="353">
        <f t="shared" si="83"/>
        <v>314</v>
      </c>
      <c r="C428" s="353"/>
      <c r="D428" s="353" t="s">
        <v>524</v>
      </c>
      <c r="E428" s="411">
        <v>35879.070000000007</v>
      </c>
      <c r="F428" s="411">
        <v>38005.760000000009</v>
      </c>
      <c r="G428" s="411">
        <v>41170.760000000031</v>
      </c>
      <c r="H428" s="411">
        <v>38351.863333333349</v>
      </c>
      <c r="I428" s="412" t="s">
        <v>430</v>
      </c>
      <c r="J428" s="412">
        <v>2.7469999999999999</v>
      </c>
      <c r="K428" s="412">
        <v>2.8860000000000001</v>
      </c>
      <c r="L428" s="412">
        <v>3.0910000000000002</v>
      </c>
      <c r="M428" s="412">
        <v>2.9079999999999999</v>
      </c>
      <c r="N428" s="411">
        <v>0.17327609982038594</v>
      </c>
      <c r="O428" s="412" t="s">
        <v>503</v>
      </c>
      <c r="P428" s="413">
        <v>2.0736550320376033</v>
      </c>
      <c r="Q428" s="353" t="s">
        <v>677</v>
      </c>
      <c r="R428" s="411">
        <v>193855.83999999985</v>
      </c>
      <c r="S428" s="411">
        <v>202722.83999999976</v>
      </c>
      <c r="T428" s="411">
        <v>184466.83999999982</v>
      </c>
      <c r="U428" s="411">
        <v>193681.83999999982</v>
      </c>
      <c r="V428" s="412" t="s">
        <v>495</v>
      </c>
      <c r="W428" s="412">
        <v>256.2</v>
      </c>
      <c r="X428" s="412">
        <v>263.7</v>
      </c>
      <c r="Y428" s="412">
        <v>248.10000000000002</v>
      </c>
      <c r="Z428" s="412">
        <v>256</v>
      </c>
      <c r="AA428" s="411">
        <v>7.798646496016576</v>
      </c>
      <c r="AB428" s="412" t="s">
        <v>574</v>
      </c>
      <c r="AC428" s="413">
        <v>1.9118361684879446</v>
      </c>
      <c r="AD428" s="404" t="s">
        <v>677</v>
      </c>
      <c r="AE428" s="418">
        <v>8201.75</v>
      </c>
      <c r="AF428" s="418">
        <v>11173.75</v>
      </c>
      <c r="AG428" s="418">
        <v>10463.25</v>
      </c>
      <c r="AH428" s="418">
        <v>9946.25</v>
      </c>
      <c r="AI428" s="420" t="s">
        <v>607</v>
      </c>
      <c r="AJ428" s="420">
        <v>6.5110000000000001</v>
      </c>
      <c r="AK428" s="420">
        <v>8.3480000000000008</v>
      </c>
      <c r="AL428" s="420">
        <v>7.9210000000000003</v>
      </c>
      <c r="AM428" s="420">
        <v>7.593</v>
      </c>
      <c r="AN428" s="418">
        <v>0.96139876617031328</v>
      </c>
      <c r="AO428" s="420" t="s">
        <v>627</v>
      </c>
      <c r="AP428" s="421">
        <v>2.1247206716434324</v>
      </c>
      <c r="AR428" s="412">
        <v>2.7469999999999999</v>
      </c>
      <c r="AS428" s="412">
        <v>2.8860000000000001</v>
      </c>
      <c r="AT428" s="412">
        <v>3.0910000000000002</v>
      </c>
      <c r="AU428" s="412">
        <v>256.2</v>
      </c>
      <c r="AV428" s="412">
        <v>263.7</v>
      </c>
      <c r="AW428" s="412">
        <v>248.10000000000002</v>
      </c>
      <c r="AX428" s="420">
        <v>6.5110000000000001</v>
      </c>
      <c r="AY428" s="420">
        <v>8.3480000000000008</v>
      </c>
      <c r="AZ428" s="420">
        <v>7.9210000000000003</v>
      </c>
      <c r="BB428" s="353">
        <f t="shared" si="84"/>
        <v>314</v>
      </c>
      <c r="BC428" s="412">
        <f t="shared" si="87"/>
        <v>57.686999999999998</v>
      </c>
      <c r="BD428" s="412">
        <f t="shared" si="85"/>
        <v>60.606000000000002</v>
      </c>
      <c r="BE428" s="412">
        <f t="shared" si="85"/>
        <v>64.911000000000001</v>
      </c>
      <c r="BF428" s="412">
        <f t="shared" si="88"/>
        <v>2818.2</v>
      </c>
      <c r="BG428" s="412">
        <f t="shared" si="86"/>
        <v>2900.7</v>
      </c>
      <c r="BH428" s="412">
        <f t="shared" si="86"/>
        <v>2729.1000000000004</v>
      </c>
      <c r="BI428" s="412">
        <f t="shared" si="86"/>
        <v>71.620999999999995</v>
      </c>
      <c r="BJ428" s="412">
        <f t="shared" si="86"/>
        <v>91.828000000000003</v>
      </c>
      <c r="BK428" s="412">
        <f t="shared" si="86"/>
        <v>87.131</v>
      </c>
    </row>
    <row r="429" spans="1:63">
      <c r="A429" s="458"/>
      <c r="B429" s="353">
        <f t="shared" si="83"/>
        <v>315</v>
      </c>
      <c r="C429" s="353"/>
      <c r="D429" s="353" t="s">
        <v>533</v>
      </c>
      <c r="E429" s="411">
        <v>14621.760000000015</v>
      </c>
      <c r="F429" s="411">
        <v>12490.690000000008</v>
      </c>
      <c r="G429" s="411">
        <v>13080.070000000011</v>
      </c>
      <c r="H429" s="411">
        <v>13397.506666666677</v>
      </c>
      <c r="I429" s="412" t="s">
        <v>512</v>
      </c>
      <c r="J429" s="412">
        <v>1.2630000000000001</v>
      </c>
      <c r="K429" s="412">
        <v>1.1000000000000001</v>
      </c>
      <c r="L429" s="412">
        <v>1.145</v>
      </c>
      <c r="M429" s="412">
        <v>1.169</v>
      </c>
      <c r="N429" s="411">
        <v>8.4070944968501524E-2</v>
      </c>
      <c r="O429" s="412" t="s">
        <v>476</v>
      </c>
      <c r="P429" s="413">
        <v>1.8677950630973559</v>
      </c>
      <c r="Q429" s="353" t="s">
        <v>679</v>
      </c>
      <c r="R429" s="411">
        <v>13677.629999999959</v>
      </c>
      <c r="S429" s="411">
        <v>12033.419999999967</v>
      </c>
      <c r="T429" s="411">
        <v>12359.419999999964</v>
      </c>
      <c r="U429" s="411">
        <v>12690.156666666631</v>
      </c>
      <c r="V429" s="412" t="s">
        <v>430</v>
      </c>
      <c r="W429" s="412">
        <v>45.32</v>
      </c>
      <c r="X429" s="412">
        <v>41.58</v>
      </c>
      <c r="Y429" s="412">
        <v>42.33</v>
      </c>
      <c r="Z429" s="412">
        <v>43.08</v>
      </c>
      <c r="AA429" s="411">
        <v>1.978738027754146</v>
      </c>
      <c r="AB429" s="412" t="s">
        <v>488</v>
      </c>
      <c r="AC429" s="413">
        <v>2.3033401348794635</v>
      </c>
      <c r="AD429" s="404" t="s">
        <v>679</v>
      </c>
      <c r="AE429" s="418">
        <v>3402.25</v>
      </c>
      <c r="AF429" s="418">
        <v>3455.25</v>
      </c>
      <c r="AG429" s="418">
        <v>3503.5</v>
      </c>
      <c r="AH429" s="418">
        <v>3453.6666666666665</v>
      </c>
      <c r="AI429" s="420" t="s">
        <v>466</v>
      </c>
      <c r="AJ429" s="420">
        <v>3.0790000000000002</v>
      </c>
      <c r="AK429" s="420">
        <v>3.1219999999999999</v>
      </c>
      <c r="AL429" s="420">
        <v>3.161</v>
      </c>
      <c r="AM429" s="420">
        <v>3.121</v>
      </c>
      <c r="AN429" s="418">
        <v>4.1491165827224188E-2</v>
      </c>
      <c r="AO429" s="420" t="s">
        <v>536</v>
      </c>
      <c r="AP429" s="421">
        <v>1.7393908481656457</v>
      </c>
      <c r="AR429" s="412">
        <v>1.2630000000000001</v>
      </c>
      <c r="AS429" s="412">
        <v>1.1000000000000001</v>
      </c>
      <c r="AT429" s="412">
        <v>1.145</v>
      </c>
      <c r="AU429" s="412">
        <v>45.32</v>
      </c>
      <c r="AV429" s="412">
        <v>41.58</v>
      </c>
      <c r="AW429" s="412">
        <v>42.33</v>
      </c>
      <c r="AX429" s="420">
        <v>3.0790000000000002</v>
      </c>
      <c r="AY429" s="420">
        <v>3.1219999999999999</v>
      </c>
      <c r="AZ429" s="420">
        <v>3.161</v>
      </c>
      <c r="BB429" s="353">
        <f t="shared" si="84"/>
        <v>315</v>
      </c>
      <c r="BC429" s="412">
        <f t="shared" si="87"/>
        <v>26.523000000000003</v>
      </c>
      <c r="BD429" s="412">
        <f t="shared" si="85"/>
        <v>23.1</v>
      </c>
      <c r="BE429" s="412">
        <f t="shared" si="85"/>
        <v>24.045000000000002</v>
      </c>
      <c r="BF429" s="412">
        <f t="shared" si="88"/>
        <v>498.52</v>
      </c>
      <c r="BG429" s="412">
        <f t="shared" si="86"/>
        <v>457.38</v>
      </c>
      <c r="BH429" s="412">
        <f t="shared" si="86"/>
        <v>465.63</v>
      </c>
      <c r="BI429" s="412">
        <f t="shared" si="86"/>
        <v>33.869</v>
      </c>
      <c r="BJ429" s="412">
        <f t="shared" si="86"/>
        <v>34.341999999999999</v>
      </c>
      <c r="BK429" s="412">
        <f t="shared" si="86"/>
        <v>34.771000000000001</v>
      </c>
    </row>
    <row r="430" spans="1:63">
      <c r="A430" s="458"/>
      <c r="B430" s="353">
        <f t="shared" si="83"/>
        <v>316</v>
      </c>
      <c r="C430" s="353"/>
      <c r="D430" s="353" t="s">
        <v>538</v>
      </c>
      <c r="E430" s="411">
        <v>34564.069999999971</v>
      </c>
      <c r="F430" s="411">
        <v>21474.069999999963</v>
      </c>
      <c r="G430" s="411">
        <v>29109.759999999955</v>
      </c>
      <c r="H430" s="411">
        <v>28382.633333333299</v>
      </c>
      <c r="I430" s="414" t="s">
        <v>547</v>
      </c>
      <c r="J430" s="412">
        <v>2.66</v>
      </c>
      <c r="K430" s="412">
        <v>1.764</v>
      </c>
      <c r="L430" s="412">
        <v>2.2949999999999999</v>
      </c>
      <c r="M430" s="412">
        <v>2.2400000000000002</v>
      </c>
      <c r="N430" s="411">
        <v>0.45049916747050966</v>
      </c>
      <c r="O430" s="414" t="s">
        <v>548</v>
      </c>
      <c r="P430" s="413">
        <v>2.0381830783960897</v>
      </c>
      <c r="Q430" s="353" t="s">
        <v>684</v>
      </c>
      <c r="R430" s="411">
        <v>45456.839999999938</v>
      </c>
      <c r="S430" s="411">
        <v>42564.629999999939</v>
      </c>
      <c r="T430" s="411">
        <v>38717.839999999938</v>
      </c>
      <c r="U430" s="411">
        <v>42246.43666666661</v>
      </c>
      <c r="V430" s="412" t="s">
        <v>506</v>
      </c>
      <c r="W430" s="412">
        <v>100.10000000000001</v>
      </c>
      <c r="X430" s="412">
        <v>95.87</v>
      </c>
      <c r="Y430" s="412">
        <v>90.12</v>
      </c>
      <c r="Z430" s="412">
        <v>95.350000000000009</v>
      </c>
      <c r="AA430" s="411">
        <v>4.9943809109882826</v>
      </c>
      <c r="AB430" s="412" t="s">
        <v>475</v>
      </c>
      <c r="AC430" s="413">
        <v>2.168787012968473</v>
      </c>
      <c r="AD430" s="404" t="s">
        <v>684</v>
      </c>
      <c r="AE430" s="418">
        <v>12194.75</v>
      </c>
      <c r="AF430" s="418">
        <v>12184.25</v>
      </c>
      <c r="AG430" s="418">
        <v>11659.75</v>
      </c>
      <c r="AH430" s="418">
        <v>12012.916666666666</v>
      </c>
      <c r="AI430" s="420" t="s">
        <v>491</v>
      </c>
      <c r="AJ430" s="420">
        <v>8.9489999999999998</v>
      </c>
      <c r="AK430" s="420">
        <v>8.9429999999999996</v>
      </c>
      <c r="AL430" s="420">
        <v>8.6349999999999998</v>
      </c>
      <c r="AM430" s="420">
        <v>8.8420000000000005</v>
      </c>
      <c r="AN430" s="418">
        <v>0.17915414344084904</v>
      </c>
      <c r="AO430" s="420" t="s">
        <v>461</v>
      </c>
      <c r="AP430" s="421">
        <v>2.1682502387940676</v>
      </c>
      <c r="AR430" s="412">
        <v>2.66</v>
      </c>
      <c r="AS430" s="412">
        <v>1.764</v>
      </c>
      <c r="AT430" s="412">
        <v>2.2949999999999999</v>
      </c>
      <c r="AU430" s="412">
        <v>100.10000000000001</v>
      </c>
      <c r="AV430" s="412">
        <v>95.87</v>
      </c>
      <c r="AW430" s="412">
        <v>90.12</v>
      </c>
      <c r="AX430" s="420">
        <v>8.9489999999999998</v>
      </c>
      <c r="AY430" s="420">
        <v>8.9429999999999996</v>
      </c>
      <c r="AZ430" s="420">
        <v>8.6349999999999998</v>
      </c>
      <c r="BB430" s="353">
        <f t="shared" si="84"/>
        <v>316</v>
      </c>
      <c r="BC430" s="412">
        <f t="shared" si="87"/>
        <v>55.86</v>
      </c>
      <c r="BD430" s="412">
        <f t="shared" si="85"/>
        <v>37.043999999999997</v>
      </c>
      <c r="BE430" s="412">
        <f t="shared" si="85"/>
        <v>48.195</v>
      </c>
      <c r="BF430" s="412">
        <f t="shared" si="88"/>
        <v>1101.1000000000001</v>
      </c>
      <c r="BG430" s="412">
        <f t="shared" si="86"/>
        <v>1054.5700000000002</v>
      </c>
      <c r="BH430" s="412">
        <f t="shared" si="86"/>
        <v>991.32</v>
      </c>
      <c r="BI430" s="412">
        <f t="shared" si="86"/>
        <v>98.438999999999993</v>
      </c>
      <c r="BJ430" s="412">
        <f t="shared" si="86"/>
        <v>98.37299999999999</v>
      </c>
      <c r="BK430" s="412">
        <f t="shared" si="86"/>
        <v>94.984999999999999</v>
      </c>
    </row>
    <row r="431" spans="1:63">
      <c r="A431" s="458"/>
      <c r="B431" s="353">
        <f t="shared" si="83"/>
        <v>317</v>
      </c>
      <c r="C431" s="353"/>
      <c r="D431" s="353" t="s">
        <v>549</v>
      </c>
      <c r="E431" s="411">
        <v>26955.759999999944</v>
      </c>
      <c r="F431" s="411">
        <v>32034.75999999994</v>
      </c>
      <c r="G431" s="411">
        <v>25664.069999999956</v>
      </c>
      <c r="H431" s="411">
        <v>28218.196666666616</v>
      </c>
      <c r="I431" s="412" t="s">
        <v>554</v>
      </c>
      <c r="J431" s="412">
        <v>2.1480000000000001</v>
      </c>
      <c r="K431" s="412">
        <v>2.492</v>
      </c>
      <c r="L431" s="412">
        <v>2.0579999999999998</v>
      </c>
      <c r="M431" s="412">
        <v>2.2330000000000001</v>
      </c>
      <c r="N431" s="411">
        <v>0.22895576432731507</v>
      </c>
      <c r="O431" s="412" t="s">
        <v>542</v>
      </c>
      <c r="P431" s="413">
        <v>2.0083008958571309</v>
      </c>
      <c r="Q431" s="353" t="s">
        <v>692</v>
      </c>
      <c r="R431" s="411">
        <v>38177.839999999938</v>
      </c>
      <c r="S431" s="411">
        <v>34278.839999999938</v>
      </c>
      <c r="T431" s="411">
        <v>28715.839999999942</v>
      </c>
      <c r="U431" s="411">
        <v>33724.173333333274</v>
      </c>
      <c r="V431" s="412" t="s">
        <v>697</v>
      </c>
      <c r="W431" s="412">
        <v>89.29</v>
      </c>
      <c r="X431" s="412">
        <v>83.22</v>
      </c>
      <c r="Y431" s="412">
        <v>74.100000000000009</v>
      </c>
      <c r="Z431" s="412">
        <v>82.2</v>
      </c>
      <c r="AA431" s="411">
        <v>7.6482677016686678</v>
      </c>
      <c r="AB431" s="412" t="s">
        <v>560</v>
      </c>
      <c r="AC431" s="413">
        <v>2.193715893986711</v>
      </c>
      <c r="AD431" s="404" t="s">
        <v>692</v>
      </c>
      <c r="AE431" s="418">
        <v>9116.75</v>
      </c>
      <c r="AF431" s="418">
        <v>11505.25</v>
      </c>
      <c r="AG431" s="418">
        <v>9363.5</v>
      </c>
      <c r="AH431" s="418">
        <v>9995.1666666666661</v>
      </c>
      <c r="AI431" s="420" t="s">
        <v>566</v>
      </c>
      <c r="AJ431" s="420">
        <v>7.0920000000000005</v>
      </c>
      <c r="AK431" s="420">
        <v>8.5440000000000005</v>
      </c>
      <c r="AL431" s="420">
        <v>7.2460000000000004</v>
      </c>
      <c r="AM431" s="420">
        <v>7.6280000000000001</v>
      </c>
      <c r="AN431" s="418">
        <v>0.79762200310307607</v>
      </c>
      <c r="AO431" s="420" t="s">
        <v>585</v>
      </c>
      <c r="AP431" s="421">
        <v>2.155930061123331</v>
      </c>
      <c r="AR431" s="412">
        <v>2.1480000000000001</v>
      </c>
      <c r="AS431" s="412">
        <v>2.492</v>
      </c>
      <c r="AT431" s="412">
        <v>2.0579999999999998</v>
      </c>
      <c r="AU431" s="412">
        <v>89.29</v>
      </c>
      <c r="AV431" s="412">
        <v>83.22</v>
      </c>
      <c r="AW431" s="412">
        <v>74.100000000000009</v>
      </c>
      <c r="AX431" s="420">
        <v>7.0920000000000005</v>
      </c>
      <c r="AY431" s="420">
        <v>8.5440000000000005</v>
      </c>
      <c r="AZ431" s="420">
        <v>7.2460000000000004</v>
      </c>
      <c r="BB431" s="353">
        <f t="shared" si="84"/>
        <v>317</v>
      </c>
      <c r="BC431" s="412">
        <f t="shared" si="87"/>
        <v>45.108000000000004</v>
      </c>
      <c r="BD431" s="412">
        <f t="shared" si="85"/>
        <v>52.332000000000001</v>
      </c>
      <c r="BE431" s="412">
        <f t="shared" si="85"/>
        <v>43.217999999999996</v>
      </c>
      <c r="BF431" s="412">
        <f t="shared" si="88"/>
        <v>982.19</v>
      </c>
      <c r="BG431" s="412">
        <f t="shared" si="86"/>
        <v>915.42</v>
      </c>
      <c r="BH431" s="412">
        <f t="shared" si="86"/>
        <v>815.10000000000014</v>
      </c>
      <c r="BI431" s="412">
        <f t="shared" si="86"/>
        <v>78.012</v>
      </c>
      <c r="BJ431" s="412">
        <f t="shared" si="86"/>
        <v>93.984000000000009</v>
      </c>
      <c r="BK431" s="412">
        <f t="shared" si="86"/>
        <v>79.706000000000003</v>
      </c>
    </row>
    <row r="432" spans="1:63">
      <c r="A432" s="458"/>
      <c r="B432" s="353">
        <f t="shared" si="83"/>
        <v>318</v>
      </c>
      <c r="C432" s="353"/>
      <c r="D432" s="353" t="s">
        <v>555</v>
      </c>
      <c r="E432" s="411">
        <v>25973.069999999956</v>
      </c>
      <c r="F432" s="411">
        <v>28416.759999999951</v>
      </c>
      <c r="G432" s="411">
        <v>25632.069999999952</v>
      </c>
      <c r="H432" s="411">
        <v>26673.96666666662</v>
      </c>
      <c r="I432" s="412" t="s">
        <v>532</v>
      </c>
      <c r="J432" s="412">
        <v>2.08</v>
      </c>
      <c r="K432" s="412">
        <v>2.2480000000000002</v>
      </c>
      <c r="L432" s="412">
        <v>2.056</v>
      </c>
      <c r="M432" s="412">
        <v>2.1280000000000001</v>
      </c>
      <c r="N432" s="411">
        <v>0.10433743998598308</v>
      </c>
      <c r="O432" s="412" t="s">
        <v>478</v>
      </c>
      <c r="P432" s="413">
        <v>2.0074073119464759</v>
      </c>
      <c r="Q432" s="353" t="s">
        <v>698</v>
      </c>
      <c r="R432" s="411">
        <v>27649.839999999946</v>
      </c>
      <c r="S432" s="411">
        <v>33848.629999999946</v>
      </c>
      <c r="T432" s="411">
        <v>25369.839999999942</v>
      </c>
      <c r="U432" s="411">
        <v>28956.103333333278</v>
      </c>
      <c r="V432" s="412" t="s">
        <v>614</v>
      </c>
      <c r="W432" s="412">
        <v>72.28</v>
      </c>
      <c r="X432" s="412">
        <v>82.53</v>
      </c>
      <c r="Y432" s="412">
        <v>68.3</v>
      </c>
      <c r="Z432" s="412">
        <v>74.37</v>
      </c>
      <c r="AA432" s="411">
        <v>7.3428363343481404</v>
      </c>
      <c r="AB432" s="412" t="s">
        <v>626</v>
      </c>
      <c r="AC432" s="413">
        <v>2.2197628531880942</v>
      </c>
      <c r="AD432" s="404" t="s">
        <v>698</v>
      </c>
      <c r="AE432" s="418">
        <v>9310.75</v>
      </c>
      <c r="AF432" s="418">
        <v>10333.5</v>
      </c>
      <c r="AG432" s="418">
        <v>10063.5</v>
      </c>
      <c r="AH432" s="418">
        <v>9902.5833333333339</v>
      </c>
      <c r="AI432" s="420" t="s">
        <v>481</v>
      </c>
      <c r="AJ432" s="420">
        <v>7.2130000000000001</v>
      </c>
      <c r="AK432" s="420">
        <v>7.843</v>
      </c>
      <c r="AL432" s="420">
        <v>7.6779999999999999</v>
      </c>
      <c r="AM432" s="420">
        <v>7.5780000000000003</v>
      </c>
      <c r="AN432" s="418">
        <v>0.32629110625796198</v>
      </c>
      <c r="AO432" s="420" t="s">
        <v>448</v>
      </c>
      <c r="AP432" s="421">
        <v>2.1559786594435519</v>
      </c>
      <c r="AR432" s="412">
        <v>2.08</v>
      </c>
      <c r="AS432" s="412">
        <v>2.2480000000000002</v>
      </c>
      <c r="AT432" s="412">
        <v>2.056</v>
      </c>
      <c r="AU432" s="412">
        <v>72.28</v>
      </c>
      <c r="AV432" s="412">
        <v>82.53</v>
      </c>
      <c r="AW432" s="412">
        <v>68.3</v>
      </c>
      <c r="AX432" s="420">
        <v>7.2130000000000001</v>
      </c>
      <c r="AY432" s="420">
        <v>7.843</v>
      </c>
      <c r="AZ432" s="420">
        <v>7.6779999999999999</v>
      </c>
      <c r="BB432" s="353">
        <f t="shared" si="84"/>
        <v>318</v>
      </c>
      <c r="BC432" s="412">
        <f t="shared" si="87"/>
        <v>43.68</v>
      </c>
      <c r="BD432" s="412">
        <f t="shared" si="85"/>
        <v>47.208000000000006</v>
      </c>
      <c r="BE432" s="412">
        <f t="shared" si="85"/>
        <v>43.176000000000002</v>
      </c>
      <c r="BF432" s="412">
        <f t="shared" si="88"/>
        <v>795.08</v>
      </c>
      <c r="BG432" s="412">
        <f t="shared" si="86"/>
        <v>907.83</v>
      </c>
      <c r="BH432" s="412">
        <f t="shared" si="86"/>
        <v>751.3</v>
      </c>
      <c r="BI432" s="412">
        <f t="shared" si="86"/>
        <v>79.343000000000004</v>
      </c>
      <c r="BJ432" s="412">
        <f t="shared" si="86"/>
        <v>86.272999999999996</v>
      </c>
      <c r="BK432" s="412">
        <f t="shared" si="86"/>
        <v>84.457999999999998</v>
      </c>
    </row>
    <row r="433" spans="1:63">
      <c r="A433" s="458"/>
      <c r="B433" s="353">
        <f t="shared" si="83"/>
        <v>319</v>
      </c>
      <c r="C433" s="353"/>
      <c r="D433" s="353" t="s">
        <v>558</v>
      </c>
      <c r="E433" s="411">
        <v>12722.380000000012</v>
      </c>
      <c r="F433" s="411">
        <v>16465.380000000016</v>
      </c>
      <c r="G433" s="411">
        <v>13816.070000000012</v>
      </c>
      <c r="H433" s="411">
        <v>14334.610000000013</v>
      </c>
      <c r="I433" s="412" t="s">
        <v>569</v>
      </c>
      <c r="J433" s="412">
        <v>1.1180000000000001</v>
      </c>
      <c r="K433" s="412">
        <v>1.401</v>
      </c>
      <c r="L433" s="412">
        <v>1.202</v>
      </c>
      <c r="M433" s="412">
        <v>1.24</v>
      </c>
      <c r="N433" s="411">
        <v>0.14534717744727857</v>
      </c>
      <c r="O433" s="412" t="s">
        <v>454</v>
      </c>
      <c r="P433" s="413">
        <v>1.869954552038694</v>
      </c>
      <c r="Q433" s="353" t="s">
        <v>703</v>
      </c>
      <c r="R433" s="411">
        <v>26312.839999999938</v>
      </c>
      <c r="S433" s="411">
        <v>16495.839999999953</v>
      </c>
      <c r="T433" s="411">
        <v>27293.839999999946</v>
      </c>
      <c r="U433" s="411">
        <v>23367.506666666613</v>
      </c>
      <c r="V433" s="414" t="s">
        <v>712</v>
      </c>
      <c r="W433" s="412">
        <v>69.960000000000008</v>
      </c>
      <c r="X433" s="412">
        <v>51.370000000000005</v>
      </c>
      <c r="Y433" s="412">
        <v>71.67</v>
      </c>
      <c r="Z433" s="412">
        <v>64.33</v>
      </c>
      <c r="AA433" s="411">
        <v>11.260639320359514</v>
      </c>
      <c r="AB433" s="412" t="s">
        <v>713</v>
      </c>
      <c r="AC433" s="413">
        <v>2.2717780146536413</v>
      </c>
      <c r="AD433" s="404" t="s">
        <v>703</v>
      </c>
      <c r="AE433" s="418">
        <v>6407.75</v>
      </c>
      <c r="AF433" s="418">
        <v>7156</v>
      </c>
      <c r="AG433" s="418">
        <v>7245.5</v>
      </c>
      <c r="AH433" s="418">
        <v>6936.416666666667</v>
      </c>
      <c r="AI433" s="420" t="s">
        <v>550</v>
      </c>
      <c r="AJ433" s="420">
        <v>5.3180000000000005</v>
      </c>
      <c r="AK433" s="420">
        <v>5.8250000000000002</v>
      </c>
      <c r="AL433" s="420">
        <v>5.8849999999999998</v>
      </c>
      <c r="AM433" s="420">
        <v>5.6760000000000002</v>
      </c>
      <c r="AN433" s="418">
        <v>0.3113939548228809</v>
      </c>
      <c r="AO433" s="420" t="s">
        <v>470</v>
      </c>
      <c r="AP433" s="421">
        <v>2.0332952685448871</v>
      </c>
      <c r="AR433" s="412">
        <v>1.1180000000000001</v>
      </c>
      <c r="AS433" s="412">
        <v>1.401</v>
      </c>
      <c r="AT433" s="412">
        <v>1.202</v>
      </c>
      <c r="AU433" s="412">
        <v>69.960000000000008</v>
      </c>
      <c r="AV433" s="412">
        <v>51.370000000000005</v>
      </c>
      <c r="AW433" s="412">
        <v>71.67</v>
      </c>
      <c r="AX433" s="420">
        <v>5.3180000000000005</v>
      </c>
      <c r="AY433" s="420">
        <v>5.8250000000000002</v>
      </c>
      <c r="AZ433" s="420">
        <v>5.8849999999999998</v>
      </c>
      <c r="BB433" s="353">
        <f t="shared" si="84"/>
        <v>319</v>
      </c>
      <c r="BC433" s="412">
        <f t="shared" si="87"/>
        <v>23.478000000000002</v>
      </c>
      <c r="BD433" s="412">
        <f t="shared" si="85"/>
        <v>29.420999999999999</v>
      </c>
      <c r="BE433" s="412">
        <f t="shared" si="85"/>
        <v>25.241999999999997</v>
      </c>
      <c r="BF433" s="412">
        <f t="shared" si="88"/>
        <v>769.56000000000006</v>
      </c>
      <c r="BG433" s="412">
        <f t="shared" si="86"/>
        <v>565.07000000000005</v>
      </c>
      <c r="BH433" s="412">
        <f t="shared" si="86"/>
        <v>788.37</v>
      </c>
      <c r="BI433" s="412">
        <f t="shared" si="86"/>
        <v>58.498000000000005</v>
      </c>
      <c r="BJ433" s="412">
        <f t="shared" si="86"/>
        <v>64.075000000000003</v>
      </c>
      <c r="BK433" s="412">
        <f t="shared" si="86"/>
        <v>64.734999999999999</v>
      </c>
    </row>
    <row r="434" spans="1:63">
      <c r="A434" s="458"/>
      <c r="B434" s="353">
        <f t="shared" si="83"/>
        <v>320</v>
      </c>
      <c r="C434" s="353"/>
      <c r="D434" s="353" t="s">
        <v>570</v>
      </c>
      <c r="E434" s="411">
        <v>27414.759999999955</v>
      </c>
      <c r="F434" s="411">
        <v>25670.06999999996</v>
      </c>
      <c r="G434" s="411">
        <v>28216.759999999944</v>
      </c>
      <c r="H434" s="411">
        <v>27100.529999999952</v>
      </c>
      <c r="I434" s="412" t="s">
        <v>504</v>
      </c>
      <c r="J434" s="412">
        <v>2.1789999999999998</v>
      </c>
      <c r="K434" s="412">
        <v>2.0590000000000002</v>
      </c>
      <c r="L434" s="412">
        <v>2.234</v>
      </c>
      <c r="M434" s="412">
        <v>2.157</v>
      </c>
      <c r="N434" s="411">
        <v>8.9550248194622054E-2</v>
      </c>
      <c r="O434" s="412" t="s">
        <v>427</v>
      </c>
      <c r="P434" s="413">
        <v>2.0077088684928079</v>
      </c>
      <c r="Q434" s="353" t="s">
        <v>714</v>
      </c>
      <c r="R434" s="411">
        <v>775057.33605965506</v>
      </c>
      <c r="S434" s="411">
        <v>751687.66439136409</v>
      </c>
      <c r="T434" s="411">
        <v>671914.83999999904</v>
      </c>
      <c r="U434" s="411">
        <v>732886.61348367261</v>
      </c>
      <c r="V434" s="412" t="s">
        <v>484</v>
      </c>
      <c r="W434" s="412">
        <v>626.40000000000009</v>
      </c>
      <c r="X434" s="412">
        <v>614.20000000000005</v>
      </c>
      <c r="Y434" s="412">
        <v>571.30000000000007</v>
      </c>
      <c r="Z434" s="412">
        <v>604</v>
      </c>
      <c r="AA434" s="411">
        <v>28.933343005026483</v>
      </c>
      <c r="AB434" s="412" t="s">
        <v>504</v>
      </c>
      <c r="AC434" s="413">
        <v>1.7327650574977416</v>
      </c>
      <c r="AD434" s="404" t="s">
        <v>714</v>
      </c>
      <c r="AE434" s="418">
        <v>10484.5</v>
      </c>
      <c r="AF434" s="418">
        <v>9310</v>
      </c>
      <c r="AG434" s="418">
        <v>10529.75</v>
      </c>
      <c r="AH434" s="418">
        <v>10108.083333333334</v>
      </c>
      <c r="AI434" s="420" t="s">
        <v>494</v>
      </c>
      <c r="AJ434" s="420">
        <v>7.9340000000000002</v>
      </c>
      <c r="AK434" s="420">
        <v>7.2130000000000001</v>
      </c>
      <c r="AL434" s="420">
        <v>7.9610000000000003</v>
      </c>
      <c r="AM434" s="420">
        <v>7.7030000000000003</v>
      </c>
      <c r="AN434" s="418">
        <v>0.42446140293083334</v>
      </c>
      <c r="AO434" s="420" t="s">
        <v>470</v>
      </c>
      <c r="AP434" s="421">
        <v>2.1573208730894948</v>
      </c>
      <c r="AR434" s="412">
        <v>2.1789999999999998</v>
      </c>
      <c r="AS434" s="412">
        <v>2.0590000000000002</v>
      </c>
      <c r="AT434" s="412">
        <v>2.234</v>
      </c>
      <c r="AU434" s="412">
        <v>626.40000000000009</v>
      </c>
      <c r="AV434" s="412">
        <v>614.20000000000005</v>
      </c>
      <c r="AW434" s="412">
        <v>571.30000000000007</v>
      </c>
      <c r="AX434" s="420">
        <v>7.9340000000000002</v>
      </c>
      <c r="AY434" s="420">
        <v>7.2130000000000001</v>
      </c>
      <c r="AZ434" s="420">
        <v>7.9610000000000003</v>
      </c>
      <c r="BB434" s="353">
        <f t="shared" si="84"/>
        <v>320</v>
      </c>
      <c r="BC434" s="412">
        <f t="shared" si="87"/>
        <v>45.758999999999993</v>
      </c>
      <c r="BD434" s="412">
        <f t="shared" si="85"/>
        <v>43.239000000000004</v>
      </c>
      <c r="BE434" s="412">
        <f t="shared" si="85"/>
        <v>46.914000000000001</v>
      </c>
      <c r="BF434" s="412">
        <f t="shared" si="88"/>
        <v>6890.4000000000015</v>
      </c>
      <c r="BG434" s="412">
        <f t="shared" si="86"/>
        <v>6756.2000000000007</v>
      </c>
      <c r="BH434" s="412">
        <f t="shared" si="86"/>
        <v>6284.3000000000011</v>
      </c>
      <c r="BI434" s="412">
        <f t="shared" si="86"/>
        <v>87.274000000000001</v>
      </c>
      <c r="BJ434" s="412">
        <f t="shared" si="86"/>
        <v>79.343000000000004</v>
      </c>
      <c r="BK434" s="412">
        <f t="shared" si="86"/>
        <v>87.570999999999998</v>
      </c>
    </row>
    <row r="435" spans="1:63">
      <c r="A435" s="458"/>
      <c r="B435" s="353">
        <f t="shared" si="83"/>
        <v>321</v>
      </c>
      <c r="C435" s="353"/>
      <c r="D435" s="353" t="s">
        <v>572</v>
      </c>
      <c r="E435" s="411">
        <v>16973.070000000003</v>
      </c>
      <c r="F435" s="411">
        <v>16747.689999999995</v>
      </c>
      <c r="G435" s="411">
        <v>17270.760000000002</v>
      </c>
      <c r="H435" s="411">
        <v>16997.173333333332</v>
      </c>
      <c r="I435" s="412" t="s">
        <v>466</v>
      </c>
      <c r="J435" s="412">
        <v>1.4379999999999999</v>
      </c>
      <c r="K435" s="412">
        <v>1.4219999999999999</v>
      </c>
      <c r="L435" s="412">
        <v>1.46</v>
      </c>
      <c r="M435" s="412">
        <v>1.44</v>
      </c>
      <c r="N435" s="411">
        <v>1.9359215440518933E-2</v>
      </c>
      <c r="O435" s="412" t="s">
        <v>536</v>
      </c>
      <c r="P435" s="413">
        <v>1.8757171127868586</v>
      </c>
      <c r="Q435" s="353" t="s">
        <v>716</v>
      </c>
      <c r="R435" s="411">
        <v>38644.839999999938</v>
      </c>
      <c r="S435" s="411">
        <v>33527.419999999947</v>
      </c>
      <c r="T435" s="411">
        <v>34188.839999999946</v>
      </c>
      <c r="U435" s="411">
        <v>35453.699999999946</v>
      </c>
      <c r="V435" s="412" t="s">
        <v>552</v>
      </c>
      <c r="W435" s="412">
        <v>90.01</v>
      </c>
      <c r="X435" s="412">
        <v>82.02</v>
      </c>
      <c r="Y435" s="412">
        <v>83.08</v>
      </c>
      <c r="Z435" s="412">
        <v>85.03</v>
      </c>
      <c r="AA435" s="411">
        <v>4.3378153761868861</v>
      </c>
      <c r="AB435" s="412" t="s">
        <v>489</v>
      </c>
      <c r="AC435" s="413">
        <v>2.1649051120326601</v>
      </c>
      <c r="AD435" s="404" t="s">
        <v>716</v>
      </c>
      <c r="AE435" s="418">
        <v>7805.25</v>
      </c>
      <c r="AF435" s="418">
        <v>8510.75</v>
      </c>
      <c r="AG435" s="418">
        <v>8256.25</v>
      </c>
      <c r="AH435" s="418">
        <v>8190.75</v>
      </c>
      <c r="AI435" s="420" t="s">
        <v>529</v>
      </c>
      <c r="AJ435" s="420">
        <v>6.2540000000000004</v>
      </c>
      <c r="AK435" s="420">
        <v>6.7090000000000005</v>
      </c>
      <c r="AL435" s="420">
        <v>6.5460000000000003</v>
      </c>
      <c r="AM435" s="420">
        <v>6.5030000000000001</v>
      </c>
      <c r="AN435" s="418">
        <v>0.23066961817142728</v>
      </c>
      <c r="AO435" s="420" t="s">
        <v>483</v>
      </c>
      <c r="AP435" s="421">
        <v>2.0802145092580804</v>
      </c>
      <c r="AR435" s="412">
        <v>1.4379999999999999</v>
      </c>
      <c r="AS435" s="412">
        <v>1.4219999999999999</v>
      </c>
      <c r="AT435" s="412">
        <v>1.46</v>
      </c>
      <c r="AU435" s="412">
        <v>90.01</v>
      </c>
      <c r="AV435" s="412">
        <v>82.02</v>
      </c>
      <c r="AW435" s="412">
        <v>83.08</v>
      </c>
      <c r="AX435" s="420">
        <v>6.2540000000000004</v>
      </c>
      <c r="AY435" s="420">
        <v>6.7090000000000005</v>
      </c>
      <c r="AZ435" s="420">
        <v>6.5460000000000003</v>
      </c>
      <c r="BB435" s="353">
        <f t="shared" si="84"/>
        <v>321</v>
      </c>
      <c r="BC435" s="412">
        <f t="shared" si="87"/>
        <v>30.198</v>
      </c>
      <c r="BD435" s="412">
        <f t="shared" si="85"/>
        <v>29.861999999999998</v>
      </c>
      <c r="BE435" s="412">
        <f t="shared" si="85"/>
        <v>30.66</v>
      </c>
      <c r="BF435" s="412">
        <f t="shared" si="88"/>
        <v>990.11</v>
      </c>
      <c r="BG435" s="412">
        <f t="shared" si="86"/>
        <v>902.21999999999991</v>
      </c>
      <c r="BH435" s="412">
        <f t="shared" si="86"/>
        <v>913.88</v>
      </c>
      <c r="BI435" s="412">
        <f t="shared" si="86"/>
        <v>68.794000000000011</v>
      </c>
      <c r="BJ435" s="412">
        <f t="shared" si="86"/>
        <v>73.799000000000007</v>
      </c>
      <c r="BK435" s="412">
        <f t="shared" si="86"/>
        <v>72.006</v>
      </c>
    </row>
    <row r="436" spans="1:63">
      <c r="A436" s="458"/>
      <c r="B436" s="353">
        <f t="shared" si="83"/>
        <v>322</v>
      </c>
      <c r="D436" s="353" t="s">
        <v>577</v>
      </c>
      <c r="E436" s="411">
        <v>15724.070000000018</v>
      </c>
      <c r="F436" s="411">
        <v>17831.759999999991</v>
      </c>
      <c r="G436" s="411">
        <v>14015.070000000014</v>
      </c>
      <c r="H436" s="411">
        <v>15856.966666666674</v>
      </c>
      <c r="I436" s="412" t="s">
        <v>507</v>
      </c>
      <c r="J436" s="412">
        <v>1.3460000000000001</v>
      </c>
      <c r="K436" s="412">
        <v>1.5010000000000001</v>
      </c>
      <c r="L436" s="412">
        <v>1.2170000000000001</v>
      </c>
      <c r="M436" s="412">
        <v>1.355</v>
      </c>
      <c r="N436" s="411">
        <v>0.14254141312661242</v>
      </c>
      <c r="O436" s="412" t="s">
        <v>585</v>
      </c>
      <c r="P436" s="413">
        <v>1.8733420842293593</v>
      </c>
      <c r="Q436" s="353" t="s">
        <v>663</v>
      </c>
      <c r="R436" s="411">
        <v>469733.84000000072</v>
      </c>
      <c r="S436" s="411">
        <v>465865.84000000078</v>
      </c>
      <c r="T436" s="411">
        <v>474116.84000000096</v>
      </c>
      <c r="U436" s="411">
        <v>469905.50666666753</v>
      </c>
      <c r="V436" s="412" t="s">
        <v>576</v>
      </c>
      <c r="W436" s="412">
        <v>453.5</v>
      </c>
      <c r="X436" s="412">
        <v>451.1</v>
      </c>
      <c r="Y436" s="412">
        <v>456.3</v>
      </c>
      <c r="Z436" s="412">
        <v>453.6</v>
      </c>
      <c r="AA436" s="411">
        <v>2.5700528292077354</v>
      </c>
      <c r="AB436" s="412" t="s">
        <v>464</v>
      </c>
      <c r="AC436" s="413">
        <v>1.7323625469987729</v>
      </c>
      <c r="AD436" s="404" t="s">
        <v>663</v>
      </c>
      <c r="AE436" s="418">
        <v>11741.75</v>
      </c>
      <c r="AF436" s="418">
        <v>10840</v>
      </c>
      <c r="AG436" s="418">
        <v>8269</v>
      </c>
      <c r="AH436" s="418">
        <v>10283.583333333334</v>
      </c>
      <c r="AI436" s="420" t="s">
        <v>713</v>
      </c>
      <c r="AJ436" s="420">
        <v>8.6840000000000011</v>
      </c>
      <c r="AK436" s="420">
        <v>8.1479999999999997</v>
      </c>
      <c r="AL436" s="420">
        <v>6.5540000000000003</v>
      </c>
      <c r="AM436" s="420">
        <v>7.7949999999999999</v>
      </c>
      <c r="AN436" s="418">
        <v>1.1078272686521757</v>
      </c>
      <c r="AO436" s="420" t="s">
        <v>595</v>
      </c>
      <c r="AP436" s="421">
        <v>2.1266976852129633</v>
      </c>
      <c r="AR436" s="412">
        <v>1.3460000000000001</v>
      </c>
      <c r="AS436" s="412">
        <v>1.5010000000000001</v>
      </c>
      <c r="AT436" s="412">
        <v>1.2170000000000001</v>
      </c>
      <c r="AU436" s="412">
        <v>453.5</v>
      </c>
      <c r="AV436" s="412">
        <v>451.1</v>
      </c>
      <c r="AW436" s="412">
        <v>456.3</v>
      </c>
      <c r="AX436" s="420">
        <v>8.6840000000000011</v>
      </c>
      <c r="AY436" s="420">
        <v>8.1479999999999997</v>
      </c>
      <c r="AZ436" s="420">
        <v>6.5540000000000003</v>
      </c>
      <c r="BB436" s="353">
        <f t="shared" si="84"/>
        <v>322</v>
      </c>
      <c r="BC436" s="412">
        <f t="shared" si="87"/>
        <v>28.266000000000002</v>
      </c>
      <c r="BD436" s="412">
        <f t="shared" si="85"/>
        <v>31.521000000000001</v>
      </c>
      <c r="BE436" s="412">
        <f t="shared" si="85"/>
        <v>25.557000000000002</v>
      </c>
      <c r="BF436" s="412">
        <f t="shared" si="88"/>
        <v>4988.5</v>
      </c>
      <c r="BG436" s="412">
        <f t="shared" si="86"/>
        <v>4962.1000000000004</v>
      </c>
      <c r="BH436" s="412">
        <f t="shared" si="86"/>
        <v>5019.3</v>
      </c>
      <c r="BI436" s="412">
        <f t="shared" si="86"/>
        <v>95.524000000000015</v>
      </c>
      <c r="BJ436" s="412">
        <f t="shared" si="86"/>
        <v>89.628</v>
      </c>
      <c r="BK436" s="412">
        <f t="shared" si="86"/>
        <v>72.094000000000008</v>
      </c>
    </row>
    <row r="437" spans="1:63">
      <c r="A437" s="458"/>
      <c r="B437" s="353">
        <f t="shared" si="83"/>
        <v>323</v>
      </c>
      <c r="D437" s="353" t="s">
        <v>586</v>
      </c>
      <c r="E437" s="411">
        <v>44089.760000000038</v>
      </c>
      <c r="F437" s="411">
        <v>42564.760000000017</v>
      </c>
      <c r="G437" s="411">
        <v>43728.760000000038</v>
      </c>
      <c r="H437" s="411">
        <v>43461.09333333336</v>
      </c>
      <c r="I437" s="412" t="s">
        <v>568</v>
      </c>
      <c r="J437" s="412">
        <v>3.2789999999999999</v>
      </c>
      <c r="K437" s="412">
        <v>3.181</v>
      </c>
      <c r="L437" s="412">
        <v>3.2560000000000002</v>
      </c>
      <c r="M437" s="412">
        <v>3.238</v>
      </c>
      <c r="N437" s="411">
        <v>5.0957889492603034E-2</v>
      </c>
      <c r="O437" s="412" t="s">
        <v>468</v>
      </c>
      <c r="P437" s="413">
        <v>2.166121863762339</v>
      </c>
      <c r="Q437" s="353" t="s">
        <v>675</v>
      </c>
      <c r="R437" s="411">
        <v>2555716.1339815496</v>
      </c>
      <c r="S437" s="411">
        <v>2597781.0789736151</v>
      </c>
      <c r="T437" s="411">
        <v>2526794.5674193739</v>
      </c>
      <c r="U437" s="411">
        <v>2560097.2601248459</v>
      </c>
      <c r="V437" s="412" t="s">
        <v>526</v>
      </c>
      <c r="W437" s="411">
        <v>1352.0683611317183</v>
      </c>
      <c r="X437" s="411">
        <v>1366.383581164114</v>
      </c>
      <c r="Y437" s="411">
        <v>1342.1776408335425</v>
      </c>
      <c r="Z437" s="411">
        <v>1353.5431943764581</v>
      </c>
      <c r="AA437" s="411">
        <v>12.170178168237337</v>
      </c>
      <c r="AB437" s="412" t="s">
        <v>576</v>
      </c>
      <c r="AC437" s="413">
        <v>1.550069942740613</v>
      </c>
      <c r="AD437" s="404" t="s">
        <v>675</v>
      </c>
      <c r="AE437" s="418">
        <v>19351.5</v>
      </c>
      <c r="AF437" s="418">
        <v>16675.75</v>
      </c>
      <c r="AG437" s="418">
        <v>17006</v>
      </c>
      <c r="AH437" s="418">
        <v>17677.75</v>
      </c>
      <c r="AI437" s="420" t="s">
        <v>528</v>
      </c>
      <c r="AJ437" s="420">
        <v>12.870000000000001</v>
      </c>
      <c r="AK437" s="420">
        <v>11.46</v>
      </c>
      <c r="AL437" s="420">
        <v>11.63</v>
      </c>
      <c r="AM437" s="420">
        <v>11.99</v>
      </c>
      <c r="AN437" s="418">
        <v>0.77225590747174788</v>
      </c>
      <c r="AO437" s="420" t="s">
        <v>463</v>
      </c>
      <c r="AP437" s="421">
        <v>2.2749435639693467</v>
      </c>
      <c r="AR437" s="412">
        <v>3.2789999999999999</v>
      </c>
      <c r="AS437" s="412">
        <v>3.181</v>
      </c>
      <c r="AT437" s="412">
        <v>3.2560000000000002</v>
      </c>
      <c r="AU437" s="411">
        <v>1352.0683611317183</v>
      </c>
      <c r="AV437" s="411">
        <v>1366.383581164114</v>
      </c>
      <c r="AW437" s="411">
        <v>1342.1776408335425</v>
      </c>
      <c r="AX437" s="420">
        <v>12.870000000000001</v>
      </c>
      <c r="AY437" s="420">
        <v>11.46</v>
      </c>
      <c r="AZ437" s="420">
        <v>11.63</v>
      </c>
      <c r="BB437" s="353">
        <f t="shared" si="84"/>
        <v>323</v>
      </c>
      <c r="BC437" s="412">
        <f t="shared" si="87"/>
        <v>68.858999999999995</v>
      </c>
      <c r="BD437" s="412">
        <f t="shared" si="85"/>
        <v>66.801000000000002</v>
      </c>
      <c r="BE437" s="412">
        <f t="shared" si="85"/>
        <v>68.376000000000005</v>
      </c>
      <c r="BF437" s="412">
        <f t="shared" si="88"/>
        <v>14872.751972448901</v>
      </c>
      <c r="BG437" s="412">
        <f t="shared" si="86"/>
        <v>15030.219392805255</v>
      </c>
      <c r="BH437" s="412">
        <f t="shared" si="86"/>
        <v>14763.954049168968</v>
      </c>
      <c r="BI437" s="412">
        <f t="shared" si="86"/>
        <v>141.57000000000002</v>
      </c>
      <c r="BJ437" s="412">
        <f t="shared" si="86"/>
        <v>126.06</v>
      </c>
      <c r="BK437" s="412">
        <f t="shared" si="86"/>
        <v>127.93</v>
      </c>
    </row>
    <row r="438" spans="1:63">
      <c r="A438" s="458"/>
      <c r="B438" s="353">
        <f t="shared" si="83"/>
        <v>324</v>
      </c>
      <c r="D438" s="353" t="s">
        <v>590</v>
      </c>
      <c r="E438" s="411">
        <v>27424.069999999956</v>
      </c>
      <c r="F438" s="411">
        <v>26184.069999999952</v>
      </c>
      <c r="G438" s="411">
        <v>23735.069999999967</v>
      </c>
      <c r="H438" s="411">
        <v>25781.06999999996</v>
      </c>
      <c r="I438" s="412" t="s">
        <v>593</v>
      </c>
      <c r="J438" s="412">
        <v>2.1800000000000002</v>
      </c>
      <c r="K438" s="412">
        <v>2.0939999999999999</v>
      </c>
      <c r="L438" s="412">
        <v>1.9239999999999999</v>
      </c>
      <c r="M438" s="412">
        <v>2.0659999999999998</v>
      </c>
      <c r="N438" s="411">
        <v>0.13016826936335013</v>
      </c>
      <c r="O438" s="412" t="s">
        <v>473</v>
      </c>
      <c r="P438" s="413">
        <v>1.9764330027808146</v>
      </c>
      <c r="Q438" s="353" t="s">
        <v>682</v>
      </c>
      <c r="R438" s="411">
        <v>34710.839999999946</v>
      </c>
      <c r="S438" s="411">
        <v>35719.839999999938</v>
      </c>
      <c r="T438" s="411">
        <v>33670.839999999946</v>
      </c>
      <c r="U438" s="411">
        <v>34700.506666666603</v>
      </c>
      <c r="V438" s="412" t="s">
        <v>574</v>
      </c>
      <c r="W438" s="412">
        <v>83.9</v>
      </c>
      <c r="X438" s="412">
        <v>85.49</v>
      </c>
      <c r="Y438" s="412">
        <v>82.25</v>
      </c>
      <c r="Z438" s="412">
        <v>83.88</v>
      </c>
      <c r="AA438" s="411">
        <v>1.6210897166522935</v>
      </c>
      <c r="AB438" s="412" t="s">
        <v>472</v>
      </c>
      <c r="AC438" s="413">
        <v>2.1644631181522942</v>
      </c>
      <c r="AD438" s="404" t="s">
        <v>682</v>
      </c>
      <c r="AE438" s="418">
        <v>9397.25</v>
      </c>
      <c r="AF438" s="418">
        <v>9745</v>
      </c>
      <c r="AG438" s="418">
        <v>8543.5</v>
      </c>
      <c r="AH438" s="418">
        <v>9228.5833333333339</v>
      </c>
      <c r="AI438" s="420" t="s">
        <v>469</v>
      </c>
      <c r="AJ438" s="420">
        <v>7.2670000000000003</v>
      </c>
      <c r="AK438" s="420">
        <v>7.4830000000000005</v>
      </c>
      <c r="AL438" s="420">
        <v>6.73</v>
      </c>
      <c r="AM438" s="420">
        <v>7.16</v>
      </c>
      <c r="AN438" s="418">
        <v>0.38775167587589776</v>
      </c>
      <c r="AO438" s="420" t="s">
        <v>481</v>
      </c>
      <c r="AP438" s="421">
        <v>2.1506325880947341</v>
      </c>
      <c r="AR438" s="412">
        <v>2.1800000000000002</v>
      </c>
      <c r="AS438" s="412">
        <v>2.0939999999999999</v>
      </c>
      <c r="AT438" s="412">
        <v>1.9239999999999999</v>
      </c>
      <c r="AU438" s="412">
        <v>83.9</v>
      </c>
      <c r="AV438" s="412">
        <v>85.49</v>
      </c>
      <c r="AW438" s="412">
        <v>82.25</v>
      </c>
      <c r="AX438" s="420">
        <v>7.2670000000000003</v>
      </c>
      <c r="AY438" s="420">
        <v>7.4830000000000005</v>
      </c>
      <c r="AZ438" s="420">
        <v>6.73</v>
      </c>
      <c r="BB438" s="353">
        <f t="shared" si="84"/>
        <v>324</v>
      </c>
      <c r="BC438" s="412">
        <f t="shared" si="87"/>
        <v>45.78</v>
      </c>
      <c r="BD438" s="412">
        <f t="shared" si="85"/>
        <v>43.973999999999997</v>
      </c>
      <c r="BE438" s="412">
        <f t="shared" si="85"/>
        <v>40.403999999999996</v>
      </c>
      <c r="BF438" s="412">
        <f t="shared" si="88"/>
        <v>922.90000000000009</v>
      </c>
      <c r="BG438" s="412">
        <f t="shared" si="86"/>
        <v>940.39</v>
      </c>
      <c r="BH438" s="412">
        <f t="shared" si="86"/>
        <v>904.75</v>
      </c>
      <c r="BI438" s="412">
        <f t="shared" si="86"/>
        <v>79.936999999999998</v>
      </c>
      <c r="BJ438" s="412">
        <f t="shared" si="86"/>
        <v>82.313000000000002</v>
      </c>
      <c r="BK438" s="412">
        <f t="shared" si="86"/>
        <v>74.03</v>
      </c>
    </row>
    <row r="439" spans="1:63">
      <c r="A439" s="458"/>
      <c r="D439" s="353"/>
      <c r="E439" s="411"/>
      <c r="F439" s="411"/>
      <c r="G439" s="411"/>
      <c r="H439" s="411"/>
      <c r="I439" s="412"/>
      <c r="J439" s="415"/>
      <c r="K439" s="415"/>
      <c r="L439" s="411"/>
      <c r="M439" s="415"/>
      <c r="N439" s="411"/>
      <c r="O439" s="412"/>
      <c r="P439" s="413"/>
      <c r="Q439" s="353" t="s">
        <v>696</v>
      </c>
      <c r="R439" s="411">
        <v>516.90999999999963</v>
      </c>
      <c r="S439" s="411">
        <v>562.90999999999963</v>
      </c>
      <c r="T439" s="411">
        <v>575.48999999999978</v>
      </c>
      <c r="U439" s="411">
        <v>551.76999999999964</v>
      </c>
      <c r="V439" s="412" t="s">
        <v>487</v>
      </c>
      <c r="W439" s="415" t="s">
        <v>743</v>
      </c>
      <c r="X439" s="411">
        <v>0.49601111799667902</v>
      </c>
      <c r="Y439" s="412">
        <v>0.79059999999999997</v>
      </c>
      <c r="Z439" s="412">
        <v>0.64329999999999998</v>
      </c>
      <c r="AA439" s="411">
        <v>0.20828182703964665</v>
      </c>
      <c r="AB439" s="414" t="s">
        <v>744</v>
      </c>
      <c r="AC439" s="413">
        <v>0.14018985157709679</v>
      </c>
      <c r="AD439" s="404" t="s">
        <v>696</v>
      </c>
      <c r="AE439" s="418">
        <v>565.5</v>
      </c>
      <c r="AF439" s="418">
        <v>503.75</v>
      </c>
      <c r="AG439" s="418">
        <v>448.25</v>
      </c>
      <c r="AH439" s="418">
        <v>505.83333333333331</v>
      </c>
      <c r="AI439" s="420" t="s">
        <v>629</v>
      </c>
      <c r="AJ439" s="422" t="s">
        <v>743</v>
      </c>
      <c r="AK439" s="422" t="s">
        <v>743</v>
      </c>
      <c r="AL439" s="422" t="s">
        <v>743</v>
      </c>
      <c r="AM439" s="422" t="s">
        <v>743</v>
      </c>
      <c r="AN439" s="418">
        <v>0</v>
      </c>
      <c r="AO439" s="420" t="s">
        <v>751</v>
      </c>
      <c r="AP439" s="421" t="s">
        <v>752</v>
      </c>
      <c r="AR439" s="415"/>
      <c r="AS439" s="415"/>
      <c r="AT439" s="411"/>
      <c r="AU439" s="415" t="s">
        <v>743</v>
      </c>
      <c r="AV439" s="411">
        <v>0.49601111799667902</v>
      </c>
      <c r="AW439" s="412">
        <v>0.79059999999999997</v>
      </c>
      <c r="AX439" s="422" t="s">
        <v>743</v>
      </c>
      <c r="AY439" s="422" t="s">
        <v>743</v>
      </c>
      <c r="AZ439" s="422" t="s">
        <v>743</v>
      </c>
      <c r="BC439" s="412">
        <f t="shared" si="87"/>
        <v>0</v>
      </c>
      <c r="BD439" s="412">
        <f t="shared" si="85"/>
        <v>0</v>
      </c>
      <c r="BE439" s="412">
        <f t="shared" si="85"/>
        <v>0</v>
      </c>
      <c r="BF439" s="412" t="e">
        <f t="shared" si="88"/>
        <v>#VALUE!</v>
      </c>
      <c r="BG439" s="412">
        <f t="shared" si="86"/>
        <v>5.4561222979634696</v>
      </c>
      <c r="BH439" s="412">
        <f t="shared" si="86"/>
        <v>8.6966000000000001</v>
      </c>
      <c r="BI439" s="412" t="e">
        <f t="shared" si="86"/>
        <v>#VALUE!</v>
      </c>
      <c r="BJ439" s="412" t="e">
        <f t="shared" si="86"/>
        <v>#VALUE!</v>
      </c>
      <c r="BK439" s="412" t="e">
        <f t="shared" si="86"/>
        <v>#VALUE!</v>
      </c>
    </row>
    <row r="440" spans="1:63">
      <c r="A440" s="458"/>
      <c r="D440" s="353"/>
      <c r="E440" s="411"/>
      <c r="F440" s="411"/>
      <c r="G440" s="411"/>
      <c r="H440" s="411"/>
      <c r="I440" s="412"/>
      <c r="J440" s="411"/>
      <c r="K440" s="415"/>
      <c r="L440" s="415"/>
      <c r="M440" s="415"/>
      <c r="N440" s="411"/>
      <c r="O440" s="412"/>
      <c r="P440" s="413"/>
      <c r="Q440" s="353" t="s">
        <v>711</v>
      </c>
      <c r="R440" s="411">
        <v>493.85999999999967</v>
      </c>
      <c r="S440" s="411">
        <v>495.48999999999944</v>
      </c>
      <c r="T440" s="411">
        <v>558.4899999999999</v>
      </c>
      <c r="U440" s="411">
        <v>515.94666666666637</v>
      </c>
      <c r="V440" s="412" t="s">
        <v>505</v>
      </c>
      <c r="W440" s="415" t="s">
        <v>743</v>
      </c>
      <c r="X440" s="415" t="s">
        <v>743</v>
      </c>
      <c r="Y440" s="411">
        <v>0.36712916755087271</v>
      </c>
      <c r="Z440" s="415" t="s">
        <v>743</v>
      </c>
      <c r="AA440" s="411">
        <v>0</v>
      </c>
      <c r="AB440" s="412" t="s">
        <v>751</v>
      </c>
      <c r="AC440" s="413" t="s">
        <v>752</v>
      </c>
      <c r="AD440" s="404" t="s">
        <v>711</v>
      </c>
      <c r="AE440" s="418">
        <v>616.5</v>
      </c>
      <c r="AF440" s="418">
        <v>577.75</v>
      </c>
      <c r="AG440" s="418">
        <v>548.75</v>
      </c>
      <c r="AH440" s="418">
        <v>581</v>
      </c>
      <c r="AI440" s="420" t="s">
        <v>444</v>
      </c>
      <c r="AJ440" s="418">
        <v>7.8683663860493691E-2</v>
      </c>
      <c r="AK440" s="422" t="s">
        <v>743</v>
      </c>
      <c r="AL440" s="422" t="s">
        <v>743</v>
      </c>
      <c r="AM440" s="422" t="s">
        <v>743</v>
      </c>
      <c r="AN440" s="418">
        <v>0</v>
      </c>
      <c r="AO440" s="420" t="s">
        <v>751</v>
      </c>
      <c r="AP440" s="421" t="s">
        <v>752</v>
      </c>
      <c r="AR440" s="411"/>
      <c r="AS440" s="415"/>
      <c r="AT440" s="415"/>
      <c r="AU440" s="415" t="s">
        <v>743</v>
      </c>
      <c r="AV440" s="415" t="s">
        <v>743</v>
      </c>
      <c r="AW440" s="411">
        <v>0.36712916755087271</v>
      </c>
      <c r="AX440" s="418">
        <v>7.8683663860493691E-2</v>
      </c>
      <c r="AY440" s="422" t="s">
        <v>743</v>
      </c>
      <c r="AZ440" s="422" t="s">
        <v>743</v>
      </c>
      <c r="BC440" s="412">
        <f t="shared" si="87"/>
        <v>0</v>
      </c>
      <c r="BD440" s="412">
        <f t="shared" si="85"/>
        <v>0</v>
      </c>
      <c r="BE440" s="412">
        <f t="shared" si="85"/>
        <v>0</v>
      </c>
      <c r="BF440" s="412" t="e">
        <f t="shared" si="88"/>
        <v>#VALUE!</v>
      </c>
      <c r="BG440" s="412" t="e">
        <f t="shared" si="86"/>
        <v>#VALUE!</v>
      </c>
      <c r="BH440" s="412">
        <f t="shared" si="86"/>
        <v>4.0384208430596003</v>
      </c>
      <c r="BI440" s="412">
        <f t="shared" si="86"/>
        <v>0.86552030246543055</v>
      </c>
      <c r="BJ440" s="412" t="e">
        <f t="shared" si="86"/>
        <v>#VALUE!</v>
      </c>
      <c r="BK440" s="412" t="e">
        <f t="shared" si="86"/>
        <v>#VALUE!</v>
      </c>
    </row>
    <row r="441" spans="1:63">
      <c r="A441" s="458"/>
      <c r="D441" s="353"/>
      <c r="E441" s="411"/>
      <c r="F441" s="411"/>
      <c r="G441" s="411"/>
      <c r="H441" s="411"/>
      <c r="I441" s="412"/>
      <c r="J441" s="415"/>
      <c r="K441" s="415"/>
      <c r="L441" s="415"/>
      <c r="M441" s="415"/>
      <c r="N441" s="411"/>
      <c r="O441" s="412"/>
      <c r="P441" s="413"/>
      <c r="Q441" s="353" t="s">
        <v>720</v>
      </c>
      <c r="R441" s="411">
        <v>474.4899999999995</v>
      </c>
      <c r="S441" s="411">
        <v>562.69999999999982</v>
      </c>
      <c r="T441" s="411">
        <v>567.0699999999996</v>
      </c>
      <c r="U441" s="411">
        <v>534.75333333333299</v>
      </c>
      <c r="V441" s="412" t="s">
        <v>455</v>
      </c>
      <c r="W441" s="415" t="s">
        <v>743</v>
      </c>
      <c r="X441" s="411">
        <v>0.49032838637123216</v>
      </c>
      <c r="Y441" s="412">
        <v>0.60209999999999997</v>
      </c>
      <c r="Z441" s="415" t="s">
        <v>743</v>
      </c>
      <c r="AA441" s="411">
        <v>7.9060031967479016E-2</v>
      </c>
      <c r="AB441" s="412" t="s">
        <v>582</v>
      </c>
      <c r="AC441" s="413">
        <v>8.341264012745403E-2</v>
      </c>
      <c r="AD441" s="404" t="s">
        <v>720</v>
      </c>
      <c r="AE441" s="418">
        <v>503.75</v>
      </c>
      <c r="AF441" s="418">
        <v>475.75</v>
      </c>
      <c r="AG441" s="418">
        <v>569.25</v>
      </c>
      <c r="AH441" s="418">
        <v>516.25</v>
      </c>
      <c r="AI441" s="420" t="s">
        <v>560</v>
      </c>
      <c r="AJ441" s="422" t="s">
        <v>743</v>
      </c>
      <c r="AK441" s="422" t="s">
        <v>743</v>
      </c>
      <c r="AL441" s="422" t="s">
        <v>743</v>
      </c>
      <c r="AM441" s="422" t="s">
        <v>743</v>
      </c>
      <c r="AN441" s="418">
        <v>0</v>
      </c>
      <c r="AO441" s="420" t="s">
        <v>751</v>
      </c>
      <c r="AP441" s="421" t="s">
        <v>752</v>
      </c>
      <c r="AR441" s="415"/>
      <c r="AS441" s="415"/>
      <c r="AT441" s="415"/>
      <c r="AU441" s="415" t="s">
        <v>743</v>
      </c>
      <c r="AV441" s="411">
        <v>0.49032838637123216</v>
      </c>
      <c r="AW441" s="412">
        <v>0.60209999999999997</v>
      </c>
      <c r="AX441" s="422" t="s">
        <v>743</v>
      </c>
      <c r="AY441" s="422" t="s">
        <v>743</v>
      </c>
      <c r="AZ441" s="422" t="s">
        <v>743</v>
      </c>
      <c r="BC441" s="412">
        <f t="shared" si="87"/>
        <v>0</v>
      </c>
      <c r="BD441" s="412">
        <f t="shared" si="85"/>
        <v>0</v>
      </c>
      <c r="BE441" s="412">
        <f t="shared" si="85"/>
        <v>0</v>
      </c>
      <c r="BF441" s="412" t="e">
        <f t="shared" si="88"/>
        <v>#VALUE!</v>
      </c>
      <c r="BG441" s="412">
        <f t="shared" si="86"/>
        <v>5.3936122500835539</v>
      </c>
      <c r="BH441" s="412">
        <f t="shared" si="86"/>
        <v>6.6231</v>
      </c>
      <c r="BI441" s="412" t="e">
        <f t="shared" si="86"/>
        <v>#VALUE!</v>
      </c>
      <c r="BJ441" s="412" t="e">
        <f t="shared" si="86"/>
        <v>#VALUE!</v>
      </c>
      <c r="BK441" s="412" t="e">
        <f t="shared" si="86"/>
        <v>#VALUE!</v>
      </c>
    </row>
    <row r="442" spans="1:63">
      <c r="A442" s="458"/>
      <c r="D442" s="353"/>
      <c r="E442" s="411"/>
      <c r="F442" s="411"/>
      <c r="G442" s="411"/>
      <c r="H442" s="411"/>
      <c r="I442" s="412"/>
      <c r="J442" s="415"/>
      <c r="K442" s="415"/>
      <c r="L442" s="415"/>
      <c r="M442" s="415"/>
      <c r="N442" s="411"/>
      <c r="O442" s="412"/>
      <c r="P442" s="413"/>
      <c r="Q442" s="353" t="s">
        <v>734</v>
      </c>
      <c r="R442" s="411">
        <v>578.90999999999974</v>
      </c>
      <c r="S442" s="411">
        <v>522.43999999999949</v>
      </c>
      <c r="T442" s="411">
        <v>632.12000000000023</v>
      </c>
      <c r="U442" s="411">
        <v>577.82333333333315</v>
      </c>
      <c r="V442" s="412" t="s">
        <v>508</v>
      </c>
      <c r="W442" s="412">
        <v>0.86019999999999996</v>
      </c>
      <c r="X442" s="415" t="s">
        <v>743</v>
      </c>
      <c r="Y442" s="412">
        <v>1.712</v>
      </c>
      <c r="Z442" s="412">
        <v>1.286</v>
      </c>
      <c r="AA442" s="411">
        <v>0.60217256785149509</v>
      </c>
      <c r="AB442" s="414" t="s">
        <v>766</v>
      </c>
      <c r="AC442" s="413">
        <v>0.40961913265572003</v>
      </c>
      <c r="AD442" s="404" t="s">
        <v>734</v>
      </c>
      <c r="AE442" s="418">
        <v>643.5</v>
      </c>
      <c r="AF442" s="418">
        <v>562</v>
      </c>
      <c r="AG442" s="418">
        <v>514.25</v>
      </c>
      <c r="AH442" s="418">
        <v>573.25</v>
      </c>
      <c r="AI442" s="420" t="s">
        <v>539</v>
      </c>
      <c r="AJ442" s="418">
        <v>0.14612008959679496</v>
      </c>
      <c r="AK442" s="422" t="s">
        <v>743</v>
      </c>
      <c r="AL442" s="422" t="s">
        <v>743</v>
      </c>
      <c r="AM442" s="422" t="s">
        <v>743</v>
      </c>
      <c r="AN442" s="418">
        <v>0</v>
      </c>
      <c r="AO442" s="420" t="s">
        <v>751</v>
      </c>
      <c r="AP442" s="421" t="s">
        <v>752</v>
      </c>
      <c r="AR442" s="415"/>
      <c r="AS442" s="415"/>
      <c r="AT442" s="415"/>
      <c r="AU442" s="412">
        <v>0.86019999999999996</v>
      </c>
      <c r="AV442" s="415" t="s">
        <v>743</v>
      </c>
      <c r="AW442" s="412">
        <v>1.712</v>
      </c>
      <c r="AX442" s="418">
        <v>0.14612008959679496</v>
      </c>
      <c r="AY442" s="422" t="s">
        <v>743</v>
      </c>
      <c r="AZ442" s="422" t="s">
        <v>743</v>
      </c>
      <c r="BC442" s="412">
        <f t="shared" si="87"/>
        <v>0</v>
      </c>
      <c r="BD442" s="412">
        <f t="shared" si="85"/>
        <v>0</v>
      </c>
      <c r="BE442" s="412">
        <f t="shared" si="85"/>
        <v>0</v>
      </c>
      <c r="BF442" s="412">
        <f t="shared" si="88"/>
        <v>9.4621999999999993</v>
      </c>
      <c r="BG442" s="412" t="e">
        <f t="shared" si="86"/>
        <v>#VALUE!</v>
      </c>
      <c r="BH442" s="412">
        <f t="shared" si="86"/>
        <v>18.832000000000001</v>
      </c>
      <c r="BI442" s="412">
        <f t="shared" si="86"/>
        <v>1.6073209855647446</v>
      </c>
      <c r="BJ442" s="412" t="e">
        <f t="shared" si="86"/>
        <v>#VALUE!</v>
      </c>
      <c r="BK442" s="412" t="e">
        <f t="shared" si="86"/>
        <v>#VALUE!</v>
      </c>
    </row>
    <row r="443" spans="1:63">
      <c r="A443" s="458"/>
      <c r="D443" s="353"/>
      <c r="E443" s="411"/>
      <c r="F443" s="411"/>
      <c r="G443" s="411"/>
      <c r="H443" s="411"/>
      <c r="I443" s="412"/>
      <c r="J443" s="415"/>
      <c r="K443" s="415"/>
      <c r="L443" s="411"/>
      <c r="M443" s="415"/>
      <c r="N443" s="411"/>
      <c r="O443" s="412"/>
      <c r="P443" s="413"/>
      <c r="Q443" s="353" t="s">
        <v>740</v>
      </c>
      <c r="R443" s="411">
        <v>445.43999999999971</v>
      </c>
      <c r="S443" s="411">
        <v>411.64999999999975</v>
      </c>
      <c r="T443" s="411">
        <v>520.74999999999966</v>
      </c>
      <c r="U443" s="411">
        <v>459.27999999999975</v>
      </c>
      <c r="V443" s="412" t="s">
        <v>498</v>
      </c>
      <c r="W443" s="415" t="s">
        <v>743</v>
      </c>
      <c r="X443" s="415" t="s">
        <v>743</v>
      </c>
      <c r="Y443" s="415" t="s">
        <v>743</v>
      </c>
      <c r="Z443" s="415" t="s">
        <v>743</v>
      </c>
      <c r="AA443" s="411">
        <v>0</v>
      </c>
      <c r="AB443" s="412" t="s">
        <v>751</v>
      </c>
      <c r="AC443" s="413" t="s">
        <v>752</v>
      </c>
      <c r="AD443" s="404" t="s">
        <v>740</v>
      </c>
      <c r="AE443" s="418">
        <v>428.75</v>
      </c>
      <c r="AF443" s="418">
        <v>462.75</v>
      </c>
      <c r="AG443" s="418">
        <v>506.75</v>
      </c>
      <c r="AH443" s="418">
        <v>466.08333333333331</v>
      </c>
      <c r="AI443" s="420" t="s">
        <v>543</v>
      </c>
      <c r="AJ443" s="422" t="s">
        <v>743</v>
      </c>
      <c r="AK443" s="422" t="s">
        <v>743</v>
      </c>
      <c r="AL443" s="422" t="s">
        <v>743</v>
      </c>
      <c r="AM443" s="422" t="s">
        <v>743</v>
      </c>
      <c r="AN443" s="418">
        <v>0</v>
      </c>
      <c r="AO443" s="420" t="s">
        <v>751</v>
      </c>
      <c r="AP443" s="421" t="s">
        <v>752</v>
      </c>
      <c r="AR443" s="415"/>
      <c r="AS443" s="415"/>
      <c r="AT443" s="411"/>
      <c r="AU443" s="415" t="s">
        <v>743</v>
      </c>
      <c r="AV443" s="415" t="s">
        <v>743</v>
      </c>
      <c r="AW443" s="415" t="s">
        <v>743</v>
      </c>
      <c r="AX443" s="422" t="s">
        <v>743</v>
      </c>
      <c r="AY443" s="422" t="s">
        <v>743</v>
      </c>
      <c r="AZ443" s="422" t="s">
        <v>743</v>
      </c>
      <c r="BC443" s="412">
        <f t="shared" si="87"/>
        <v>0</v>
      </c>
      <c r="BD443" s="412">
        <f t="shared" si="85"/>
        <v>0</v>
      </c>
      <c r="BE443" s="412">
        <f t="shared" si="85"/>
        <v>0</v>
      </c>
      <c r="BF443" s="412" t="e">
        <f t="shared" si="88"/>
        <v>#VALUE!</v>
      </c>
      <c r="BG443" s="412" t="e">
        <f t="shared" si="86"/>
        <v>#VALUE!</v>
      </c>
      <c r="BH443" s="412" t="e">
        <f t="shared" si="86"/>
        <v>#VALUE!</v>
      </c>
      <c r="BI443" s="412" t="e">
        <f t="shared" si="86"/>
        <v>#VALUE!</v>
      </c>
      <c r="BJ443" s="412" t="e">
        <f t="shared" si="86"/>
        <v>#VALUE!</v>
      </c>
      <c r="BK443" s="412" t="e">
        <f t="shared" si="86"/>
        <v>#VALUE!</v>
      </c>
    </row>
    <row r="444" spans="1:63">
      <c r="A444" s="458"/>
      <c r="D444" s="353"/>
      <c r="E444" s="411"/>
      <c r="F444" s="411"/>
      <c r="G444" s="411"/>
      <c r="H444" s="411"/>
      <c r="I444" s="412"/>
      <c r="J444" s="415"/>
      <c r="K444" s="411"/>
      <c r="L444" s="411"/>
      <c r="M444" s="415"/>
      <c r="N444" s="411"/>
      <c r="O444" s="414"/>
      <c r="P444" s="413"/>
      <c r="Q444" s="353" t="s">
        <v>757</v>
      </c>
      <c r="R444" s="411">
        <v>476.85999999999962</v>
      </c>
      <c r="S444" s="411">
        <v>517.48999999999978</v>
      </c>
      <c r="T444" s="411">
        <v>7710.8500000000022</v>
      </c>
      <c r="U444" s="411">
        <v>2901.7333333333336</v>
      </c>
      <c r="V444" s="414" t="s">
        <v>768</v>
      </c>
      <c r="W444" s="415" t="s">
        <v>743</v>
      </c>
      <c r="X444" s="415" t="s">
        <v>743</v>
      </c>
      <c r="Y444" s="412">
        <v>30.67</v>
      </c>
      <c r="Z444" s="415" t="s">
        <v>743</v>
      </c>
      <c r="AA444" s="411">
        <v>0</v>
      </c>
      <c r="AB444" s="412" t="s">
        <v>751</v>
      </c>
      <c r="AC444" s="413" t="s">
        <v>752</v>
      </c>
      <c r="AD444" s="404" t="s">
        <v>757</v>
      </c>
      <c r="AE444" s="418">
        <v>535.5</v>
      </c>
      <c r="AF444" s="418">
        <v>601.5</v>
      </c>
      <c r="AG444" s="418">
        <v>510.75</v>
      </c>
      <c r="AH444" s="418">
        <v>549.25</v>
      </c>
      <c r="AI444" s="420" t="s">
        <v>523</v>
      </c>
      <c r="AJ444" s="422" t="s">
        <v>743</v>
      </c>
      <c r="AK444" s="418">
        <v>3.0795969792111102E-2</v>
      </c>
      <c r="AL444" s="422" t="s">
        <v>743</v>
      </c>
      <c r="AM444" s="422" t="s">
        <v>743</v>
      </c>
      <c r="AN444" s="418">
        <v>0</v>
      </c>
      <c r="AO444" s="420" t="s">
        <v>751</v>
      </c>
      <c r="AP444" s="421" t="s">
        <v>752</v>
      </c>
      <c r="AR444" s="415"/>
      <c r="AS444" s="411"/>
      <c r="AT444" s="411"/>
      <c r="AU444" s="415" t="s">
        <v>743</v>
      </c>
      <c r="AV444" s="415" t="s">
        <v>743</v>
      </c>
      <c r="AW444" s="412">
        <v>30.67</v>
      </c>
      <c r="AX444" s="422" t="s">
        <v>743</v>
      </c>
      <c r="AY444" s="418">
        <v>3.0795969792111102E-2</v>
      </c>
      <c r="AZ444" s="422" t="s">
        <v>743</v>
      </c>
      <c r="BC444" s="412">
        <f t="shared" si="87"/>
        <v>0</v>
      </c>
      <c r="BD444" s="412">
        <f t="shared" si="85"/>
        <v>0</v>
      </c>
      <c r="BE444" s="412">
        <f t="shared" si="85"/>
        <v>0</v>
      </c>
      <c r="BF444" s="412" t="e">
        <f t="shared" si="88"/>
        <v>#VALUE!</v>
      </c>
      <c r="BG444" s="412" t="e">
        <f t="shared" si="86"/>
        <v>#VALUE!</v>
      </c>
      <c r="BH444" s="412">
        <f t="shared" si="86"/>
        <v>337.37</v>
      </c>
      <c r="BI444" s="412" t="e">
        <f t="shared" si="86"/>
        <v>#VALUE!</v>
      </c>
      <c r="BJ444" s="412">
        <f t="shared" si="86"/>
        <v>0.33875566771322213</v>
      </c>
      <c r="BK444" s="412" t="e">
        <f t="shared" si="86"/>
        <v>#VALUE!</v>
      </c>
    </row>
    <row r="445" spans="1:63">
      <c r="A445" s="458"/>
      <c r="D445" s="353"/>
      <c r="E445" s="411"/>
      <c r="F445" s="411"/>
      <c r="G445" s="411"/>
      <c r="H445" s="411"/>
      <c r="I445" s="412"/>
      <c r="J445" s="415"/>
      <c r="K445" s="415"/>
      <c r="L445" s="415"/>
      <c r="M445" s="415"/>
      <c r="N445" s="411"/>
      <c r="O445" s="412"/>
      <c r="P445" s="413"/>
      <c r="Q445" s="353" t="s">
        <v>767</v>
      </c>
      <c r="R445" s="411">
        <v>621.70000000000016</v>
      </c>
      <c r="S445" s="411">
        <v>562.90999999999963</v>
      </c>
      <c r="T445" s="411">
        <v>508.27999999999969</v>
      </c>
      <c r="U445" s="411">
        <v>564.29666666666651</v>
      </c>
      <c r="V445" s="412" t="s">
        <v>520</v>
      </c>
      <c r="W445" s="412">
        <v>1.5669999999999999</v>
      </c>
      <c r="X445" s="411">
        <v>0.49601111799667902</v>
      </c>
      <c r="Y445" s="415" t="s">
        <v>743</v>
      </c>
      <c r="Z445" s="412">
        <v>1.0309999999999999</v>
      </c>
      <c r="AA445" s="411">
        <v>0.75703518245356649</v>
      </c>
      <c r="AB445" s="414" t="s">
        <v>775</v>
      </c>
      <c r="AC445" s="413">
        <v>0.28635877928219539</v>
      </c>
      <c r="AD445" s="404" t="s">
        <v>767</v>
      </c>
      <c r="AE445" s="418">
        <v>512</v>
      </c>
      <c r="AF445" s="418">
        <v>459.25</v>
      </c>
      <c r="AG445" s="418">
        <v>492.75</v>
      </c>
      <c r="AH445" s="418">
        <v>488</v>
      </c>
      <c r="AI445" s="420" t="s">
        <v>470</v>
      </c>
      <c r="AJ445" s="422" t="s">
        <v>743</v>
      </c>
      <c r="AK445" s="422" t="s">
        <v>743</v>
      </c>
      <c r="AL445" s="422" t="s">
        <v>743</v>
      </c>
      <c r="AM445" s="422" t="s">
        <v>743</v>
      </c>
      <c r="AN445" s="418">
        <v>0</v>
      </c>
      <c r="AO445" s="420" t="s">
        <v>751</v>
      </c>
      <c r="AP445" s="421" t="s">
        <v>752</v>
      </c>
      <c r="AR445" s="415"/>
      <c r="AS445" s="415"/>
      <c r="AT445" s="415"/>
      <c r="AU445" s="412">
        <v>1.5669999999999999</v>
      </c>
      <c r="AV445" s="411">
        <v>0.49601111799667902</v>
      </c>
      <c r="AW445" s="415" t="s">
        <v>743</v>
      </c>
      <c r="AX445" s="422" t="s">
        <v>743</v>
      </c>
      <c r="AY445" s="422" t="s">
        <v>743</v>
      </c>
      <c r="AZ445" s="422" t="s">
        <v>743</v>
      </c>
      <c r="BC445" s="412">
        <f t="shared" si="87"/>
        <v>0</v>
      </c>
      <c r="BD445" s="412">
        <f t="shared" si="85"/>
        <v>0</v>
      </c>
      <c r="BE445" s="412">
        <f t="shared" si="85"/>
        <v>0</v>
      </c>
      <c r="BF445" s="412">
        <f t="shared" si="88"/>
        <v>17.236999999999998</v>
      </c>
      <c r="BG445" s="412">
        <f t="shared" si="86"/>
        <v>5.4561222979634696</v>
      </c>
      <c r="BH445" s="412" t="e">
        <f t="shared" si="86"/>
        <v>#VALUE!</v>
      </c>
      <c r="BI445" s="412" t="e">
        <f t="shared" si="86"/>
        <v>#VALUE!</v>
      </c>
      <c r="BJ445" s="412" t="e">
        <f t="shared" si="86"/>
        <v>#VALUE!</v>
      </c>
      <c r="BK445" s="412" t="e">
        <f t="shared" si="86"/>
        <v>#VALUE!</v>
      </c>
    </row>
    <row r="446" spans="1:63">
      <c r="A446" s="458"/>
      <c r="B446" s="355" t="s">
        <v>825</v>
      </c>
      <c r="D446" s="353" t="s">
        <v>628</v>
      </c>
      <c r="E446" s="411">
        <v>7023.8599999999869</v>
      </c>
      <c r="F446" s="411">
        <v>7151.1699999999855</v>
      </c>
      <c r="G446" s="411">
        <v>6609.9299999999876</v>
      </c>
      <c r="H446" s="411">
        <v>6928.3199999999879</v>
      </c>
      <c r="I446" s="412" t="s">
        <v>517</v>
      </c>
      <c r="J446" s="412">
        <v>0.65869999999999995</v>
      </c>
      <c r="K446" s="412">
        <v>0.66949999999999998</v>
      </c>
      <c r="L446" s="412">
        <v>0.62339999999999995</v>
      </c>
      <c r="M446" s="412">
        <v>0.65049999999999997</v>
      </c>
      <c r="N446" s="411">
        <v>2.408790986594532E-2</v>
      </c>
      <c r="O446" s="412" t="s">
        <v>535</v>
      </c>
      <c r="P446" s="413">
        <v>1.6518586536497823</v>
      </c>
      <c r="Q446" s="353" t="s">
        <v>773</v>
      </c>
      <c r="R446" s="411">
        <v>12735.419999999966</v>
      </c>
      <c r="S446" s="411">
        <v>16258.629999999959</v>
      </c>
      <c r="T446" s="411">
        <v>16380.629999999957</v>
      </c>
      <c r="U446" s="411">
        <v>15124.893333333292</v>
      </c>
      <c r="V446" s="412" t="s">
        <v>437</v>
      </c>
      <c r="W446" s="412">
        <v>43.2</v>
      </c>
      <c r="X446" s="412">
        <v>50.870000000000005</v>
      </c>
      <c r="Y446" s="412">
        <v>51.13</v>
      </c>
      <c r="Z446" s="412">
        <v>48.4</v>
      </c>
      <c r="AA446" s="411">
        <v>4.5071752511039387</v>
      </c>
      <c r="AB446" s="412" t="s">
        <v>560</v>
      </c>
      <c r="AC446" s="413">
        <v>2.3136203208197186</v>
      </c>
      <c r="AD446" s="404" t="s">
        <v>773</v>
      </c>
      <c r="AE446" s="418">
        <v>5342</v>
      </c>
      <c r="AF446" s="418">
        <v>5108.75</v>
      </c>
      <c r="AG446" s="418">
        <v>5271</v>
      </c>
      <c r="AH446" s="418">
        <v>5240.583333333333</v>
      </c>
      <c r="AI446" s="420" t="s">
        <v>471</v>
      </c>
      <c r="AJ446" s="420">
        <v>4.5670000000000002</v>
      </c>
      <c r="AK446" s="420">
        <v>4.3970000000000002</v>
      </c>
      <c r="AL446" s="420">
        <v>4.516</v>
      </c>
      <c r="AM446" s="420">
        <v>4.4930000000000003</v>
      </c>
      <c r="AN446" s="418">
        <v>8.69854611525505E-2</v>
      </c>
      <c r="AO446" s="420" t="s">
        <v>472</v>
      </c>
      <c r="AP446" s="421">
        <v>1.9071555675624896</v>
      </c>
      <c r="AR446" s="412">
        <v>0.65869999999999995</v>
      </c>
      <c r="AS446" s="412">
        <v>0.66949999999999998</v>
      </c>
      <c r="AT446" s="412">
        <v>0.62339999999999995</v>
      </c>
      <c r="AU446" s="412">
        <v>43.2</v>
      </c>
      <c r="AV446" s="412">
        <v>50.870000000000005</v>
      </c>
      <c r="AW446" s="412">
        <v>51.13</v>
      </c>
      <c r="AX446" s="420">
        <v>4.5670000000000002</v>
      </c>
      <c r="AY446" s="420">
        <v>4.3970000000000002</v>
      </c>
      <c r="AZ446" s="420">
        <v>4.516</v>
      </c>
      <c r="BB446" s="355" t="s">
        <v>825</v>
      </c>
      <c r="BC446" s="412">
        <f t="shared" si="87"/>
        <v>13.832699999999999</v>
      </c>
      <c r="BD446" s="412">
        <f t="shared" si="85"/>
        <v>14.0595</v>
      </c>
      <c r="BE446" s="412">
        <f t="shared" si="85"/>
        <v>13.091399999999998</v>
      </c>
      <c r="BF446" s="412">
        <f t="shared" si="88"/>
        <v>475.20000000000005</v>
      </c>
      <c r="BG446" s="412">
        <f t="shared" si="86"/>
        <v>559.57000000000005</v>
      </c>
      <c r="BH446" s="412">
        <f t="shared" si="86"/>
        <v>562.43000000000006</v>
      </c>
      <c r="BI446" s="412">
        <f t="shared" si="86"/>
        <v>50.237000000000002</v>
      </c>
      <c r="BJ446" s="412">
        <f t="shared" si="86"/>
        <v>48.367000000000004</v>
      </c>
      <c r="BK446" s="412">
        <f t="shared" si="86"/>
        <v>49.676000000000002</v>
      </c>
    </row>
    <row r="447" spans="1:63">
      <c r="A447" s="458"/>
      <c r="B447" s="355" t="s">
        <v>826</v>
      </c>
      <c r="D447" s="353" t="s">
        <v>630</v>
      </c>
      <c r="E447" s="411">
        <v>5167.5499999999947</v>
      </c>
      <c r="F447" s="411">
        <v>6416.9299999999857</v>
      </c>
      <c r="G447" s="411">
        <v>4966.8599999999933</v>
      </c>
      <c r="H447" s="411">
        <v>5517.1133333333246</v>
      </c>
      <c r="I447" s="412" t="s">
        <v>595</v>
      </c>
      <c r="J447" s="412">
        <v>0.4975</v>
      </c>
      <c r="K447" s="412">
        <v>0.6069</v>
      </c>
      <c r="L447" s="412">
        <v>0.47960000000000003</v>
      </c>
      <c r="M447" s="412">
        <v>0.52800000000000002</v>
      </c>
      <c r="N447" s="411">
        <v>6.8902233649932226E-2</v>
      </c>
      <c r="O447" s="412" t="s">
        <v>566</v>
      </c>
      <c r="P447" s="413">
        <v>1.5720503802343584</v>
      </c>
      <c r="Q447" s="353" t="s">
        <v>778</v>
      </c>
      <c r="R447" s="411">
        <v>6749.2100000000028</v>
      </c>
      <c r="S447" s="411">
        <v>6040.4200000000028</v>
      </c>
      <c r="T447" s="411">
        <v>4811.7900000000027</v>
      </c>
      <c r="U447" s="411">
        <v>5867.1400000000021</v>
      </c>
      <c r="V447" s="412" t="s">
        <v>727</v>
      </c>
      <c r="W447" s="412">
        <v>27.95</v>
      </c>
      <c r="X447" s="412">
        <v>25.85</v>
      </c>
      <c r="Y447" s="412">
        <v>21.96</v>
      </c>
      <c r="Z447" s="412">
        <v>25.25</v>
      </c>
      <c r="AA447" s="411">
        <v>3.0414180996271152</v>
      </c>
      <c r="AB447" s="412" t="s">
        <v>459</v>
      </c>
      <c r="AC447" s="413">
        <v>2.373736652335888</v>
      </c>
      <c r="AD447" s="404" t="s">
        <v>778</v>
      </c>
      <c r="AE447" s="418">
        <v>3733.5</v>
      </c>
      <c r="AF447" s="418">
        <v>3737</v>
      </c>
      <c r="AG447" s="418">
        <v>3607</v>
      </c>
      <c r="AH447" s="418">
        <v>3692.5</v>
      </c>
      <c r="AI447" s="420" t="s">
        <v>461</v>
      </c>
      <c r="AJ447" s="420">
        <v>3.347</v>
      </c>
      <c r="AK447" s="420">
        <v>3.35</v>
      </c>
      <c r="AL447" s="420">
        <v>3.246</v>
      </c>
      <c r="AM447" s="420">
        <v>3.3140000000000001</v>
      </c>
      <c r="AN447" s="418">
        <v>5.9582744452654962E-2</v>
      </c>
      <c r="AO447" s="420" t="s">
        <v>568</v>
      </c>
      <c r="AP447" s="421">
        <v>1.8146482006273645</v>
      </c>
      <c r="AR447" s="412">
        <v>0.4975</v>
      </c>
      <c r="AS447" s="412">
        <v>0.6069</v>
      </c>
      <c r="AT447" s="412">
        <v>0.47960000000000003</v>
      </c>
      <c r="AU447" s="412">
        <v>27.95</v>
      </c>
      <c r="AV447" s="412">
        <v>25.85</v>
      </c>
      <c r="AW447" s="412">
        <v>21.96</v>
      </c>
      <c r="AX447" s="420">
        <v>3.347</v>
      </c>
      <c r="AY447" s="420">
        <v>3.35</v>
      </c>
      <c r="AZ447" s="420">
        <v>3.246</v>
      </c>
      <c r="BB447" s="355" t="s">
        <v>826</v>
      </c>
      <c r="BC447" s="412">
        <f t="shared" si="87"/>
        <v>10.4475</v>
      </c>
      <c r="BD447" s="412">
        <f t="shared" si="85"/>
        <v>12.744899999999999</v>
      </c>
      <c r="BE447" s="412">
        <f t="shared" si="85"/>
        <v>10.0716</v>
      </c>
      <c r="BF447" s="412">
        <f t="shared" si="88"/>
        <v>307.45</v>
      </c>
      <c r="BG447" s="412">
        <f t="shared" si="86"/>
        <v>284.35000000000002</v>
      </c>
      <c r="BH447" s="412">
        <f t="shared" si="86"/>
        <v>241.56</v>
      </c>
      <c r="BI447" s="412">
        <f t="shared" si="86"/>
        <v>36.817</v>
      </c>
      <c r="BJ447" s="412">
        <f t="shared" si="86"/>
        <v>36.85</v>
      </c>
      <c r="BK447" s="412">
        <f t="shared" si="86"/>
        <v>35.706000000000003</v>
      </c>
    </row>
    <row r="448" spans="1:63">
      <c r="D448" s="455" t="s">
        <v>647</v>
      </c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 t="s">
        <v>647</v>
      </c>
      <c r="R448" s="455"/>
      <c r="S448" s="455"/>
      <c r="T448" s="455"/>
      <c r="U448" s="455"/>
      <c r="V448" s="455"/>
      <c r="W448" s="455"/>
      <c r="X448" s="455"/>
      <c r="Y448" s="455"/>
      <c r="Z448" s="455"/>
      <c r="AA448" s="455"/>
      <c r="AB448" s="455"/>
      <c r="AC448" s="455"/>
      <c r="AD448" s="455" t="s">
        <v>647</v>
      </c>
      <c r="AE448" s="455"/>
      <c r="AF448" s="455"/>
      <c r="AG448" s="455"/>
      <c r="AH448" s="455"/>
      <c r="AI448" s="455"/>
      <c r="AJ448" s="455"/>
      <c r="AK448" s="455"/>
      <c r="AL448" s="455"/>
      <c r="AM448" s="455"/>
      <c r="AN448" s="455"/>
      <c r="AO448" s="455"/>
      <c r="AP448" s="455"/>
      <c r="AU448" s="404"/>
      <c r="AV448" s="404"/>
      <c r="AW448" s="404"/>
      <c r="AX448" s="404"/>
      <c r="AY448" s="404"/>
      <c r="AZ448" s="404"/>
      <c r="BF448" s="404"/>
      <c r="BG448" s="404"/>
      <c r="BH448" s="404"/>
      <c r="BI448" s="404"/>
      <c r="BJ448" s="404"/>
      <c r="BK448" s="404"/>
    </row>
    <row r="449" spans="1:63">
      <c r="D449" s="410" t="s">
        <v>413</v>
      </c>
      <c r="E449" s="353"/>
      <c r="F449" s="353"/>
      <c r="G449" s="353"/>
      <c r="H449" s="353"/>
      <c r="I449" s="353"/>
      <c r="J449" s="353"/>
      <c r="K449" s="353"/>
      <c r="L449" s="353"/>
      <c r="M449" s="353"/>
      <c r="N449" s="353"/>
      <c r="O449" s="353"/>
      <c r="P449" s="353"/>
      <c r="Q449" s="410" t="s">
        <v>649</v>
      </c>
      <c r="AD449" s="417" t="s">
        <v>784</v>
      </c>
      <c r="AE449" s="404"/>
      <c r="AF449" s="404"/>
      <c r="AG449" s="404"/>
      <c r="AH449" s="404"/>
      <c r="AI449" s="404"/>
      <c r="AJ449" s="404"/>
      <c r="AK449" s="404"/>
      <c r="AL449" s="404"/>
      <c r="AM449" s="404"/>
      <c r="AN449" s="404"/>
      <c r="AO449" s="404"/>
      <c r="AP449" s="404"/>
      <c r="AR449" s="353"/>
      <c r="AS449" s="353"/>
      <c r="AT449" s="353"/>
      <c r="AX449" s="404"/>
      <c r="AY449" s="404"/>
      <c r="AZ449" s="404"/>
      <c r="BC449" s="353"/>
      <c r="BD449" s="353"/>
      <c r="BE449" s="353"/>
      <c r="BI449" s="404"/>
      <c r="BJ449" s="404"/>
      <c r="BK449" s="404"/>
    </row>
    <row r="450" spans="1:63">
      <c r="D450" s="353"/>
      <c r="E450" s="456" t="s">
        <v>414</v>
      </c>
      <c r="F450" s="455"/>
      <c r="G450" s="455"/>
      <c r="H450" s="455"/>
      <c r="I450" s="455"/>
      <c r="J450" s="456" t="s">
        <v>415</v>
      </c>
      <c r="K450" s="455"/>
      <c r="L450" s="455"/>
      <c r="M450" s="455"/>
      <c r="N450" s="455"/>
      <c r="O450" s="455"/>
      <c r="P450" s="455"/>
      <c r="R450" s="456" t="s">
        <v>414</v>
      </c>
      <c r="S450" s="455"/>
      <c r="T450" s="455"/>
      <c r="U450" s="455"/>
      <c r="V450" s="455"/>
      <c r="W450" s="456" t="s">
        <v>415</v>
      </c>
      <c r="X450" s="455"/>
      <c r="Y450" s="455"/>
      <c r="Z450" s="455"/>
      <c r="AA450" s="455"/>
      <c r="AB450" s="455"/>
      <c r="AC450" s="455"/>
      <c r="AD450" s="404"/>
      <c r="AE450" s="456" t="s">
        <v>414</v>
      </c>
      <c r="AF450" s="457"/>
      <c r="AG450" s="457"/>
      <c r="AH450" s="457"/>
      <c r="AI450" s="457"/>
      <c r="AJ450" s="456" t="s">
        <v>415</v>
      </c>
      <c r="AK450" s="457"/>
      <c r="AL450" s="457"/>
      <c r="AM450" s="457"/>
      <c r="AN450" s="457"/>
      <c r="AO450" s="457"/>
      <c r="AP450" s="457"/>
      <c r="AU450" s="404"/>
      <c r="AV450" s="404"/>
      <c r="AW450" s="404"/>
      <c r="AX450" s="404"/>
      <c r="AY450" s="404"/>
      <c r="AZ450" s="404"/>
      <c r="BF450" s="404"/>
      <c r="BG450" s="404"/>
      <c r="BH450" s="404"/>
      <c r="BI450" s="404"/>
      <c r="BJ450" s="404"/>
      <c r="BK450" s="404"/>
    </row>
    <row r="451" spans="1:63">
      <c r="D451" s="410" t="s">
        <v>416</v>
      </c>
      <c r="E451" s="410" t="s">
        <v>417</v>
      </c>
      <c r="F451" s="410" t="s">
        <v>418</v>
      </c>
      <c r="G451" s="410" t="s">
        <v>419</v>
      </c>
      <c r="H451" s="353" t="s">
        <v>420</v>
      </c>
      <c r="I451" s="353" t="s">
        <v>421</v>
      </c>
      <c r="J451" s="410" t="s">
        <v>417</v>
      </c>
      <c r="K451" s="410" t="s">
        <v>418</v>
      </c>
      <c r="L451" s="410" t="s">
        <v>419</v>
      </c>
      <c r="M451" s="353" t="s">
        <v>420</v>
      </c>
      <c r="N451" s="353" t="s">
        <v>422</v>
      </c>
      <c r="O451" s="353" t="s">
        <v>421</v>
      </c>
      <c r="P451" s="353" t="s">
        <v>423</v>
      </c>
      <c r="Q451" s="410" t="s">
        <v>416</v>
      </c>
      <c r="R451" s="410" t="s">
        <v>417</v>
      </c>
      <c r="S451" s="410" t="s">
        <v>418</v>
      </c>
      <c r="T451" s="410" t="s">
        <v>419</v>
      </c>
      <c r="U451" s="353" t="s">
        <v>420</v>
      </c>
      <c r="V451" s="353" t="s">
        <v>421</v>
      </c>
      <c r="W451" s="410" t="s">
        <v>417</v>
      </c>
      <c r="X451" s="410" t="s">
        <v>418</v>
      </c>
      <c r="Y451" s="410" t="s">
        <v>419</v>
      </c>
      <c r="Z451" s="353" t="s">
        <v>420</v>
      </c>
      <c r="AA451" s="353" t="s">
        <v>422</v>
      </c>
      <c r="AB451" s="353" t="s">
        <v>421</v>
      </c>
      <c r="AC451" s="353" t="s">
        <v>423</v>
      </c>
      <c r="AD451" s="417" t="s">
        <v>416</v>
      </c>
      <c r="AE451" s="417" t="s">
        <v>417</v>
      </c>
      <c r="AF451" s="417" t="s">
        <v>418</v>
      </c>
      <c r="AG451" s="417" t="s">
        <v>419</v>
      </c>
      <c r="AH451" s="404" t="s">
        <v>420</v>
      </c>
      <c r="AI451" s="404" t="s">
        <v>421</v>
      </c>
      <c r="AJ451" s="417" t="s">
        <v>417</v>
      </c>
      <c r="AK451" s="417" t="s">
        <v>418</v>
      </c>
      <c r="AL451" s="417" t="s">
        <v>419</v>
      </c>
      <c r="AM451" s="404" t="s">
        <v>420</v>
      </c>
      <c r="AN451" s="404" t="s">
        <v>422</v>
      </c>
      <c r="AO451" s="404" t="s">
        <v>421</v>
      </c>
      <c r="AP451" s="404" t="s">
        <v>423</v>
      </c>
      <c r="AR451" s="410" t="s">
        <v>417</v>
      </c>
      <c r="AS451" s="410" t="s">
        <v>418</v>
      </c>
      <c r="AT451" s="410" t="s">
        <v>419</v>
      </c>
      <c r="AU451" s="410" t="s">
        <v>417</v>
      </c>
      <c r="AV451" s="410" t="s">
        <v>418</v>
      </c>
      <c r="AW451" s="410" t="s">
        <v>419</v>
      </c>
      <c r="AX451" s="417" t="s">
        <v>417</v>
      </c>
      <c r="AY451" s="417" t="s">
        <v>418</v>
      </c>
      <c r="AZ451" s="417" t="s">
        <v>419</v>
      </c>
      <c r="BC451" s="410" t="s">
        <v>417</v>
      </c>
      <c r="BD451" s="410" t="s">
        <v>418</v>
      </c>
      <c r="BE451" s="410" t="s">
        <v>419</v>
      </c>
      <c r="BF451" s="410" t="s">
        <v>417</v>
      </c>
      <c r="BG451" s="410" t="s">
        <v>418</v>
      </c>
      <c r="BH451" s="410" t="s">
        <v>419</v>
      </c>
      <c r="BI451" s="410" t="s">
        <v>417</v>
      </c>
      <c r="BJ451" s="410" t="s">
        <v>418</v>
      </c>
      <c r="BK451" s="410" t="s">
        <v>419</v>
      </c>
    </row>
    <row r="452" spans="1:63">
      <c r="A452" s="458" t="s">
        <v>648</v>
      </c>
      <c r="B452" s="353">
        <v>325</v>
      </c>
      <c r="D452" s="353" t="s">
        <v>424</v>
      </c>
      <c r="E452" s="411">
        <v>16179.090000000026</v>
      </c>
      <c r="F452" s="411">
        <v>18540.03</v>
      </c>
      <c r="G452" s="411">
        <v>14716.030000000026</v>
      </c>
      <c r="H452" s="411">
        <v>16478.38333333335</v>
      </c>
      <c r="I452" s="412" t="s">
        <v>454</v>
      </c>
      <c r="J452" s="412">
        <v>1.98</v>
      </c>
      <c r="K452" s="412">
        <v>2.2189999999999999</v>
      </c>
      <c r="L452" s="412">
        <v>1.829</v>
      </c>
      <c r="M452" s="412">
        <v>2.0089999999999999</v>
      </c>
      <c r="N452" s="411">
        <v>0.19655829788244372</v>
      </c>
      <c r="O452" s="412" t="s">
        <v>455</v>
      </c>
      <c r="P452" s="413">
        <v>2.0437403264116951</v>
      </c>
      <c r="Q452" s="353" t="s">
        <v>650</v>
      </c>
      <c r="R452" s="411">
        <v>11231.10000000002</v>
      </c>
      <c r="S452" s="411">
        <v>12332.000000000022</v>
      </c>
      <c r="T452" s="411">
        <v>8911.2000000000189</v>
      </c>
      <c r="U452" s="411">
        <v>10824.766666666686</v>
      </c>
      <c r="V452" s="412" t="s">
        <v>575</v>
      </c>
      <c r="W452" s="412">
        <v>30.970000000000002</v>
      </c>
      <c r="X452" s="412">
        <v>33.15</v>
      </c>
      <c r="Y452" s="412">
        <v>26.12</v>
      </c>
      <c r="Z452" s="412">
        <v>30.080000000000002</v>
      </c>
      <c r="AA452" s="411">
        <v>3.5980362442298075</v>
      </c>
      <c r="AB452" s="412" t="s">
        <v>459</v>
      </c>
      <c r="AC452" s="413">
        <v>2.3039801463078131</v>
      </c>
      <c r="AD452" s="404" t="s">
        <v>650</v>
      </c>
      <c r="AE452" s="418">
        <v>11022.360000000019</v>
      </c>
      <c r="AF452" s="418">
        <v>11803.360000000028</v>
      </c>
      <c r="AG452" s="418">
        <v>10208.000000000015</v>
      </c>
      <c r="AH452" s="418">
        <v>11011.24000000002</v>
      </c>
      <c r="AI452" s="420" t="s">
        <v>476</v>
      </c>
      <c r="AJ452" s="420">
        <v>6.5200000000000005</v>
      </c>
      <c r="AK452" s="420">
        <v>6.9240000000000004</v>
      </c>
      <c r="AL452" s="420">
        <v>6.0940000000000003</v>
      </c>
      <c r="AM452" s="420">
        <v>6.5129999999999999</v>
      </c>
      <c r="AN452" s="418">
        <v>0.41499373936961031</v>
      </c>
      <c r="AO452" s="420" t="s">
        <v>463</v>
      </c>
      <c r="AP452" s="421">
        <v>1.9859145767858493</v>
      </c>
      <c r="AR452" s="412">
        <v>1.98</v>
      </c>
      <c r="AS452" s="412">
        <v>2.2189999999999999</v>
      </c>
      <c r="AT452" s="412">
        <v>1.829</v>
      </c>
      <c r="AU452" s="412">
        <v>30.970000000000002</v>
      </c>
      <c r="AV452" s="412">
        <v>33.15</v>
      </c>
      <c r="AW452" s="412">
        <v>26.12</v>
      </c>
      <c r="AX452" s="420">
        <v>6.5200000000000005</v>
      </c>
      <c r="AY452" s="420">
        <v>6.9240000000000004</v>
      </c>
      <c r="AZ452" s="420">
        <v>6.0940000000000003</v>
      </c>
      <c r="BB452" s="353">
        <v>325</v>
      </c>
      <c r="BC452" s="412">
        <f>AR452*21</f>
        <v>41.58</v>
      </c>
      <c r="BD452" s="412">
        <f t="shared" ref="BD452:BE475" si="89">AS452*21</f>
        <v>46.598999999999997</v>
      </c>
      <c r="BE452" s="412">
        <f t="shared" si="89"/>
        <v>38.408999999999999</v>
      </c>
      <c r="BF452" s="412">
        <f>AU452*11</f>
        <v>340.67</v>
      </c>
      <c r="BG452" s="412">
        <f t="shared" ref="BG452:BK475" si="90">AV452*11</f>
        <v>364.65</v>
      </c>
      <c r="BH452" s="412">
        <f t="shared" si="90"/>
        <v>287.32</v>
      </c>
      <c r="BI452" s="412">
        <f t="shared" si="90"/>
        <v>71.72</v>
      </c>
      <c r="BJ452" s="412">
        <f t="shared" si="90"/>
        <v>76.164000000000001</v>
      </c>
      <c r="BK452" s="412">
        <f t="shared" si="90"/>
        <v>67.034000000000006</v>
      </c>
    </row>
    <row r="453" spans="1:63">
      <c r="A453" s="458"/>
      <c r="B453" s="353">
        <v>326</v>
      </c>
      <c r="D453" s="353" t="s">
        <v>456</v>
      </c>
      <c r="E453" s="411">
        <v>50488.119999999937</v>
      </c>
      <c r="F453" s="411">
        <v>56013.119999999937</v>
      </c>
      <c r="G453" s="411">
        <v>54705.119999999937</v>
      </c>
      <c r="H453" s="411">
        <v>53735.453333333273</v>
      </c>
      <c r="I453" s="412" t="s">
        <v>481</v>
      </c>
      <c r="J453" s="412">
        <v>5.0960000000000001</v>
      </c>
      <c r="K453" s="412">
        <v>5.5540000000000003</v>
      </c>
      <c r="L453" s="412">
        <v>5.4459999999999997</v>
      </c>
      <c r="M453" s="412">
        <v>5.3650000000000002</v>
      </c>
      <c r="N453" s="411">
        <v>0.23947064830889617</v>
      </c>
      <c r="O453" s="412" t="s">
        <v>446</v>
      </c>
      <c r="P453" s="413">
        <v>2.1155406074179957</v>
      </c>
      <c r="Q453" s="353" t="s">
        <v>657</v>
      </c>
      <c r="R453" s="411">
        <v>205240.40000000031</v>
      </c>
      <c r="S453" s="411">
        <v>217568.40000000034</v>
      </c>
      <c r="T453" s="411">
        <v>211429.40000000031</v>
      </c>
      <c r="U453" s="411">
        <v>211412.73333333363</v>
      </c>
      <c r="V453" s="412" t="s">
        <v>513</v>
      </c>
      <c r="W453" s="412">
        <v>239.9</v>
      </c>
      <c r="X453" s="412">
        <v>249.8</v>
      </c>
      <c r="Y453" s="412">
        <v>244.9</v>
      </c>
      <c r="Z453" s="412">
        <v>244.8</v>
      </c>
      <c r="AA453" s="411">
        <v>4.9584954000851038</v>
      </c>
      <c r="AB453" s="412" t="s">
        <v>461</v>
      </c>
      <c r="AC453" s="413">
        <v>1.803502887001956</v>
      </c>
      <c r="AD453" s="404" t="s">
        <v>657</v>
      </c>
      <c r="AE453" s="418">
        <v>5485.8799999999928</v>
      </c>
      <c r="AF453" s="418">
        <v>5940.5199999999923</v>
      </c>
      <c r="AG453" s="418">
        <v>6579.8799999999919</v>
      </c>
      <c r="AH453" s="418">
        <v>6002.093333333326</v>
      </c>
      <c r="AI453" s="420" t="s">
        <v>587</v>
      </c>
      <c r="AJ453" s="420">
        <v>3.4910000000000001</v>
      </c>
      <c r="AK453" s="420">
        <v>3.754</v>
      </c>
      <c r="AL453" s="420">
        <v>4.1189999999999998</v>
      </c>
      <c r="AM453" s="420">
        <v>3.7880000000000003</v>
      </c>
      <c r="AN453" s="418">
        <v>0.31550751198138249</v>
      </c>
      <c r="AO453" s="420" t="s">
        <v>528</v>
      </c>
      <c r="AP453" s="421">
        <v>1.82551285111978</v>
      </c>
      <c r="AR453" s="412">
        <v>5.0960000000000001</v>
      </c>
      <c r="AS453" s="412">
        <v>5.5540000000000003</v>
      </c>
      <c r="AT453" s="412">
        <v>5.4459999999999997</v>
      </c>
      <c r="AU453" s="412">
        <v>239.9</v>
      </c>
      <c r="AV453" s="412">
        <v>249.8</v>
      </c>
      <c r="AW453" s="412">
        <v>244.9</v>
      </c>
      <c r="AX453" s="420">
        <v>3.4910000000000001</v>
      </c>
      <c r="AY453" s="420">
        <v>3.754</v>
      </c>
      <c r="AZ453" s="420">
        <v>4.1189999999999998</v>
      </c>
      <c r="BB453" s="353">
        <v>326</v>
      </c>
      <c r="BC453" s="412">
        <f t="shared" ref="BC453:BC475" si="91">AR453*21</f>
        <v>107.01600000000001</v>
      </c>
      <c r="BD453" s="412">
        <f t="shared" si="89"/>
        <v>116.634</v>
      </c>
      <c r="BE453" s="412">
        <f t="shared" si="89"/>
        <v>114.366</v>
      </c>
      <c r="BF453" s="412">
        <f t="shared" ref="BF453:BF475" si="92">AU453*11</f>
        <v>2638.9</v>
      </c>
      <c r="BG453" s="412">
        <f t="shared" si="90"/>
        <v>2747.8</v>
      </c>
      <c r="BH453" s="412">
        <f t="shared" si="90"/>
        <v>2693.9</v>
      </c>
      <c r="BI453" s="412">
        <f t="shared" si="90"/>
        <v>38.401000000000003</v>
      </c>
      <c r="BJ453" s="412">
        <f t="shared" si="90"/>
        <v>41.293999999999997</v>
      </c>
      <c r="BK453" s="412">
        <f t="shared" si="90"/>
        <v>45.308999999999997</v>
      </c>
    </row>
    <row r="454" spans="1:63">
      <c r="A454" s="458"/>
      <c r="B454" s="353">
        <v>327</v>
      </c>
      <c r="D454" s="353" t="s">
        <v>482</v>
      </c>
      <c r="E454" s="411">
        <v>18477.12</v>
      </c>
      <c r="F454" s="411">
        <v>19957.119999999984</v>
      </c>
      <c r="G454" s="411">
        <v>23512.119999999977</v>
      </c>
      <c r="H454" s="411">
        <v>20648.786666666652</v>
      </c>
      <c r="I454" s="412" t="s">
        <v>501</v>
      </c>
      <c r="J454" s="412">
        <v>2.2130000000000001</v>
      </c>
      <c r="K454" s="412">
        <v>2.359</v>
      </c>
      <c r="L454" s="412">
        <v>2.7040000000000002</v>
      </c>
      <c r="M454" s="412">
        <v>2.4250000000000003</v>
      </c>
      <c r="N454" s="411">
        <v>0.25239370063017919</v>
      </c>
      <c r="O454" s="412" t="s">
        <v>440</v>
      </c>
      <c r="P454" s="413">
        <v>2.1096719738678469</v>
      </c>
      <c r="Q454" s="353" t="s">
        <v>665</v>
      </c>
      <c r="R454" s="411">
        <v>47342.399999999929</v>
      </c>
      <c r="S454" s="411">
        <v>39890.399999999936</v>
      </c>
      <c r="T454" s="411">
        <v>43744.399999999921</v>
      </c>
      <c r="U454" s="411">
        <v>43659.0666666666</v>
      </c>
      <c r="V454" s="412" t="s">
        <v>523</v>
      </c>
      <c r="W454" s="412">
        <v>86.28</v>
      </c>
      <c r="X454" s="412">
        <v>76.510000000000005</v>
      </c>
      <c r="Y454" s="412">
        <v>81.63</v>
      </c>
      <c r="Z454" s="412">
        <v>81.47</v>
      </c>
      <c r="AA454" s="411">
        <v>4.8890301968838576</v>
      </c>
      <c r="AB454" s="412" t="s">
        <v>503</v>
      </c>
      <c r="AC454" s="413">
        <v>2.0609243224938907</v>
      </c>
      <c r="AD454" s="404" t="s">
        <v>665</v>
      </c>
      <c r="AE454" s="418">
        <v>15032.240000000034</v>
      </c>
      <c r="AF454" s="418">
        <v>14273.480000000034</v>
      </c>
      <c r="AG454" s="418">
        <v>13462.240000000033</v>
      </c>
      <c r="AH454" s="418">
        <v>14255.9866666667</v>
      </c>
      <c r="AI454" s="420" t="s">
        <v>470</v>
      </c>
      <c r="AJ454" s="420">
        <v>8.5510000000000002</v>
      </c>
      <c r="AK454" s="420">
        <v>8.1739999999999995</v>
      </c>
      <c r="AL454" s="420">
        <v>7.7679999999999998</v>
      </c>
      <c r="AM454" s="420">
        <v>8.1650000000000009</v>
      </c>
      <c r="AN454" s="418">
        <v>0.39180767283974899</v>
      </c>
      <c r="AO454" s="420" t="s">
        <v>504</v>
      </c>
      <c r="AP454" s="421">
        <v>2.0571304148873089</v>
      </c>
      <c r="AR454" s="412">
        <v>2.2130000000000001</v>
      </c>
      <c r="AS454" s="412">
        <v>2.359</v>
      </c>
      <c r="AT454" s="412">
        <v>2.7040000000000002</v>
      </c>
      <c r="AU454" s="412">
        <v>86.28</v>
      </c>
      <c r="AV454" s="412">
        <v>76.510000000000005</v>
      </c>
      <c r="AW454" s="412">
        <v>81.63</v>
      </c>
      <c r="AX454" s="420">
        <v>8.5510000000000002</v>
      </c>
      <c r="AY454" s="420">
        <v>8.1739999999999995</v>
      </c>
      <c r="AZ454" s="420">
        <v>7.7679999999999998</v>
      </c>
      <c r="BB454" s="353">
        <v>327</v>
      </c>
      <c r="BC454" s="412">
        <f t="shared" si="91"/>
        <v>46.472999999999999</v>
      </c>
      <c r="BD454" s="412">
        <f t="shared" si="89"/>
        <v>49.539000000000001</v>
      </c>
      <c r="BE454" s="412">
        <f t="shared" si="89"/>
        <v>56.784000000000006</v>
      </c>
      <c r="BF454" s="412">
        <f t="shared" si="92"/>
        <v>949.08</v>
      </c>
      <c r="BG454" s="412">
        <f t="shared" si="90"/>
        <v>841.61</v>
      </c>
      <c r="BH454" s="412">
        <f t="shared" si="90"/>
        <v>897.93</v>
      </c>
      <c r="BI454" s="412">
        <f t="shared" si="90"/>
        <v>94.061000000000007</v>
      </c>
      <c r="BJ454" s="412">
        <f t="shared" si="90"/>
        <v>89.913999999999987</v>
      </c>
      <c r="BK454" s="412">
        <f t="shared" si="90"/>
        <v>85.447999999999993</v>
      </c>
    </row>
    <row r="455" spans="1:63">
      <c r="A455" s="458"/>
      <c r="B455" s="353">
        <v>328</v>
      </c>
      <c r="D455" s="353" t="s">
        <v>502</v>
      </c>
      <c r="E455" s="411">
        <v>29884.119999999952</v>
      </c>
      <c r="F455" s="411">
        <v>24411.089999999978</v>
      </c>
      <c r="G455" s="411">
        <v>26636.119999999966</v>
      </c>
      <c r="H455" s="411">
        <v>26977.109999999968</v>
      </c>
      <c r="I455" s="412" t="s">
        <v>450</v>
      </c>
      <c r="J455" s="412">
        <v>3.3000000000000003</v>
      </c>
      <c r="K455" s="412">
        <v>2.79</v>
      </c>
      <c r="L455" s="412">
        <v>3</v>
      </c>
      <c r="M455" s="412">
        <v>3.0300000000000002</v>
      </c>
      <c r="N455" s="411">
        <v>0.25634382871041117</v>
      </c>
      <c r="O455" s="412" t="s">
        <v>523</v>
      </c>
      <c r="P455" s="413">
        <v>2.1442344295633586</v>
      </c>
      <c r="Q455" s="353" t="s">
        <v>671</v>
      </c>
      <c r="R455" s="411">
        <v>470675.39999999903</v>
      </c>
      <c r="S455" s="411">
        <v>478658.64999999898</v>
      </c>
      <c r="T455" s="411">
        <v>493206.64999999903</v>
      </c>
      <c r="U455" s="411">
        <v>480846.89999999898</v>
      </c>
      <c r="V455" s="412" t="s">
        <v>514</v>
      </c>
      <c r="W455" s="412">
        <v>426.70000000000005</v>
      </c>
      <c r="X455" s="412">
        <v>431.70000000000005</v>
      </c>
      <c r="Y455" s="412">
        <v>440.8</v>
      </c>
      <c r="Z455" s="412">
        <v>433</v>
      </c>
      <c r="AA455" s="411">
        <v>7.1285957555471828</v>
      </c>
      <c r="AB455" s="412" t="s">
        <v>468</v>
      </c>
      <c r="AC455" s="413">
        <v>1.6237236768621426</v>
      </c>
      <c r="AD455" s="404" t="s">
        <v>671</v>
      </c>
      <c r="AE455" s="418">
        <v>12159.360000000028</v>
      </c>
      <c r="AF455" s="418">
        <v>5393.6399999999931</v>
      </c>
      <c r="AG455" s="418">
        <v>12071.24000000002</v>
      </c>
      <c r="AH455" s="418">
        <v>9874.7466666666805</v>
      </c>
      <c r="AI455" s="419" t="s">
        <v>789</v>
      </c>
      <c r="AJ455" s="420">
        <v>7.1070000000000002</v>
      </c>
      <c r="AK455" s="420">
        <v>3.4370000000000003</v>
      </c>
      <c r="AL455" s="420">
        <v>7.0620000000000003</v>
      </c>
      <c r="AM455" s="420">
        <v>5.8680000000000003</v>
      </c>
      <c r="AN455" s="418">
        <v>2.1059188688593609</v>
      </c>
      <c r="AO455" s="419" t="s">
        <v>790</v>
      </c>
      <c r="AP455" s="421">
        <v>1.9727103646223807</v>
      </c>
      <c r="AR455" s="412">
        <v>3.3000000000000003</v>
      </c>
      <c r="AS455" s="412">
        <v>2.79</v>
      </c>
      <c r="AT455" s="412">
        <v>3</v>
      </c>
      <c r="AU455" s="412">
        <v>426.70000000000005</v>
      </c>
      <c r="AV455" s="412">
        <v>431.70000000000005</v>
      </c>
      <c r="AW455" s="412">
        <v>440.8</v>
      </c>
      <c r="AX455" s="420">
        <v>7.1070000000000002</v>
      </c>
      <c r="AY455" s="420">
        <v>3.4370000000000003</v>
      </c>
      <c r="AZ455" s="420">
        <v>7.0620000000000003</v>
      </c>
      <c r="BB455" s="353">
        <v>328</v>
      </c>
      <c r="BC455" s="412">
        <f t="shared" si="91"/>
        <v>69.300000000000011</v>
      </c>
      <c r="BD455" s="412">
        <f t="shared" si="89"/>
        <v>58.59</v>
      </c>
      <c r="BE455" s="412">
        <f t="shared" si="89"/>
        <v>63</v>
      </c>
      <c r="BF455" s="412">
        <f t="shared" si="92"/>
        <v>4693.7000000000007</v>
      </c>
      <c r="BG455" s="412">
        <f t="shared" si="90"/>
        <v>4748.7000000000007</v>
      </c>
      <c r="BH455" s="412">
        <f t="shared" si="90"/>
        <v>4848.8</v>
      </c>
      <c r="BI455" s="412">
        <f t="shared" si="90"/>
        <v>78.177000000000007</v>
      </c>
      <c r="BJ455" s="412">
        <f t="shared" si="90"/>
        <v>37.807000000000002</v>
      </c>
      <c r="BK455" s="412">
        <f t="shared" si="90"/>
        <v>77.682000000000002</v>
      </c>
    </row>
    <row r="456" spans="1:63">
      <c r="A456" s="458"/>
      <c r="B456" s="353">
        <v>329</v>
      </c>
      <c r="D456" s="353" t="s">
        <v>524</v>
      </c>
      <c r="E456" s="411">
        <v>14733.060000000025</v>
      </c>
      <c r="F456" s="411">
        <v>16281.090000000029</v>
      </c>
      <c r="G456" s="411">
        <v>18848.09</v>
      </c>
      <c r="H456" s="411">
        <v>16620.746666666684</v>
      </c>
      <c r="I456" s="412" t="s">
        <v>501</v>
      </c>
      <c r="J456" s="412">
        <v>1.831</v>
      </c>
      <c r="K456" s="412">
        <v>1.9910000000000001</v>
      </c>
      <c r="L456" s="412">
        <v>2.25</v>
      </c>
      <c r="M456" s="412">
        <v>2.024</v>
      </c>
      <c r="N456" s="411">
        <v>0.2113439895270523</v>
      </c>
      <c r="O456" s="412" t="s">
        <v>440</v>
      </c>
      <c r="P456" s="413">
        <v>2.0439376463797809</v>
      </c>
      <c r="Q456" s="353" t="s">
        <v>677</v>
      </c>
      <c r="R456" s="411">
        <v>29679.399999999951</v>
      </c>
      <c r="S456" s="411">
        <v>31597.399999999936</v>
      </c>
      <c r="T456" s="411">
        <v>24671.399999999958</v>
      </c>
      <c r="U456" s="411">
        <v>28649.399999999947</v>
      </c>
      <c r="V456" s="412" t="s">
        <v>501</v>
      </c>
      <c r="W456" s="412">
        <v>62.120000000000005</v>
      </c>
      <c r="X456" s="412">
        <v>64.930000000000007</v>
      </c>
      <c r="Y456" s="412">
        <v>54.5</v>
      </c>
      <c r="Z456" s="412">
        <v>60.52</v>
      </c>
      <c r="AA456" s="411">
        <v>5.3943340930329899</v>
      </c>
      <c r="AB456" s="412" t="s">
        <v>429</v>
      </c>
      <c r="AC456" s="413">
        <v>2.1414864728276819</v>
      </c>
      <c r="AD456" s="404" t="s">
        <v>677</v>
      </c>
      <c r="AE456" s="418">
        <v>11837.360000000024</v>
      </c>
      <c r="AF456" s="418">
        <v>12612.120000000032</v>
      </c>
      <c r="AG456" s="418">
        <v>12927.240000000027</v>
      </c>
      <c r="AH456" s="418">
        <v>12458.906666666693</v>
      </c>
      <c r="AI456" s="420" t="s">
        <v>446</v>
      </c>
      <c r="AJ456" s="420">
        <v>6.9420000000000002</v>
      </c>
      <c r="AK456" s="420">
        <v>7.3380000000000001</v>
      </c>
      <c r="AL456" s="420">
        <v>7.4980000000000002</v>
      </c>
      <c r="AM456" s="420">
        <v>7.2590000000000003</v>
      </c>
      <c r="AN456" s="418">
        <v>0.28633938768746597</v>
      </c>
      <c r="AO456" s="420" t="s">
        <v>490</v>
      </c>
      <c r="AP456" s="421">
        <v>2.052007782584647</v>
      </c>
      <c r="AR456" s="412">
        <v>1.831</v>
      </c>
      <c r="AS456" s="412">
        <v>1.9910000000000001</v>
      </c>
      <c r="AT456" s="412">
        <v>2.25</v>
      </c>
      <c r="AU456" s="412">
        <v>62.120000000000005</v>
      </c>
      <c r="AV456" s="412">
        <v>64.930000000000007</v>
      </c>
      <c r="AW456" s="412">
        <v>54.5</v>
      </c>
      <c r="AX456" s="420">
        <v>6.9420000000000002</v>
      </c>
      <c r="AY456" s="420">
        <v>7.3380000000000001</v>
      </c>
      <c r="AZ456" s="420">
        <v>7.4980000000000002</v>
      </c>
      <c r="BB456" s="353">
        <v>329</v>
      </c>
      <c r="BC456" s="412">
        <f t="shared" si="91"/>
        <v>38.451000000000001</v>
      </c>
      <c r="BD456" s="412">
        <f t="shared" si="89"/>
        <v>41.811</v>
      </c>
      <c r="BE456" s="412">
        <f t="shared" si="89"/>
        <v>47.25</v>
      </c>
      <c r="BF456" s="412">
        <f t="shared" si="92"/>
        <v>683.32</v>
      </c>
      <c r="BG456" s="412">
        <f t="shared" si="90"/>
        <v>714.23</v>
      </c>
      <c r="BH456" s="412">
        <f t="shared" si="90"/>
        <v>599.5</v>
      </c>
      <c r="BI456" s="412">
        <f t="shared" si="90"/>
        <v>76.361999999999995</v>
      </c>
      <c r="BJ456" s="412">
        <f t="shared" si="90"/>
        <v>80.718000000000004</v>
      </c>
      <c r="BK456" s="412">
        <f t="shared" si="90"/>
        <v>82.478000000000009</v>
      </c>
    </row>
    <row r="457" spans="1:63">
      <c r="A457" s="458"/>
      <c r="B457" s="353">
        <v>330</v>
      </c>
      <c r="D457" s="353" t="s">
        <v>533</v>
      </c>
      <c r="E457" s="411">
        <v>39769.119999999944</v>
      </c>
      <c r="F457" s="411">
        <v>36451.119999999952</v>
      </c>
      <c r="G457" s="411">
        <v>38127.089999999953</v>
      </c>
      <c r="H457" s="411">
        <v>38115.776666666621</v>
      </c>
      <c r="I457" s="412" t="s">
        <v>529</v>
      </c>
      <c r="J457" s="412">
        <v>4.1820000000000004</v>
      </c>
      <c r="K457" s="412">
        <v>3.89</v>
      </c>
      <c r="L457" s="412">
        <v>4.0380000000000003</v>
      </c>
      <c r="M457" s="412">
        <v>4.0369999999999999</v>
      </c>
      <c r="N457" s="411">
        <v>0.14556149776832503</v>
      </c>
      <c r="O457" s="412" t="s">
        <v>449</v>
      </c>
      <c r="P457" s="413">
        <v>2.2072868033203226</v>
      </c>
      <c r="Q457" s="353" t="s">
        <v>679</v>
      </c>
      <c r="R457" s="411">
        <v>641381.39999999874</v>
      </c>
      <c r="S457" s="411">
        <v>677343.8209069001</v>
      </c>
      <c r="T457" s="411">
        <v>607289.39999999898</v>
      </c>
      <c r="U457" s="411">
        <v>642004.87363563257</v>
      </c>
      <c r="V457" s="412" t="s">
        <v>470</v>
      </c>
      <c r="W457" s="412">
        <v>528.80000000000007</v>
      </c>
      <c r="X457" s="412">
        <v>549.20000000000005</v>
      </c>
      <c r="Y457" s="412">
        <v>509.20000000000005</v>
      </c>
      <c r="Z457" s="412">
        <v>529.1</v>
      </c>
      <c r="AA457" s="411">
        <v>20.020912343760177</v>
      </c>
      <c r="AB457" s="412" t="s">
        <v>447</v>
      </c>
      <c r="AC457" s="413">
        <v>1.6240430838201878</v>
      </c>
      <c r="AD457" s="404" t="s">
        <v>679</v>
      </c>
      <c r="AE457" s="418">
        <v>13290.120000000019</v>
      </c>
      <c r="AF457" s="418">
        <v>11664.120000000023</v>
      </c>
      <c r="AG457" s="418">
        <v>12141.360000000028</v>
      </c>
      <c r="AH457" s="418">
        <v>12365.200000000024</v>
      </c>
      <c r="AI457" s="420" t="s">
        <v>494</v>
      </c>
      <c r="AJ457" s="420">
        <v>7.681</v>
      </c>
      <c r="AK457" s="420">
        <v>6.8520000000000003</v>
      </c>
      <c r="AL457" s="420">
        <v>7.0970000000000004</v>
      </c>
      <c r="AM457" s="420">
        <v>7.21</v>
      </c>
      <c r="AN457" s="418">
        <v>0.42580270719423274</v>
      </c>
      <c r="AO457" s="420" t="s">
        <v>444</v>
      </c>
      <c r="AP457" s="421">
        <v>2.0516307639422329</v>
      </c>
      <c r="AR457" s="412">
        <v>4.1820000000000004</v>
      </c>
      <c r="AS457" s="412">
        <v>3.89</v>
      </c>
      <c r="AT457" s="412">
        <v>4.0380000000000003</v>
      </c>
      <c r="AU457" s="412">
        <v>528.80000000000007</v>
      </c>
      <c r="AV457" s="412">
        <v>549.20000000000005</v>
      </c>
      <c r="AW457" s="412">
        <v>509.20000000000005</v>
      </c>
      <c r="AX457" s="420">
        <v>7.681</v>
      </c>
      <c r="AY457" s="420">
        <v>6.8520000000000003</v>
      </c>
      <c r="AZ457" s="420">
        <v>7.0970000000000004</v>
      </c>
      <c r="BB457" s="353">
        <v>330</v>
      </c>
      <c r="BC457" s="412">
        <f t="shared" si="91"/>
        <v>87.822000000000003</v>
      </c>
      <c r="BD457" s="412">
        <f t="shared" si="89"/>
        <v>81.69</v>
      </c>
      <c r="BE457" s="412">
        <f t="shared" si="89"/>
        <v>84.798000000000002</v>
      </c>
      <c r="BF457" s="412">
        <f t="shared" si="92"/>
        <v>5816.8000000000011</v>
      </c>
      <c r="BG457" s="412">
        <f t="shared" si="90"/>
        <v>6041.2000000000007</v>
      </c>
      <c r="BH457" s="412">
        <f t="shared" si="90"/>
        <v>5601.2000000000007</v>
      </c>
      <c r="BI457" s="412">
        <f t="shared" si="90"/>
        <v>84.491</v>
      </c>
      <c r="BJ457" s="412">
        <f t="shared" si="90"/>
        <v>75.372</v>
      </c>
      <c r="BK457" s="412">
        <f t="shared" si="90"/>
        <v>78.067000000000007</v>
      </c>
    </row>
    <row r="458" spans="1:63">
      <c r="A458" s="458"/>
      <c r="B458" s="353">
        <v>331</v>
      </c>
      <c r="D458" s="353" t="s">
        <v>538</v>
      </c>
      <c r="E458" s="411">
        <v>16005.12000000003</v>
      </c>
      <c r="F458" s="411">
        <v>14709.060000000025</v>
      </c>
      <c r="G458" s="411">
        <v>16178.060000000027</v>
      </c>
      <c r="H458" s="411">
        <v>15630.746666666693</v>
      </c>
      <c r="I458" s="412" t="s">
        <v>489</v>
      </c>
      <c r="J458" s="412">
        <v>1.962</v>
      </c>
      <c r="K458" s="412">
        <v>1.8280000000000001</v>
      </c>
      <c r="L458" s="412">
        <v>1.98</v>
      </c>
      <c r="M458" s="412">
        <v>1.9239999999999999</v>
      </c>
      <c r="N458" s="411">
        <v>8.29878922757116E-2</v>
      </c>
      <c r="O458" s="412" t="s">
        <v>448</v>
      </c>
      <c r="P458" s="413">
        <v>2.0121624106017362</v>
      </c>
      <c r="Q458" s="353" t="s">
        <v>684</v>
      </c>
      <c r="R458" s="411">
        <v>48599.399999999921</v>
      </c>
      <c r="S458" s="411">
        <v>47601.399999999921</v>
      </c>
      <c r="T458" s="411">
        <v>46824.399999999921</v>
      </c>
      <c r="U458" s="411">
        <v>47675.066666666593</v>
      </c>
      <c r="V458" s="412" t="s">
        <v>472</v>
      </c>
      <c r="W458" s="412">
        <v>87.88</v>
      </c>
      <c r="X458" s="412">
        <v>86.61</v>
      </c>
      <c r="Y458" s="412">
        <v>85.62</v>
      </c>
      <c r="Z458" s="412">
        <v>86.710000000000008</v>
      </c>
      <c r="AA458" s="411">
        <v>1.1342406877911981</v>
      </c>
      <c r="AB458" s="412" t="s">
        <v>536</v>
      </c>
      <c r="AC458" s="413">
        <v>2.0626403191188523</v>
      </c>
      <c r="AD458" s="404" t="s">
        <v>684</v>
      </c>
      <c r="AE458" s="418">
        <v>10370.120000000017</v>
      </c>
      <c r="AF458" s="418">
        <v>9354.2400000000089</v>
      </c>
      <c r="AG458" s="418">
        <v>9212.2400000000107</v>
      </c>
      <c r="AH458" s="418">
        <v>9645.5333333333456</v>
      </c>
      <c r="AI458" s="420" t="s">
        <v>443</v>
      </c>
      <c r="AJ458" s="420">
        <v>6.1790000000000003</v>
      </c>
      <c r="AK458" s="420">
        <v>5.641</v>
      </c>
      <c r="AL458" s="420">
        <v>5.5659999999999998</v>
      </c>
      <c r="AM458" s="420">
        <v>5.7949999999999999</v>
      </c>
      <c r="AN458" s="418">
        <v>0.3346270707002626</v>
      </c>
      <c r="AO458" s="420" t="s">
        <v>426</v>
      </c>
      <c r="AP458" s="421">
        <v>1.9490559762212409</v>
      </c>
      <c r="AR458" s="412">
        <v>1.962</v>
      </c>
      <c r="AS458" s="412">
        <v>1.8280000000000001</v>
      </c>
      <c r="AT458" s="412">
        <v>1.98</v>
      </c>
      <c r="AU458" s="412">
        <v>87.88</v>
      </c>
      <c r="AV458" s="412">
        <v>86.61</v>
      </c>
      <c r="AW458" s="412">
        <v>85.62</v>
      </c>
      <c r="AX458" s="420">
        <v>6.1790000000000003</v>
      </c>
      <c r="AY458" s="420">
        <v>5.641</v>
      </c>
      <c r="AZ458" s="420">
        <v>5.5659999999999998</v>
      </c>
      <c r="BB458" s="353">
        <v>331</v>
      </c>
      <c r="BC458" s="412">
        <f t="shared" si="91"/>
        <v>41.201999999999998</v>
      </c>
      <c r="BD458" s="412">
        <f t="shared" si="89"/>
        <v>38.387999999999998</v>
      </c>
      <c r="BE458" s="412">
        <f t="shared" si="89"/>
        <v>41.58</v>
      </c>
      <c r="BF458" s="412">
        <f t="shared" si="92"/>
        <v>966.68</v>
      </c>
      <c r="BG458" s="412">
        <f t="shared" si="90"/>
        <v>952.71</v>
      </c>
      <c r="BH458" s="412">
        <f t="shared" si="90"/>
        <v>941.82</v>
      </c>
      <c r="BI458" s="412">
        <f t="shared" si="90"/>
        <v>67.969000000000008</v>
      </c>
      <c r="BJ458" s="412">
        <f t="shared" si="90"/>
        <v>62.051000000000002</v>
      </c>
      <c r="BK458" s="412">
        <f t="shared" si="90"/>
        <v>61.225999999999999</v>
      </c>
    </row>
    <row r="459" spans="1:63">
      <c r="A459" s="458"/>
      <c r="B459" s="353">
        <v>332</v>
      </c>
      <c r="D459" s="353" t="s">
        <v>549</v>
      </c>
      <c r="E459" s="411">
        <v>19831.059999999987</v>
      </c>
      <c r="F459" s="411">
        <v>18554.12</v>
      </c>
      <c r="G459" s="411">
        <v>17821.12</v>
      </c>
      <c r="H459" s="411">
        <v>18735.433333333331</v>
      </c>
      <c r="I459" s="412" t="s">
        <v>481</v>
      </c>
      <c r="J459" s="412">
        <v>2.347</v>
      </c>
      <c r="K459" s="412">
        <v>2.2200000000000002</v>
      </c>
      <c r="L459" s="412">
        <v>2.1470000000000002</v>
      </c>
      <c r="M459" s="412">
        <v>2.238</v>
      </c>
      <c r="N459" s="411">
        <v>0.10125413978550334</v>
      </c>
      <c r="O459" s="412" t="s">
        <v>446</v>
      </c>
      <c r="P459" s="413">
        <v>2.0775134563711197</v>
      </c>
      <c r="Q459" s="353" t="s">
        <v>692</v>
      </c>
      <c r="R459" s="411">
        <v>129934.40000000026</v>
      </c>
      <c r="S459" s="411">
        <v>120150.40000000024</v>
      </c>
      <c r="T459" s="411">
        <v>130169.40000000029</v>
      </c>
      <c r="U459" s="411">
        <v>126751.40000000026</v>
      </c>
      <c r="V459" s="412" t="s">
        <v>446</v>
      </c>
      <c r="W459" s="412">
        <v>174.60000000000002</v>
      </c>
      <c r="X459" s="412">
        <v>165.3</v>
      </c>
      <c r="Y459" s="412">
        <v>174.8</v>
      </c>
      <c r="Z459" s="412">
        <v>171.60000000000002</v>
      </c>
      <c r="AA459" s="411">
        <v>5.4077568839789887</v>
      </c>
      <c r="AB459" s="412" t="s">
        <v>571</v>
      </c>
      <c r="AC459" s="413">
        <v>1.8918014356754476</v>
      </c>
      <c r="AD459" s="404" t="s">
        <v>692</v>
      </c>
      <c r="AE459" s="418">
        <v>32287.359999999968</v>
      </c>
      <c r="AF459" s="418">
        <v>18867.480000000003</v>
      </c>
      <c r="AG459" s="418">
        <v>25282.479999999974</v>
      </c>
      <c r="AH459" s="418">
        <v>25479.106666666648</v>
      </c>
      <c r="AI459" s="419" t="s">
        <v>797</v>
      </c>
      <c r="AJ459" s="420">
        <v>16.53</v>
      </c>
      <c r="AK459" s="420">
        <v>10.41</v>
      </c>
      <c r="AL459" s="420">
        <v>13.4</v>
      </c>
      <c r="AM459" s="420">
        <v>13.450000000000001</v>
      </c>
      <c r="AN459" s="418">
        <v>3.0585305516107804</v>
      </c>
      <c r="AO459" s="419" t="s">
        <v>516</v>
      </c>
      <c r="AP459" s="421">
        <v>2.1019481067685959</v>
      </c>
      <c r="AR459" s="412">
        <v>2.347</v>
      </c>
      <c r="AS459" s="412">
        <v>2.2200000000000002</v>
      </c>
      <c r="AT459" s="412">
        <v>2.1470000000000002</v>
      </c>
      <c r="AU459" s="412">
        <v>174.60000000000002</v>
      </c>
      <c r="AV459" s="412">
        <v>165.3</v>
      </c>
      <c r="AW459" s="412">
        <v>174.8</v>
      </c>
      <c r="AX459" s="420">
        <v>16.53</v>
      </c>
      <c r="AY459" s="420">
        <v>10.41</v>
      </c>
      <c r="AZ459" s="420">
        <v>13.4</v>
      </c>
      <c r="BB459" s="353">
        <v>332</v>
      </c>
      <c r="BC459" s="412">
        <f t="shared" si="91"/>
        <v>49.286999999999999</v>
      </c>
      <c r="BD459" s="412">
        <f t="shared" si="89"/>
        <v>46.620000000000005</v>
      </c>
      <c r="BE459" s="412">
        <f t="shared" si="89"/>
        <v>45.087000000000003</v>
      </c>
      <c r="BF459" s="412">
        <f t="shared" si="92"/>
        <v>1920.6000000000004</v>
      </c>
      <c r="BG459" s="412">
        <f t="shared" si="90"/>
        <v>1818.3000000000002</v>
      </c>
      <c r="BH459" s="412">
        <f t="shared" si="90"/>
        <v>1922.8000000000002</v>
      </c>
      <c r="BI459" s="412">
        <f t="shared" si="90"/>
        <v>181.83</v>
      </c>
      <c r="BJ459" s="412">
        <f t="shared" si="90"/>
        <v>114.51</v>
      </c>
      <c r="BK459" s="412">
        <f t="shared" si="90"/>
        <v>147.4</v>
      </c>
    </row>
    <row r="460" spans="1:63">
      <c r="A460" s="458"/>
      <c r="B460" s="353">
        <v>333</v>
      </c>
      <c r="D460" s="353" t="s">
        <v>555</v>
      </c>
      <c r="E460" s="411">
        <v>15921.090000000029</v>
      </c>
      <c r="F460" s="411">
        <v>15813.120000000028</v>
      </c>
      <c r="G460" s="411">
        <v>12597.000000000022</v>
      </c>
      <c r="H460" s="411">
        <v>14777.070000000027</v>
      </c>
      <c r="I460" s="412" t="s">
        <v>480</v>
      </c>
      <c r="J460" s="412">
        <v>1.954</v>
      </c>
      <c r="K460" s="412">
        <v>1.9430000000000001</v>
      </c>
      <c r="L460" s="412">
        <v>1.605</v>
      </c>
      <c r="M460" s="412">
        <v>1.8340000000000001</v>
      </c>
      <c r="N460" s="411">
        <v>0.19825509004138794</v>
      </c>
      <c r="O460" s="412" t="s">
        <v>544</v>
      </c>
      <c r="P460" s="413">
        <v>2.0100673791892674</v>
      </c>
      <c r="Q460" s="353" t="s">
        <v>698</v>
      </c>
      <c r="R460" s="411">
        <v>57075.399999999907</v>
      </c>
      <c r="S460" s="411">
        <v>68262.39999999998</v>
      </c>
      <c r="T460" s="411">
        <v>49023.3999999999</v>
      </c>
      <c r="U460" s="411">
        <v>58120.399999999929</v>
      </c>
      <c r="V460" s="412" t="s">
        <v>578</v>
      </c>
      <c r="W460" s="412">
        <v>98.36</v>
      </c>
      <c r="X460" s="412">
        <v>111.5</v>
      </c>
      <c r="Y460" s="412">
        <v>88.42</v>
      </c>
      <c r="Z460" s="412">
        <v>99.41</v>
      </c>
      <c r="AA460" s="411">
        <v>11.559370790237359</v>
      </c>
      <c r="AB460" s="412" t="s">
        <v>629</v>
      </c>
      <c r="AC460" s="413">
        <v>2.0352471874320091</v>
      </c>
      <c r="AD460" s="404" t="s">
        <v>698</v>
      </c>
      <c r="AE460" s="418">
        <v>9177.1200000000063</v>
      </c>
      <c r="AF460" s="418">
        <v>8643.1200000000044</v>
      </c>
      <c r="AG460" s="418">
        <v>9782.1200000000154</v>
      </c>
      <c r="AH460" s="418">
        <v>9200.786666666676</v>
      </c>
      <c r="AI460" s="420" t="s">
        <v>557</v>
      </c>
      <c r="AJ460" s="420">
        <v>5.5469999999999997</v>
      </c>
      <c r="AK460" s="420">
        <v>5.2590000000000003</v>
      </c>
      <c r="AL460" s="420">
        <v>5.8689999999999998</v>
      </c>
      <c r="AM460" s="420">
        <v>5.5579999999999998</v>
      </c>
      <c r="AN460" s="418">
        <v>0.30508170226833375</v>
      </c>
      <c r="AO460" s="420" t="s">
        <v>470</v>
      </c>
      <c r="AP460" s="421">
        <v>1.9464951022572829</v>
      </c>
      <c r="AR460" s="412">
        <v>1.954</v>
      </c>
      <c r="AS460" s="412">
        <v>1.9430000000000001</v>
      </c>
      <c r="AT460" s="412">
        <v>1.605</v>
      </c>
      <c r="AU460" s="412">
        <v>98.36</v>
      </c>
      <c r="AV460" s="412">
        <v>111.5</v>
      </c>
      <c r="AW460" s="412">
        <v>88.42</v>
      </c>
      <c r="AX460" s="420">
        <v>5.5469999999999997</v>
      </c>
      <c r="AY460" s="420">
        <v>5.2590000000000003</v>
      </c>
      <c r="AZ460" s="420">
        <v>5.8689999999999998</v>
      </c>
      <c r="BB460" s="353">
        <v>333</v>
      </c>
      <c r="BC460" s="412">
        <f t="shared" si="91"/>
        <v>41.033999999999999</v>
      </c>
      <c r="BD460" s="412">
        <f t="shared" si="89"/>
        <v>40.803000000000004</v>
      </c>
      <c r="BE460" s="412">
        <f t="shared" si="89"/>
        <v>33.704999999999998</v>
      </c>
      <c r="BF460" s="412">
        <f t="shared" si="92"/>
        <v>1081.96</v>
      </c>
      <c r="BG460" s="412">
        <f t="shared" si="90"/>
        <v>1226.5</v>
      </c>
      <c r="BH460" s="412">
        <f t="shared" si="90"/>
        <v>972.62</v>
      </c>
      <c r="BI460" s="412">
        <f t="shared" si="90"/>
        <v>61.016999999999996</v>
      </c>
      <c r="BJ460" s="412">
        <f t="shared" si="90"/>
        <v>57.849000000000004</v>
      </c>
      <c r="BK460" s="412">
        <f t="shared" si="90"/>
        <v>64.558999999999997</v>
      </c>
    </row>
    <row r="461" spans="1:63">
      <c r="A461" s="458"/>
      <c r="B461" s="353">
        <v>334</v>
      </c>
      <c r="D461" s="353" t="s">
        <v>558</v>
      </c>
      <c r="E461" s="411">
        <v>10868.030000000021</v>
      </c>
      <c r="F461" s="411">
        <v>10436.000000000013</v>
      </c>
      <c r="G461" s="411">
        <v>8931</v>
      </c>
      <c r="H461" s="411">
        <v>10078.343333333345</v>
      </c>
      <c r="I461" s="412" t="s">
        <v>520</v>
      </c>
      <c r="J461" s="412">
        <v>1.417</v>
      </c>
      <c r="K461" s="412">
        <v>1.369</v>
      </c>
      <c r="L461" s="412">
        <v>1.1990000000000001</v>
      </c>
      <c r="M461" s="412">
        <v>1.3280000000000001</v>
      </c>
      <c r="N461" s="411">
        <v>0.11449921239366079</v>
      </c>
      <c r="O461" s="412" t="s">
        <v>441</v>
      </c>
      <c r="P461" s="413">
        <v>1.9036817777645787</v>
      </c>
      <c r="Q461" s="353" t="s">
        <v>703</v>
      </c>
      <c r="R461" s="411">
        <v>25726.399999999947</v>
      </c>
      <c r="S461" s="411">
        <v>25881.399999999947</v>
      </c>
      <c r="T461" s="411">
        <v>22592.299999999959</v>
      </c>
      <c r="U461" s="411">
        <v>24733.366666666621</v>
      </c>
      <c r="V461" s="412" t="s">
        <v>458</v>
      </c>
      <c r="W461" s="412">
        <v>56.15</v>
      </c>
      <c r="X461" s="412">
        <v>56.39</v>
      </c>
      <c r="Y461" s="412">
        <v>51.2</v>
      </c>
      <c r="Z461" s="412">
        <v>54.58</v>
      </c>
      <c r="AA461" s="411">
        <v>2.9267364629438832</v>
      </c>
      <c r="AB461" s="412" t="s">
        <v>481</v>
      </c>
      <c r="AC461" s="413">
        <v>2.1673206801904574</v>
      </c>
      <c r="AD461" s="404" t="s">
        <v>703</v>
      </c>
      <c r="AE461" s="418">
        <v>10415.880000000017</v>
      </c>
      <c r="AF461" s="418">
        <v>10228.000000000015</v>
      </c>
      <c r="AG461" s="418">
        <v>10585.880000000023</v>
      </c>
      <c r="AH461" s="418">
        <v>10409.920000000018</v>
      </c>
      <c r="AI461" s="420" t="s">
        <v>525</v>
      </c>
      <c r="AJ461" s="420">
        <v>6.2030000000000003</v>
      </c>
      <c r="AK461" s="420">
        <v>6.1050000000000004</v>
      </c>
      <c r="AL461" s="420">
        <v>6.2919999999999998</v>
      </c>
      <c r="AM461" s="420">
        <v>6.2</v>
      </c>
      <c r="AN461" s="418">
        <v>9.3955592199131549E-2</v>
      </c>
      <c r="AO461" s="420" t="s">
        <v>466</v>
      </c>
      <c r="AP461" s="421">
        <v>1.9530873896713523</v>
      </c>
      <c r="AR461" s="412">
        <v>1.417</v>
      </c>
      <c r="AS461" s="412">
        <v>1.369</v>
      </c>
      <c r="AT461" s="412">
        <v>1.1990000000000001</v>
      </c>
      <c r="AU461" s="412">
        <v>56.15</v>
      </c>
      <c r="AV461" s="412">
        <v>56.39</v>
      </c>
      <c r="AW461" s="412">
        <v>51.2</v>
      </c>
      <c r="AX461" s="420">
        <v>6.2030000000000003</v>
      </c>
      <c r="AY461" s="420">
        <v>6.1050000000000004</v>
      </c>
      <c r="AZ461" s="420">
        <v>6.2919999999999998</v>
      </c>
      <c r="BB461" s="353">
        <v>334</v>
      </c>
      <c r="BC461" s="412">
        <f t="shared" si="91"/>
        <v>29.757000000000001</v>
      </c>
      <c r="BD461" s="412">
        <f t="shared" si="89"/>
        <v>28.748999999999999</v>
      </c>
      <c r="BE461" s="412">
        <f t="shared" si="89"/>
        <v>25.179000000000002</v>
      </c>
      <c r="BF461" s="412">
        <f t="shared" si="92"/>
        <v>617.65</v>
      </c>
      <c r="BG461" s="412">
        <f t="shared" si="90"/>
        <v>620.29</v>
      </c>
      <c r="BH461" s="412">
        <f t="shared" si="90"/>
        <v>563.20000000000005</v>
      </c>
      <c r="BI461" s="412">
        <f t="shared" si="90"/>
        <v>68.233000000000004</v>
      </c>
      <c r="BJ461" s="412">
        <f t="shared" si="90"/>
        <v>67.155000000000001</v>
      </c>
      <c r="BK461" s="412">
        <f t="shared" si="90"/>
        <v>69.212000000000003</v>
      </c>
    </row>
    <row r="462" spans="1:63">
      <c r="A462" s="458"/>
      <c r="B462" s="353">
        <v>335</v>
      </c>
      <c r="D462" s="353" t="s">
        <v>570</v>
      </c>
      <c r="E462" s="411">
        <v>6877.9999999999918</v>
      </c>
      <c r="F462" s="411">
        <v>6415.969999999993</v>
      </c>
      <c r="G462" s="411">
        <v>6101.8799999999947</v>
      </c>
      <c r="H462" s="411">
        <v>6465.2833333333265</v>
      </c>
      <c r="I462" s="412" t="s">
        <v>503</v>
      </c>
      <c r="J462" s="412">
        <v>0.95750000000000002</v>
      </c>
      <c r="K462" s="412">
        <v>0.90139999999999998</v>
      </c>
      <c r="L462" s="412">
        <v>0.86270000000000002</v>
      </c>
      <c r="M462" s="412">
        <v>0.90720000000000001</v>
      </c>
      <c r="N462" s="411">
        <v>4.7680155885907273E-2</v>
      </c>
      <c r="O462" s="412" t="s">
        <v>474</v>
      </c>
      <c r="P462" s="413">
        <v>1.784212346774795</v>
      </c>
      <c r="Q462" s="353" t="s">
        <v>714</v>
      </c>
      <c r="R462" s="411">
        <v>10521.100000000019</v>
      </c>
      <c r="S462" s="411">
        <v>13146.200000000021</v>
      </c>
      <c r="T462" s="411">
        <v>11979.00000000002</v>
      </c>
      <c r="U462" s="411">
        <v>11882.10000000002</v>
      </c>
      <c r="V462" s="412" t="s">
        <v>434</v>
      </c>
      <c r="W462" s="412">
        <v>29.52</v>
      </c>
      <c r="X462" s="412">
        <v>34.72</v>
      </c>
      <c r="Y462" s="412">
        <v>32.46</v>
      </c>
      <c r="Z462" s="412">
        <v>32.230000000000004</v>
      </c>
      <c r="AA462" s="411">
        <v>2.6088653350250248</v>
      </c>
      <c r="AB462" s="412" t="s">
        <v>451</v>
      </c>
      <c r="AC462" s="413">
        <v>2.281482980441615</v>
      </c>
      <c r="AD462" s="404" t="s">
        <v>714</v>
      </c>
      <c r="AE462" s="418">
        <v>5347.8799999999928</v>
      </c>
      <c r="AF462" s="418">
        <v>5154.3999999999933</v>
      </c>
      <c r="AG462" s="418">
        <v>5169.8799999999919</v>
      </c>
      <c r="AH462" s="418">
        <v>5224.053333333326</v>
      </c>
      <c r="AI462" s="420" t="s">
        <v>492</v>
      </c>
      <c r="AJ462" s="420">
        <v>3.41</v>
      </c>
      <c r="AK462" s="420">
        <v>3.2960000000000003</v>
      </c>
      <c r="AL462" s="420">
        <v>3.3050000000000002</v>
      </c>
      <c r="AM462" s="420">
        <v>3.3370000000000002</v>
      </c>
      <c r="AN462" s="418">
        <v>6.3186407531523062E-2</v>
      </c>
      <c r="AO462" s="420" t="s">
        <v>472</v>
      </c>
      <c r="AP462" s="421">
        <v>1.7525893610985233</v>
      </c>
      <c r="AR462" s="412">
        <v>0.95750000000000002</v>
      </c>
      <c r="AS462" s="412">
        <v>0.90139999999999998</v>
      </c>
      <c r="AT462" s="412">
        <v>0.86270000000000002</v>
      </c>
      <c r="AU462" s="412">
        <v>29.52</v>
      </c>
      <c r="AV462" s="412">
        <v>34.72</v>
      </c>
      <c r="AW462" s="412">
        <v>32.46</v>
      </c>
      <c r="AX462" s="420">
        <v>3.41</v>
      </c>
      <c r="AY462" s="420">
        <v>3.2960000000000003</v>
      </c>
      <c r="AZ462" s="420">
        <v>3.3050000000000002</v>
      </c>
      <c r="BB462" s="353">
        <v>335</v>
      </c>
      <c r="BC462" s="412">
        <f t="shared" si="91"/>
        <v>20.107500000000002</v>
      </c>
      <c r="BD462" s="412">
        <f t="shared" si="89"/>
        <v>18.929400000000001</v>
      </c>
      <c r="BE462" s="412">
        <f t="shared" si="89"/>
        <v>18.116700000000002</v>
      </c>
      <c r="BF462" s="412">
        <f t="shared" si="92"/>
        <v>324.71999999999997</v>
      </c>
      <c r="BG462" s="412">
        <f t="shared" si="90"/>
        <v>381.91999999999996</v>
      </c>
      <c r="BH462" s="412">
        <f t="shared" si="90"/>
        <v>357.06</v>
      </c>
      <c r="BI462" s="412">
        <f t="shared" si="90"/>
        <v>37.510000000000005</v>
      </c>
      <c r="BJ462" s="412">
        <f t="shared" si="90"/>
        <v>36.256</v>
      </c>
      <c r="BK462" s="412">
        <f t="shared" si="90"/>
        <v>36.355000000000004</v>
      </c>
    </row>
    <row r="463" spans="1:63">
      <c r="A463" s="458"/>
      <c r="B463" s="353">
        <v>336</v>
      </c>
      <c r="D463" s="353" t="s">
        <v>572</v>
      </c>
      <c r="E463" s="411">
        <v>14564.000000000024</v>
      </c>
      <c r="F463" s="411">
        <v>13497.090000000022</v>
      </c>
      <c r="G463" s="411">
        <v>14573.060000000027</v>
      </c>
      <c r="H463" s="411">
        <v>14211.383333333359</v>
      </c>
      <c r="I463" s="412" t="s">
        <v>529</v>
      </c>
      <c r="J463" s="412">
        <v>1.8129999999999999</v>
      </c>
      <c r="K463" s="412">
        <v>1.7010000000000001</v>
      </c>
      <c r="L463" s="412">
        <v>1.8140000000000001</v>
      </c>
      <c r="M463" s="412">
        <v>1.776</v>
      </c>
      <c r="N463" s="411">
        <v>6.50768138687252E-2</v>
      </c>
      <c r="O463" s="412" t="s">
        <v>535</v>
      </c>
      <c r="P463" s="413">
        <v>2.0091779647893198</v>
      </c>
      <c r="Q463" s="353" t="s">
        <v>716</v>
      </c>
      <c r="R463" s="411">
        <v>44523.399999999921</v>
      </c>
      <c r="S463" s="411">
        <v>41342.399999999929</v>
      </c>
      <c r="T463" s="411">
        <v>41803.399999999921</v>
      </c>
      <c r="U463" s="411">
        <v>42556.399999999921</v>
      </c>
      <c r="V463" s="412" t="s">
        <v>496</v>
      </c>
      <c r="W463" s="412">
        <v>82.65</v>
      </c>
      <c r="X463" s="412">
        <v>78.460000000000008</v>
      </c>
      <c r="Y463" s="412">
        <v>79.070000000000007</v>
      </c>
      <c r="Z463" s="412">
        <v>80.06</v>
      </c>
      <c r="AA463" s="411">
        <v>2.2635812358067566</v>
      </c>
      <c r="AB463" s="412" t="s">
        <v>462</v>
      </c>
      <c r="AC463" s="413">
        <v>2.0604980288673325</v>
      </c>
      <c r="AD463" s="404" t="s">
        <v>716</v>
      </c>
      <c r="AE463" s="418">
        <v>12559.360000000026</v>
      </c>
      <c r="AF463" s="418">
        <v>10781.360000000021</v>
      </c>
      <c r="AG463" s="418">
        <v>12676.240000000022</v>
      </c>
      <c r="AH463" s="418">
        <v>12005.653333333355</v>
      </c>
      <c r="AI463" s="420" t="s">
        <v>435</v>
      </c>
      <c r="AJ463" s="420">
        <v>7.3109999999999999</v>
      </c>
      <c r="AK463" s="420">
        <v>6.3950000000000005</v>
      </c>
      <c r="AL463" s="420">
        <v>7.37</v>
      </c>
      <c r="AM463" s="420">
        <v>7.0250000000000004</v>
      </c>
      <c r="AN463" s="418">
        <v>0.54693933416128615</v>
      </c>
      <c r="AO463" s="420" t="s">
        <v>442</v>
      </c>
      <c r="AP463" s="421">
        <v>2.0199814656617363</v>
      </c>
      <c r="AR463" s="412">
        <v>1.8129999999999999</v>
      </c>
      <c r="AS463" s="412">
        <v>1.7010000000000001</v>
      </c>
      <c r="AT463" s="412">
        <v>1.8140000000000001</v>
      </c>
      <c r="AU463" s="412">
        <v>82.65</v>
      </c>
      <c r="AV463" s="412">
        <v>78.460000000000008</v>
      </c>
      <c r="AW463" s="412">
        <v>79.070000000000007</v>
      </c>
      <c r="AX463" s="420">
        <v>7.3109999999999999</v>
      </c>
      <c r="AY463" s="420">
        <v>6.3950000000000005</v>
      </c>
      <c r="AZ463" s="420">
        <v>7.37</v>
      </c>
      <c r="BB463" s="353">
        <v>336</v>
      </c>
      <c r="BC463" s="412">
        <f t="shared" si="91"/>
        <v>38.073</v>
      </c>
      <c r="BD463" s="412">
        <f t="shared" si="89"/>
        <v>35.721000000000004</v>
      </c>
      <c r="BE463" s="412">
        <f t="shared" si="89"/>
        <v>38.094000000000001</v>
      </c>
      <c r="BF463" s="412">
        <f t="shared" si="92"/>
        <v>909.15000000000009</v>
      </c>
      <c r="BG463" s="412">
        <f t="shared" si="90"/>
        <v>863.06000000000006</v>
      </c>
      <c r="BH463" s="412">
        <f t="shared" si="90"/>
        <v>869.7700000000001</v>
      </c>
      <c r="BI463" s="412">
        <f t="shared" si="90"/>
        <v>80.420999999999992</v>
      </c>
      <c r="BJ463" s="412">
        <f t="shared" si="90"/>
        <v>70.344999999999999</v>
      </c>
      <c r="BK463" s="412">
        <f t="shared" si="90"/>
        <v>81.070000000000007</v>
      </c>
    </row>
    <row r="464" spans="1:63">
      <c r="A464" s="458"/>
      <c r="B464" s="353">
        <v>337</v>
      </c>
      <c r="D464" s="353" t="s">
        <v>577</v>
      </c>
      <c r="E464" s="411">
        <v>12788.030000000022</v>
      </c>
      <c r="F464" s="411">
        <v>12697.060000000021</v>
      </c>
      <c r="G464" s="411">
        <v>13381.060000000027</v>
      </c>
      <c r="H464" s="411">
        <v>12955.383333333355</v>
      </c>
      <c r="I464" s="412" t="s">
        <v>513</v>
      </c>
      <c r="J464" s="412">
        <v>1.625</v>
      </c>
      <c r="K464" s="412">
        <v>1.6160000000000001</v>
      </c>
      <c r="L464" s="412">
        <v>1.6890000000000001</v>
      </c>
      <c r="M464" s="412">
        <v>1.643</v>
      </c>
      <c r="N464" s="411">
        <v>3.9610876458299582E-2</v>
      </c>
      <c r="O464" s="412" t="s">
        <v>514</v>
      </c>
      <c r="P464" s="413">
        <v>2.0059227597508884</v>
      </c>
      <c r="Q464" s="353" t="s">
        <v>663</v>
      </c>
      <c r="R464" s="411">
        <v>23771.399999999965</v>
      </c>
      <c r="S464" s="411">
        <v>23944.399999999958</v>
      </c>
      <c r="T464" s="411">
        <v>26670.399999999954</v>
      </c>
      <c r="U464" s="411">
        <v>24795.399999999961</v>
      </c>
      <c r="V464" s="412" t="s">
        <v>550</v>
      </c>
      <c r="W464" s="412">
        <v>53.09</v>
      </c>
      <c r="X464" s="412">
        <v>53.36</v>
      </c>
      <c r="Y464" s="412">
        <v>57.6</v>
      </c>
      <c r="Z464" s="412">
        <v>54.68</v>
      </c>
      <c r="AA464" s="411">
        <v>2.529908129661107</v>
      </c>
      <c r="AB464" s="412" t="s">
        <v>488</v>
      </c>
      <c r="AC464" s="413">
        <v>2.1371429870489025</v>
      </c>
      <c r="AD464" s="404" t="s">
        <v>663</v>
      </c>
      <c r="AE464" s="418">
        <v>10069.120000000014</v>
      </c>
      <c r="AF464" s="418">
        <v>9822.7600000000093</v>
      </c>
      <c r="AG464" s="418">
        <v>10906.000000000018</v>
      </c>
      <c r="AH464" s="418">
        <v>10265.960000000014</v>
      </c>
      <c r="AI464" s="420" t="s">
        <v>470</v>
      </c>
      <c r="AJ464" s="420">
        <v>6.0209999999999999</v>
      </c>
      <c r="AK464" s="420">
        <v>5.891</v>
      </c>
      <c r="AL464" s="420">
        <v>6.46</v>
      </c>
      <c r="AM464" s="420">
        <v>6.1240000000000006</v>
      </c>
      <c r="AN464" s="418">
        <v>0.29808292317064561</v>
      </c>
      <c r="AO464" s="420" t="s">
        <v>478</v>
      </c>
      <c r="AP464" s="421">
        <v>1.95230845530346</v>
      </c>
      <c r="AR464" s="412">
        <v>1.625</v>
      </c>
      <c r="AS464" s="412">
        <v>1.6160000000000001</v>
      </c>
      <c r="AT464" s="412">
        <v>1.6890000000000001</v>
      </c>
      <c r="AU464" s="412">
        <v>53.09</v>
      </c>
      <c r="AV464" s="412">
        <v>53.36</v>
      </c>
      <c r="AW464" s="412">
        <v>57.6</v>
      </c>
      <c r="AX464" s="420">
        <v>6.0209999999999999</v>
      </c>
      <c r="AY464" s="420">
        <v>5.891</v>
      </c>
      <c r="AZ464" s="420">
        <v>6.46</v>
      </c>
      <c r="BB464" s="353">
        <v>337</v>
      </c>
      <c r="BC464" s="412">
        <f t="shared" si="91"/>
        <v>34.125</v>
      </c>
      <c r="BD464" s="412">
        <f t="shared" si="89"/>
        <v>33.936</v>
      </c>
      <c r="BE464" s="412">
        <f t="shared" si="89"/>
        <v>35.469000000000001</v>
      </c>
      <c r="BF464" s="412">
        <f t="shared" si="92"/>
        <v>583.99</v>
      </c>
      <c r="BG464" s="412">
        <f t="shared" si="90"/>
        <v>586.96</v>
      </c>
      <c r="BH464" s="412">
        <f t="shared" si="90"/>
        <v>633.6</v>
      </c>
      <c r="BI464" s="412">
        <f t="shared" si="90"/>
        <v>66.230999999999995</v>
      </c>
      <c r="BJ464" s="412">
        <f t="shared" si="90"/>
        <v>64.801000000000002</v>
      </c>
      <c r="BK464" s="412">
        <f t="shared" si="90"/>
        <v>71.06</v>
      </c>
    </row>
    <row r="465" spans="1:63">
      <c r="A465" s="458"/>
      <c r="B465" s="353">
        <v>338</v>
      </c>
      <c r="D465" s="353" t="s">
        <v>586</v>
      </c>
      <c r="E465" s="411">
        <v>14803.090000000022</v>
      </c>
      <c r="F465" s="411">
        <v>14596.090000000024</v>
      </c>
      <c r="G465" s="411">
        <v>11464.030000000019</v>
      </c>
      <c r="H465" s="411">
        <v>13621.070000000022</v>
      </c>
      <c r="I465" s="412" t="s">
        <v>437</v>
      </c>
      <c r="J465" s="412">
        <v>1.8380000000000001</v>
      </c>
      <c r="K465" s="412">
        <v>1.8169999999999999</v>
      </c>
      <c r="L465" s="412">
        <v>1.482</v>
      </c>
      <c r="M465" s="412">
        <v>1.712</v>
      </c>
      <c r="N465" s="411">
        <v>0.19953870764083195</v>
      </c>
      <c r="O465" s="412" t="s">
        <v>454</v>
      </c>
      <c r="P465" s="413">
        <v>1.9769187390356897</v>
      </c>
      <c r="Q465" s="353" t="s">
        <v>675</v>
      </c>
      <c r="R465" s="411">
        <v>33786.399999999936</v>
      </c>
      <c r="S465" s="411">
        <v>34142.399999999921</v>
      </c>
      <c r="T465" s="411">
        <v>40493.399999999921</v>
      </c>
      <c r="U465" s="411">
        <v>36140.733333333257</v>
      </c>
      <c r="V465" s="412" t="s">
        <v>440</v>
      </c>
      <c r="W465" s="412">
        <v>68.070000000000007</v>
      </c>
      <c r="X465" s="412">
        <v>68.570000000000007</v>
      </c>
      <c r="Y465" s="412">
        <v>77.320000000000007</v>
      </c>
      <c r="Z465" s="412">
        <v>71.320000000000007</v>
      </c>
      <c r="AA465" s="411">
        <v>5.2010490345238507</v>
      </c>
      <c r="AB465" s="412" t="s">
        <v>593</v>
      </c>
      <c r="AC465" s="413">
        <v>2.1174485541037629</v>
      </c>
      <c r="AD465" s="404" t="s">
        <v>675</v>
      </c>
      <c r="AE465" s="418">
        <v>13850.240000000029</v>
      </c>
      <c r="AF465" s="418">
        <v>15303.360000000032</v>
      </c>
      <c r="AG465" s="418">
        <v>13737.120000000028</v>
      </c>
      <c r="AH465" s="418">
        <v>14296.906666666697</v>
      </c>
      <c r="AI465" s="420" t="s">
        <v>477</v>
      </c>
      <c r="AJ465" s="420">
        <v>7.9630000000000001</v>
      </c>
      <c r="AK465" s="420">
        <v>8.6850000000000005</v>
      </c>
      <c r="AL465" s="420">
        <v>7.9060000000000006</v>
      </c>
      <c r="AM465" s="420">
        <v>8.1850000000000005</v>
      </c>
      <c r="AN465" s="418">
        <v>0.43440941937581201</v>
      </c>
      <c r="AO465" s="420" t="s">
        <v>474</v>
      </c>
      <c r="AP465" s="421">
        <v>2.05721869115817</v>
      </c>
      <c r="AR465" s="412">
        <v>1.8380000000000001</v>
      </c>
      <c r="AS465" s="412">
        <v>1.8169999999999999</v>
      </c>
      <c r="AT465" s="412">
        <v>1.482</v>
      </c>
      <c r="AU465" s="412">
        <v>68.070000000000007</v>
      </c>
      <c r="AV465" s="412">
        <v>68.570000000000007</v>
      </c>
      <c r="AW465" s="412">
        <v>77.320000000000007</v>
      </c>
      <c r="AX465" s="420">
        <v>7.9630000000000001</v>
      </c>
      <c r="AY465" s="420">
        <v>8.6850000000000005</v>
      </c>
      <c r="AZ465" s="420">
        <v>7.9060000000000006</v>
      </c>
      <c r="BB465" s="353">
        <v>338</v>
      </c>
      <c r="BC465" s="412">
        <f t="shared" si="91"/>
        <v>38.597999999999999</v>
      </c>
      <c r="BD465" s="412">
        <f t="shared" si="89"/>
        <v>38.156999999999996</v>
      </c>
      <c r="BE465" s="412">
        <f t="shared" si="89"/>
        <v>31.122</v>
      </c>
      <c r="BF465" s="412">
        <f t="shared" si="92"/>
        <v>748.7700000000001</v>
      </c>
      <c r="BG465" s="412">
        <f t="shared" si="90"/>
        <v>754.2700000000001</v>
      </c>
      <c r="BH465" s="412">
        <f t="shared" si="90"/>
        <v>850.5200000000001</v>
      </c>
      <c r="BI465" s="412">
        <f t="shared" si="90"/>
        <v>87.593000000000004</v>
      </c>
      <c r="BJ465" s="412">
        <f t="shared" si="90"/>
        <v>95.535000000000011</v>
      </c>
      <c r="BK465" s="412">
        <f t="shared" si="90"/>
        <v>86.966000000000008</v>
      </c>
    </row>
    <row r="466" spans="1:63">
      <c r="A466" s="458"/>
      <c r="B466" s="353">
        <v>339</v>
      </c>
      <c r="D466" s="353" t="s">
        <v>590</v>
      </c>
      <c r="E466" s="411">
        <v>15330.120000000023</v>
      </c>
      <c r="F466" s="411">
        <v>14822.090000000027</v>
      </c>
      <c r="G466" s="411">
        <v>15772.060000000027</v>
      </c>
      <c r="H466" s="411">
        <v>15308.090000000026</v>
      </c>
      <c r="I466" s="412" t="s">
        <v>537</v>
      </c>
      <c r="J466" s="412">
        <v>1.893</v>
      </c>
      <c r="K466" s="412">
        <v>1.84</v>
      </c>
      <c r="L466" s="412">
        <v>1.9379999999999999</v>
      </c>
      <c r="M466" s="412">
        <v>1.8900000000000001</v>
      </c>
      <c r="N466" s="411">
        <v>4.9205276487300761E-2</v>
      </c>
      <c r="O466" s="412" t="s">
        <v>460</v>
      </c>
      <c r="P466" s="413">
        <v>2.0115768375620982</v>
      </c>
      <c r="Q466" s="353" t="s">
        <v>682</v>
      </c>
      <c r="R466" s="411">
        <v>30935.399999999936</v>
      </c>
      <c r="S466" s="411">
        <v>32580.399999999929</v>
      </c>
      <c r="T466" s="411">
        <v>29466.399999999936</v>
      </c>
      <c r="U466" s="411">
        <v>30994.066666666604</v>
      </c>
      <c r="V466" s="412" t="s">
        <v>445</v>
      </c>
      <c r="W466" s="412">
        <v>63.97</v>
      </c>
      <c r="X466" s="412">
        <v>66.349999999999994</v>
      </c>
      <c r="Y466" s="412">
        <v>61.81</v>
      </c>
      <c r="Z466" s="412">
        <v>64.040000000000006</v>
      </c>
      <c r="AA466" s="411">
        <v>2.2717596621702545</v>
      </c>
      <c r="AB466" s="412" t="s">
        <v>483</v>
      </c>
      <c r="AC466" s="413">
        <v>2.1439935082373527</v>
      </c>
      <c r="AD466" s="404" t="s">
        <v>682</v>
      </c>
      <c r="AE466" s="418">
        <v>10709.240000000018</v>
      </c>
      <c r="AF466" s="418">
        <v>10579.480000000018</v>
      </c>
      <c r="AG466" s="418">
        <v>9692.2400000000143</v>
      </c>
      <c r="AH466" s="418">
        <v>10326.986666666684</v>
      </c>
      <c r="AI466" s="420" t="s">
        <v>481</v>
      </c>
      <c r="AJ466" s="420">
        <v>6.3570000000000002</v>
      </c>
      <c r="AK466" s="420">
        <v>6.2889999999999997</v>
      </c>
      <c r="AL466" s="420">
        <v>5.8209999999999997</v>
      </c>
      <c r="AM466" s="420">
        <v>6.1559999999999997</v>
      </c>
      <c r="AN466" s="418">
        <v>0.29158305358520653</v>
      </c>
      <c r="AO466" s="420" t="s">
        <v>495</v>
      </c>
      <c r="AP466" s="421">
        <v>1.952604141907414</v>
      </c>
      <c r="AR466" s="412">
        <v>1.893</v>
      </c>
      <c r="AS466" s="412">
        <v>1.84</v>
      </c>
      <c r="AT466" s="412">
        <v>1.9379999999999999</v>
      </c>
      <c r="AU466" s="412">
        <v>63.97</v>
      </c>
      <c r="AV466" s="412">
        <v>66.349999999999994</v>
      </c>
      <c r="AW466" s="412">
        <v>61.81</v>
      </c>
      <c r="AX466" s="420">
        <v>6.3570000000000002</v>
      </c>
      <c r="AY466" s="420">
        <v>6.2889999999999997</v>
      </c>
      <c r="AZ466" s="420">
        <v>5.8209999999999997</v>
      </c>
      <c r="BB466" s="353">
        <v>339</v>
      </c>
      <c r="BC466" s="412">
        <f t="shared" si="91"/>
        <v>39.753</v>
      </c>
      <c r="BD466" s="412">
        <f t="shared" si="89"/>
        <v>38.64</v>
      </c>
      <c r="BE466" s="412">
        <f t="shared" si="89"/>
        <v>40.698</v>
      </c>
      <c r="BF466" s="412">
        <f t="shared" si="92"/>
        <v>703.67</v>
      </c>
      <c r="BG466" s="412">
        <f t="shared" si="90"/>
        <v>729.84999999999991</v>
      </c>
      <c r="BH466" s="412">
        <f t="shared" si="90"/>
        <v>679.91000000000008</v>
      </c>
      <c r="BI466" s="412">
        <f t="shared" si="90"/>
        <v>69.927000000000007</v>
      </c>
      <c r="BJ466" s="412">
        <f t="shared" si="90"/>
        <v>69.179000000000002</v>
      </c>
      <c r="BK466" s="412">
        <f t="shared" si="90"/>
        <v>64.030999999999992</v>
      </c>
    </row>
    <row r="467" spans="1:63">
      <c r="A467" s="458"/>
      <c r="B467" s="353">
        <v>340</v>
      </c>
      <c r="D467" s="353" t="s">
        <v>594</v>
      </c>
      <c r="E467" s="411">
        <v>16410.120000000024</v>
      </c>
      <c r="F467" s="411">
        <v>15339.120000000026</v>
      </c>
      <c r="G467" s="411">
        <v>15604.090000000026</v>
      </c>
      <c r="H467" s="411">
        <v>15784.443333333358</v>
      </c>
      <c r="I467" s="412" t="s">
        <v>483</v>
      </c>
      <c r="J467" s="412">
        <v>2.004</v>
      </c>
      <c r="K467" s="412">
        <v>1.8940000000000001</v>
      </c>
      <c r="L467" s="412">
        <v>1.921</v>
      </c>
      <c r="M467" s="412">
        <v>1.94</v>
      </c>
      <c r="N467" s="411">
        <v>5.7315198051654116E-2</v>
      </c>
      <c r="O467" s="412" t="s">
        <v>574</v>
      </c>
      <c r="P467" s="413">
        <v>2.0124843567918789</v>
      </c>
      <c r="Q467" s="353" t="s">
        <v>696</v>
      </c>
      <c r="R467" s="411">
        <v>39538.399999999936</v>
      </c>
      <c r="S467" s="411">
        <v>43664.399999999921</v>
      </c>
      <c r="T467" s="411">
        <v>43685.399999999921</v>
      </c>
      <c r="U467" s="411">
        <v>42296.066666666593</v>
      </c>
      <c r="V467" s="412" t="s">
        <v>487</v>
      </c>
      <c r="W467" s="412">
        <v>76.03</v>
      </c>
      <c r="X467" s="412">
        <v>81.52</v>
      </c>
      <c r="Y467" s="412">
        <v>81.55</v>
      </c>
      <c r="Z467" s="412">
        <v>79.7</v>
      </c>
      <c r="AA467" s="411">
        <v>3.1778522478226425</v>
      </c>
      <c r="AB467" s="412" t="s">
        <v>496</v>
      </c>
      <c r="AC467" s="413">
        <v>2.0603533766778646</v>
      </c>
      <c r="AD467" s="404" t="s">
        <v>696</v>
      </c>
      <c r="AE467" s="418">
        <v>5527.5199999999923</v>
      </c>
      <c r="AF467" s="418">
        <v>10422.360000000019</v>
      </c>
      <c r="AG467" s="418">
        <v>7158.1199999999926</v>
      </c>
      <c r="AH467" s="418">
        <v>7702.6666666666679</v>
      </c>
      <c r="AI467" s="419" t="s">
        <v>744</v>
      </c>
      <c r="AJ467" s="420">
        <v>3.5150000000000001</v>
      </c>
      <c r="AK467" s="420">
        <v>6.2069999999999999</v>
      </c>
      <c r="AL467" s="420">
        <v>4.444</v>
      </c>
      <c r="AM467" s="420">
        <v>4.7220000000000004</v>
      </c>
      <c r="AN467" s="418">
        <v>1.3673085699938541</v>
      </c>
      <c r="AO467" s="419" t="s">
        <v>809</v>
      </c>
      <c r="AP467" s="421">
        <v>1.8705356865132481</v>
      </c>
      <c r="AR467" s="412">
        <v>2.004</v>
      </c>
      <c r="AS467" s="412">
        <v>1.8940000000000001</v>
      </c>
      <c r="AT467" s="412">
        <v>1.921</v>
      </c>
      <c r="AU467" s="412">
        <v>76.03</v>
      </c>
      <c r="AV467" s="412">
        <v>81.52</v>
      </c>
      <c r="AW467" s="412">
        <v>81.55</v>
      </c>
      <c r="AX467" s="420">
        <v>3.5150000000000001</v>
      </c>
      <c r="AY467" s="420">
        <v>6.2069999999999999</v>
      </c>
      <c r="AZ467" s="420">
        <v>4.444</v>
      </c>
      <c r="BB467" s="353">
        <v>340</v>
      </c>
      <c r="BC467" s="412">
        <f t="shared" si="91"/>
        <v>42.084000000000003</v>
      </c>
      <c r="BD467" s="412">
        <f t="shared" si="89"/>
        <v>39.774000000000001</v>
      </c>
      <c r="BE467" s="412">
        <f t="shared" si="89"/>
        <v>40.341000000000001</v>
      </c>
      <c r="BF467" s="412">
        <f t="shared" si="92"/>
        <v>836.33</v>
      </c>
      <c r="BG467" s="412">
        <f t="shared" si="90"/>
        <v>896.71999999999991</v>
      </c>
      <c r="BH467" s="412">
        <f t="shared" si="90"/>
        <v>897.05</v>
      </c>
      <c r="BI467" s="412">
        <f t="shared" si="90"/>
        <v>38.664999999999999</v>
      </c>
      <c r="BJ467" s="412">
        <f t="shared" si="90"/>
        <v>68.277000000000001</v>
      </c>
      <c r="BK467" s="412">
        <f t="shared" si="90"/>
        <v>48.884</v>
      </c>
    </row>
    <row r="468" spans="1:63">
      <c r="A468" s="458"/>
      <c r="B468" s="353" t="s">
        <v>827</v>
      </c>
      <c r="D468" s="353"/>
      <c r="E468" s="411"/>
      <c r="F468" s="411"/>
      <c r="G468" s="411"/>
      <c r="H468" s="411"/>
      <c r="I468" s="412"/>
      <c r="J468" s="411"/>
      <c r="K468" s="415"/>
      <c r="L468" s="415"/>
      <c r="M468" s="415"/>
      <c r="N468" s="411"/>
      <c r="O468" s="412"/>
      <c r="P468" s="413"/>
      <c r="Q468" s="353" t="s">
        <v>711</v>
      </c>
      <c r="R468" s="411">
        <v>571.60000000000082</v>
      </c>
      <c r="S468" s="411">
        <v>507.40000000000049</v>
      </c>
      <c r="T468" s="411">
        <v>547.30000000000075</v>
      </c>
      <c r="U468" s="411">
        <v>542.1000000000007</v>
      </c>
      <c r="V468" s="412" t="s">
        <v>503</v>
      </c>
      <c r="W468" s="415" t="s">
        <v>743</v>
      </c>
      <c r="X468" s="415" t="s">
        <v>743</v>
      </c>
      <c r="Y468" s="415" t="s">
        <v>743</v>
      </c>
      <c r="Z468" s="415" t="s">
        <v>743</v>
      </c>
      <c r="AA468" s="411">
        <v>0</v>
      </c>
      <c r="AB468" s="412" t="s">
        <v>751</v>
      </c>
      <c r="AC468" s="413" t="s">
        <v>752</v>
      </c>
      <c r="AD468" s="404" t="s">
        <v>711</v>
      </c>
      <c r="AE468" s="418">
        <v>441.68000000000023</v>
      </c>
      <c r="AF468" s="418">
        <v>425.68000000000018</v>
      </c>
      <c r="AG468" s="418">
        <v>531.00000000000023</v>
      </c>
      <c r="AH468" s="418">
        <v>466.12000000000018</v>
      </c>
      <c r="AI468" s="420" t="s">
        <v>498</v>
      </c>
      <c r="AJ468" s="418">
        <v>1.2316348708681573E-2</v>
      </c>
      <c r="AK468" s="422" t="s">
        <v>743</v>
      </c>
      <c r="AL468" s="418">
        <v>0.12268564236642122</v>
      </c>
      <c r="AM468" s="420">
        <v>6.7500000000000004E-2</v>
      </c>
      <c r="AN468" s="418">
        <v>7.804287598015712E-2</v>
      </c>
      <c r="AO468" s="419" t="s">
        <v>811</v>
      </c>
      <c r="AP468" s="421">
        <v>0.11507176337071927</v>
      </c>
      <c r="AR468" s="411"/>
      <c r="AS468" s="415"/>
      <c r="AT468" s="415"/>
      <c r="AU468" s="415" t="s">
        <v>743</v>
      </c>
      <c r="AV468" s="415" t="s">
        <v>743</v>
      </c>
      <c r="AW468" s="415" t="s">
        <v>743</v>
      </c>
      <c r="AX468" s="418">
        <v>1.2316348708681573E-2</v>
      </c>
      <c r="AY468" s="422" t="s">
        <v>743</v>
      </c>
      <c r="AZ468" s="418">
        <v>0.12268564236642122</v>
      </c>
      <c r="BB468" s="353" t="s">
        <v>827</v>
      </c>
      <c r="BC468" s="412">
        <f t="shared" si="91"/>
        <v>0</v>
      </c>
      <c r="BD468" s="412">
        <f t="shared" si="89"/>
        <v>0</v>
      </c>
      <c r="BE468" s="412">
        <f t="shared" si="89"/>
        <v>0</v>
      </c>
      <c r="BF468" s="412" t="e">
        <f t="shared" si="92"/>
        <v>#VALUE!</v>
      </c>
      <c r="BG468" s="412" t="e">
        <f t="shared" si="90"/>
        <v>#VALUE!</v>
      </c>
      <c r="BH468" s="412" t="e">
        <f t="shared" si="90"/>
        <v>#VALUE!</v>
      </c>
      <c r="BI468" s="412">
        <f t="shared" si="90"/>
        <v>0.1354798357954973</v>
      </c>
      <c r="BJ468" s="412" t="e">
        <f t="shared" si="90"/>
        <v>#VALUE!</v>
      </c>
      <c r="BK468" s="412">
        <f t="shared" si="90"/>
        <v>1.3495420660306334</v>
      </c>
    </row>
    <row r="469" spans="1:63">
      <c r="A469" s="458"/>
      <c r="B469" s="353" t="s">
        <v>827</v>
      </c>
      <c r="D469" s="353"/>
      <c r="E469" s="411"/>
      <c r="F469" s="411"/>
      <c r="G469" s="411"/>
      <c r="H469" s="411"/>
      <c r="I469" s="412"/>
      <c r="J469" s="415"/>
      <c r="K469" s="415"/>
      <c r="L469" s="415"/>
      <c r="M469" s="415"/>
      <c r="N469" s="411"/>
      <c r="O469" s="412"/>
      <c r="P469" s="413"/>
      <c r="Q469" s="353" t="s">
        <v>720</v>
      </c>
      <c r="R469" s="411">
        <v>568.6000000000007</v>
      </c>
      <c r="S469" s="411">
        <v>531.1000000000007</v>
      </c>
      <c r="T469" s="411">
        <v>586.00000000000068</v>
      </c>
      <c r="U469" s="411">
        <v>561.90000000000066</v>
      </c>
      <c r="V469" s="412" t="s">
        <v>445</v>
      </c>
      <c r="W469" s="415" t="s">
        <v>743</v>
      </c>
      <c r="X469" s="415" t="s">
        <v>743</v>
      </c>
      <c r="Y469" s="411">
        <v>6.9699474696063954E-2</v>
      </c>
      <c r="Z469" s="415" t="s">
        <v>743</v>
      </c>
      <c r="AA469" s="411">
        <v>0</v>
      </c>
      <c r="AB469" s="412" t="s">
        <v>751</v>
      </c>
      <c r="AC469" s="413" t="s">
        <v>752</v>
      </c>
      <c r="AD469" s="404" t="s">
        <v>720</v>
      </c>
      <c r="AE469" s="418">
        <v>469.56000000000023</v>
      </c>
      <c r="AF469" s="418">
        <v>374.80000000000018</v>
      </c>
      <c r="AG469" s="418">
        <v>425.44000000000023</v>
      </c>
      <c r="AH469" s="418">
        <v>423.26666666666688</v>
      </c>
      <c r="AI469" s="420" t="s">
        <v>562</v>
      </c>
      <c r="AJ469" s="418">
        <v>5.147009481981734E-2</v>
      </c>
      <c r="AK469" s="422" t="s">
        <v>743</v>
      </c>
      <c r="AL469" s="422" t="s">
        <v>743</v>
      </c>
      <c r="AM469" s="422" t="s">
        <v>743</v>
      </c>
      <c r="AN469" s="418">
        <v>0</v>
      </c>
      <c r="AO469" s="420" t="s">
        <v>751</v>
      </c>
      <c r="AP469" s="421" t="s">
        <v>752</v>
      </c>
      <c r="AR469" s="415"/>
      <c r="AS469" s="415"/>
      <c r="AT469" s="415"/>
      <c r="AU469" s="415" t="s">
        <v>743</v>
      </c>
      <c r="AV469" s="415" t="s">
        <v>743</v>
      </c>
      <c r="AW469" s="411">
        <v>6.9699474696063954E-2</v>
      </c>
      <c r="AX469" s="418">
        <v>5.147009481981734E-2</v>
      </c>
      <c r="AY469" s="422" t="s">
        <v>743</v>
      </c>
      <c r="AZ469" s="422" t="s">
        <v>743</v>
      </c>
      <c r="BB469" s="353" t="s">
        <v>827</v>
      </c>
      <c r="BC469" s="412">
        <f t="shared" si="91"/>
        <v>0</v>
      </c>
      <c r="BD469" s="412">
        <f t="shared" si="89"/>
        <v>0</v>
      </c>
      <c r="BE469" s="412">
        <f t="shared" si="89"/>
        <v>0</v>
      </c>
      <c r="BF469" s="412" t="e">
        <f t="shared" si="92"/>
        <v>#VALUE!</v>
      </c>
      <c r="BG469" s="412" t="e">
        <f t="shared" si="90"/>
        <v>#VALUE!</v>
      </c>
      <c r="BH469" s="412">
        <f t="shared" si="90"/>
        <v>0.76669422165670353</v>
      </c>
      <c r="BI469" s="412">
        <f t="shared" si="90"/>
        <v>0.5661710430179907</v>
      </c>
      <c r="BJ469" s="412" t="e">
        <f t="shared" si="90"/>
        <v>#VALUE!</v>
      </c>
      <c r="BK469" s="412" t="e">
        <f t="shared" si="90"/>
        <v>#VALUE!</v>
      </c>
    </row>
    <row r="470" spans="1:63">
      <c r="A470" s="458"/>
      <c r="B470" s="353" t="s">
        <v>827</v>
      </c>
      <c r="D470" s="353"/>
      <c r="E470" s="411"/>
      <c r="F470" s="411"/>
      <c r="G470" s="411"/>
      <c r="H470" s="411"/>
      <c r="I470" s="412"/>
      <c r="J470" s="415"/>
      <c r="K470" s="415"/>
      <c r="L470" s="415"/>
      <c r="M470" s="415"/>
      <c r="N470" s="411"/>
      <c r="O470" s="412"/>
      <c r="P470" s="413"/>
      <c r="Q470" s="353" t="s">
        <v>734</v>
      </c>
      <c r="R470" s="411">
        <v>517.60000000000048</v>
      </c>
      <c r="S470" s="411">
        <v>502.40000000000066</v>
      </c>
      <c r="T470" s="411">
        <v>543.60000000000036</v>
      </c>
      <c r="U470" s="411">
        <v>521.2000000000005</v>
      </c>
      <c r="V470" s="412" t="s">
        <v>496</v>
      </c>
      <c r="W470" s="415" t="s">
        <v>743</v>
      </c>
      <c r="X470" s="415" t="s">
        <v>743</v>
      </c>
      <c r="Y470" s="415" t="s">
        <v>743</v>
      </c>
      <c r="Z470" s="415" t="s">
        <v>743</v>
      </c>
      <c r="AA470" s="411">
        <v>0</v>
      </c>
      <c r="AB470" s="412" t="s">
        <v>751</v>
      </c>
      <c r="AC470" s="413" t="s">
        <v>752</v>
      </c>
      <c r="AD470" s="404" t="s">
        <v>734</v>
      </c>
      <c r="AE470" s="418">
        <v>483.56000000000023</v>
      </c>
      <c r="AF470" s="418">
        <v>383.68000000000023</v>
      </c>
      <c r="AG470" s="418">
        <v>514.20000000000016</v>
      </c>
      <c r="AH470" s="418">
        <v>460.48000000000019</v>
      </c>
      <c r="AI470" s="420" t="s">
        <v>479</v>
      </c>
      <c r="AJ470" s="418">
        <v>6.8780520102324064E-2</v>
      </c>
      <c r="AK470" s="422" t="s">
        <v>743</v>
      </c>
      <c r="AL470" s="418">
        <v>0.10422077847389075</v>
      </c>
      <c r="AM470" s="420">
        <v>8.6499999999999994E-2</v>
      </c>
      <c r="AN470" s="418">
        <v>2.506004702153811E-2</v>
      </c>
      <c r="AO470" s="419" t="s">
        <v>809</v>
      </c>
      <c r="AP470" s="421">
        <v>0.14978190558733445</v>
      </c>
      <c r="AR470" s="415"/>
      <c r="AS470" s="415"/>
      <c r="AT470" s="415"/>
      <c r="AU470" s="415" t="s">
        <v>743</v>
      </c>
      <c r="AV470" s="415" t="s">
        <v>743</v>
      </c>
      <c r="AW470" s="415" t="s">
        <v>743</v>
      </c>
      <c r="AX470" s="418">
        <v>6.8780520102324064E-2</v>
      </c>
      <c r="AY470" s="422" t="s">
        <v>743</v>
      </c>
      <c r="AZ470" s="418">
        <v>0.10422077847389075</v>
      </c>
      <c r="BB470" s="353" t="s">
        <v>827</v>
      </c>
      <c r="BC470" s="412">
        <f t="shared" si="91"/>
        <v>0</v>
      </c>
      <c r="BD470" s="412">
        <f t="shared" si="89"/>
        <v>0</v>
      </c>
      <c r="BE470" s="412">
        <f t="shared" si="89"/>
        <v>0</v>
      </c>
      <c r="BF470" s="412" t="e">
        <f t="shared" si="92"/>
        <v>#VALUE!</v>
      </c>
      <c r="BG470" s="412" t="e">
        <f t="shared" si="90"/>
        <v>#VALUE!</v>
      </c>
      <c r="BH470" s="412" t="e">
        <f t="shared" si="90"/>
        <v>#VALUE!</v>
      </c>
      <c r="BI470" s="412">
        <f t="shared" si="90"/>
        <v>0.75658572112556466</v>
      </c>
      <c r="BJ470" s="412" t="e">
        <f t="shared" si="90"/>
        <v>#VALUE!</v>
      </c>
      <c r="BK470" s="412">
        <f t="shared" si="90"/>
        <v>1.1464285632127982</v>
      </c>
    </row>
    <row r="471" spans="1:63">
      <c r="A471" s="458"/>
      <c r="B471" s="353" t="s">
        <v>827</v>
      </c>
      <c r="D471" s="353"/>
      <c r="E471" s="411"/>
      <c r="F471" s="411"/>
      <c r="G471" s="411"/>
      <c r="H471" s="411"/>
      <c r="I471" s="412"/>
      <c r="J471" s="415"/>
      <c r="K471" s="415"/>
      <c r="L471" s="415"/>
      <c r="M471" s="415"/>
      <c r="N471" s="411"/>
      <c r="O471" s="412"/>
      <c r="P471" s="413"/>
      <c r="Q471" s="353" t="s">
        <v>740</v>
      </c>
      <c r="R471" s="411">
        <v>615.60000000000093</v>
      </c>
      <c r="S471" s="411">
        <v>524.20000000000061</v>
      </c>
      <c r="T471" s="411">
        <v>627.70000000000084</v>
      </c>
      <c r="U471" s="411">
        <v>589.16666666666742</v>
      </c>
      <c r="V471" s="412" t="s">
        <v>551</v>
      </c>
      <c r="W471" s="411">
        <v>0.54537947675408371</v>
      </c>
      <c r="X471" s="415" t="s">
        <v>743</v>
      </c>
      <c r="Y471" s="412">
        <v>0.68430000000000002</v>
      </c>
      <c r="Z471" s="412">
        <v>0.6149</v>
      </c>
      <c r="AA471" s="411">
        <v>9.8255588658209728E-2</v>
      </c>
      <c r="AB471" s="412" t="s">
        <v>588</v>
      </c>
      <c r="AC471" s="413">
        <v>0.17730629548505383</v>
      </c>
      <c r="AD471" s="404" t="s">
        <v>740</v>
      </c>
      <c r="AE471" s="418">
        <v>405.60000000000019</v>
      </c>
      <c r="AF471" s="418">
        <v>512.1600000000002</v>
      </c>
      <c r="AG471" s="418">
        <v>445.20000000000016</v>
      </c>
      <c r="AH471" s="418">
        <v>454.32000000000016</v>
      </c>
      <c r="AI471" s="420" t="s">
        <v>554</v>
      </c>
      <c r="AJ471" s="422" t="s">
        <v>743</v>
      </c>
      <c r="AK471" s="418">
        <v>0.10193888340128626</v>
      </c>
      <c r="AL471" s="418">
        <v>1.7935794614615079E-2</v>
      </c>
      <c r="AM471" s="420">
        <v>5.9900000000000002E-2</v>
      </c>
      <c r="AN471" s="418">
        <v>5.9399153721670823E-2</v>
      </c>
      <c r="AO471" s="419" t="s">
        <v>815</v>
      </c>
      <c r="AP471" s="421">
        <v>0.10181942768710771</v>
      </c>
      <c r="AR471" s="415"/>
      <c r="AS471" s="415"/>
      <c r="AT471" s="415"/>
      <c r="AU471" s="411">
        <v>0.54537947675408371</v>
      </c>
      <c r="AV471" s="415" t="s">
        <v>743</v>
      </c>
      <c r="AW471" s="412">
        <v>0.68430000000000002</v>
      </c>
      <c r="AX471" s="422" t="s">
        <v>743</v>
      </c>
      <c r="AY471" s="418">
        <v>0.10193888340128626</v>
      </c>
      <c r="AZ471" s="418">
        <v>1.7935794614615079E-2</v>
      </c>
      <c r="BB471" s="353" t="s">
        <v>827</v>
      </c>
      <c r="BC471" s="412">
        <f t="shared" si="91"/>
        <v>0</v>
      </c>
      <c r="BD471" s="412">
        <f t="shared" si="89"/>
        <v>0</v>
      </c>
      <c r="BE471" s="412">
        <f t="shared" si="89"/>
        <v>0</v>
      </c>
      <c r="BF471" s="412">
        <f t="shared" si="92"/>
        <v>5.9991742442949212</v>
      </c>
      <c r="BG471" s="412" t="e">
        <f t="shared" si="90"/>
        <v>#VALUE!</v>
      </c>
      <c r="BH471" s="412">
        <f t="shared" si="90"/>
        <v>7.5273000000000003</v>
      </c>
      <c r="BI471" s="412" t="e">
        <f t="shared" si="90"/>
        <v>#VALUE!</v>
      </c>
      <c r="BJ471" s="412">
        <f t="shared" si="90"/>
        <v>1.1213277174141489</v>
      </c>
      <c r="BK471" s="412">
        <f t="shared" si="90"/>
        <v>0.19729374076076586</v>
      </c>
    </row>
    <row r="472" spans="1:63">
      <c r="A472" s="458"/>
      <c r="B472" s="353" t="s">
        <v>827</v>
      </c>
      <c r="D472" s="353"/>
      <c r="E472" s="411"/>
      <c r="F472" s="411"/>
      <c r="G472" s="411"/>
      <c r="H472" s="411"/>
      <c r="I472" s="412"/>
      <c r="J472" s="415"/>
      <c r="K472" s="415"/>
      <c r="L472" s="415"/>
      <c r="M472" s="415"/>
      <c r="N472" s="411"/>
      <c r="O472" s="412"/>
      <c r="P472" s="413"/>
      <c r="Q472" s="353" t="s">
        <v>757</v>
      </c>
      <c r="R472" s="411">
        <v>466.70000000000056</v>
      </c>
      <c r="S472" s="411">
        <v>480.1000000000007</v>
      </c>
      <c r="T472" s="411">
        <v>391.40000000000038</v>
      </c>
      <c r="U472" s="411">
        <v>446.06666666666723</v>
      </c>
      <c r="V472" s="412" t="s">
        <v>527</v>
      </c>
      <c r="W472" s="415" t="s">
        <v>743</v>
      </c>
      <c r="X472" s="415" t="s">
        <v>743</v>
      </c>
      <c r="Y472" s="415" t="s">
        <v>743</v>
      </c>
      <c r="Z472" s="415" t="s">
        <v>743</v>
      </c>
      <c r="AA472" s="411">
        <v>0</v>
      </c>
      <c r="AB472" s="412" t="s">
        <v>751</v>
      </c>
      <c r="AC472" s="413" t="s">
        <v>752</v>
      </c>
      <c r="AD472" s="404" t="s">
        <v>757</v>
      </c>
      <c r="AE472" s="418">
        <v>426.80000000000024</v>
      </c>
      <c r="AF472" s="418">
        <v>490.80000000000024</v>
      </c>
      <c r="AG472" s="418">
        <v>528.2800000000002</v>
      </c>
      <c r="AH472" s="418">
        <v>481.96000000000021</v>
      </c>
      <c r="AI472" s="420" t="s">
        <v>511</v>
      </c>
      <c r="AJ472" s="422" t="s">
        <v>743</v>
      </c>
      <c r="AK472" s="418">
        <v>7.7411156626488814E-2</v>
      </c>
      <c r="AL472" s="418">
        <v>0.11973290442286882</v>
      </c>
      <c r="AM472" s="420">
        <v>9.8599999999999993E-2</v>
      </c>
      <c r="AN472" s="418">
        <v>2.992599485848713E-2</v>
      </c>
      <c r="AO472" s="419" t="s">
        <v>816</v>
      </c>
      <c r="AP472" s="421">
        <v>0.17102172332937168</v>
      </c>
      <c r="AR472" s="415"/>
      <c r="AS472" s="415"/>
      <c r="AT472" s="415"/>
      <c r="AU472" s="415" t="s">
        <v>743</v>
      </c>
      <c r="AV472" s="415" t="s">
        <v>743</v>
      </c>
      <c r="AW472" s="415" t="s">
        <v>743</v>
      </c>
      <c r="AX472" s="422" t="s">
        <v>743</v>
      </c>
      <c r="AY472" s="418">
        <v>7.7411156626488814E-2</v>
      </c>
      <c r="AZ472" s="418">
        <v>0.11973290442286882</v>
      </c>
      <c r="BB472" s="353" t="s">
        <v>827</v>
      </c>
      <c r="BC472" s="412">
        <f t="shared" si="91"/>
        <v>0</v>
      </c>
      <c r="BD472" s="412">
        <f t="shared" si="89"/>
        <v>0</v>
      </c>
      <c r="BE472" s="412">
        <f t="shared" si="89"/>
        <v>0</v>
      </c>
      <c r="BF472" s="412" t="e">
        <f t="shared" si="92"/>
        <v>#VALUE!</v>
      </c>
      <c r="BG472" s="412" t="e">
        <f t="shared" si="90"/>
        <v>#VALUE!</v>
      </c>
      <c r="BH472" s="412" t="e">
        <f t="shared" si="90"/>
        <v>#VALUE!</v>
      </c>
      <c r="BI472" s="412" t="e">
        <f t="shared" si="90"/>
        <v>#VALUE!</v>
      </c>
      <c r="BJ472" s="412">
        <f t="shared" si="90"/>
        <v>0.85152272289137698</v>
      </c>
      <c r="BK472" s="412">
        <f t="shared" si="90"/>
        <v>1.3170619486515571</v>
      </c>
    </row>
    <row r="473" spans="1:63">
      <c r="A473" s="458"/>
      <c r="B473" s="353" t="s">
        <v>827</v>
      </c>
      <c r="D473" s="353"/>
      <c r="E473" s="411"/>
      <c r="F473" s="411"/>
      <c r="G473" s="411"/>
      <c r="H473" s="411"/>
      <c r="I473" s="414"/>
      <c r="J473" s="415"/>
      <c r="K473" s="411"/>
      <c r="L473" s="415"/>
      <c r="M473" s="415"/>
      <c r="N473" s="411"/>
      <c r="O473" s="412"/>
      <c r="P473" s="413"/>
      <c r="Q473" s="353" t="s">
        <v>767</v>
      </c>
      <c r="R473" s="411">
        <v>422.40000000000038</v>
      </c>
      <c r="S473" s="411">
        <v>591.80000000000064</v>
      </c>
      <c r="T473" s="411">
        <v>497.50000000000063</v>
      </c>
      <c r="U473" s="411">
        <v>503.90000000000055</v>
      </c>
      <c r="V473" s="412" t="s">
        <v>611</v>
      </c>
      <c r="W473" s="415" t="s">
        <v>743</v>
      </c>
      <c r="X473" s="411">
        <v>0.20133232508567095</v>
      </c>
      <c r="Y473" s="415" t="s">
        <v>743</v>
      </c>
      <c r="Z473" s="415" t="s">
        <v>743</v>
      </c>
      <c r="AA473" s="411">
        <v>0</v>
      </c>
      <c r="AB473" s="412" t="s">
        <v>751</v>
      </c>
      <c r="AC473" s="413" t="s">
        <v>752</v>
      </c>
      <c r="AD473" s="404" t="s">
        <v>767</v>
      </c>
      <c r="AE473" s="418">
        <v>403.68000000000018</v>
      </c>
      <c r="AF473" s="418">
        <v>440.68000000000023</v>
      </c>
      <c r="AG473" s="418">
        <v>485.68000000000023</v>
      </c>
      <c r="AH473" s="418">
        <v>443.34666666666686</v>
      </c>
      <c r="AI473" s="420" t="s">
        <v>560</v>
      </c>
      <c r="AJ473" s="422" t="s">
        <v>743</v>
      </c>
      <c r="AK473" s="418">
        <v>1.0637547250000363E-2</v>
      </c>
      <c r="AL473" s="418">
        <v>7.1327461196921654E-2</v>
      </c>
      <c r="AM473" s="420">
        <v>4.1000000000000002E-2</v>
      </c>
      <c r="AN473" s="418">
        <v>4.2914249701496071E-2</v>
      </c>
      <c r="AO473" s="419" t="s">
        <v>817</v>
      </c>
      <c r="AP473" s="421">
        <v>6.841590800909142E-2</v>
      </c>
      <c r="AR473" s="415"/>
      <c r="AS473" s="411"/>
      <c r="AT473" s="415"/>
      <c r="AU473" s="415" t="s">
        <v>743</v>
      </c>
      <c r="AV473" s="411">
        <v>0.20133232508567095</v>
      </c>
      <c r="AW473" s="415" t="s">
        <v>743</v>
      </c>
      <c r="AX473" s="422" t="s">
        <v>743</v>
      </c>
      <c r="AY473" s="418">
        <v>1.0637547250000363E-2</v>
      </c>
      <c r="AZ473" s="418">
        <v>7.1327461196921654E-2</v>
      </c>
      <c r="BB473" s="353" t="s">
        <v>827</v>
      </c>
      <c r="BC473" s="412">
        <f t="shared" si="91"/>
        <v>0</v>
      </c>
      <c r="BD473" s="412">
        <f t="shared" si="89"/>
        <v>0</v>
      </c>
      <c r="BE473" s="412">
        <f t="shared" si="89"/>
        <v>0</v>
      </c>
      <c r="BF473" s="412" t="e">
        <f t="shared" si="92"/>
        <v>#VALUE!</v>
      </c>
      <c r="BG473" s="412">
        <f t="shared" si="90"/>
        <v>2.2146555759423805</v>
      </c>
      <c r="BH473" s="412" t="e">
        <f t="shared" si="90"/>
        <v>#VALUE!</v>
      </c>
      <c r="BI473" s="412" t="e">
        <f t="shared" si="90"/>
        <v>#VALUE!</v>
      </c>
      <c r="BJ473" s="412">
        <f t="shared" si="90"/>
        <v>0.117013019750004</v>
      </c>
      <c r="BK473" s="412">
        <f t="shared" si="90"/>
        <v>0.78460207316613817</v>
      </c>
    </row>
    <row r="474" spans="1:63">
      <c r="A474" s="458"/>
      <c r="B474" s="355" t="s">
        <v>825</v>
      </c>
      <c r="D474" s="353" t="s">
        <v>628</v>
      </c>
      <c r="E474" s="411">
        <v>3403.8500000000085</v>
      </c>
      <c r="F474" s="411">
        <v>4260.7900000000054</v>
      </c>
      <c r="G474" s="411">
        <v>4105.7600000000075</v>
      </c>
      <c r="H474" s="411">
        <v>3923.466666666674</v>
      </c>
      <c r="I474" s="412" t="s">
        <v>629</v>
      </c>
      <c r="J474" s="412">
        <v>0.51029999999999998</v>
      </c>
      <c r="K474" s="412">
        <v>0.627</v>
      </c>
      <c r="L474" s="412">
        <v>0.60629999999999995</v>
      </c>
      <c r="M474" s="412">
        <v>0.58120000000000005</v>
      </c>
      <c r="N474" s="411">
        <v>6.2262849525109666E-2</v>
      </c>
      <c r="O474" s="412" t="s">
        <v>527</v>
      </c>
      <c r="P474" s="413">
        <v>1.6086809641130311</v>
      </c>
      <c r="Q474" s="353" t="s">
        <v>773</v>
      </c>
      <c r="R474" s="411">
        <v>7640.8000000000129</v>
      </c>
      <c r="S474" s="411">
        <v>10534.10000000002</v>
      </c>
      <c r="T474" s="411">
        <v>8668.2000000000171</v>
      </c>
      <c r="U474" s="411">
        <v>8947.7000000000171</v>
      </c>
      <c r="V474" s="412" t="s">
        <v>733</v>
      </c>
      <c r="W474" s="412">
        <v>23.29</v>
      </c>
      <c r="X474" s="412">
        <v>29.55</v>
      </c>
      <c r="Y474" s="412">
        <v>25.59</v>
      </c>
      <c r="Z474" s="412">
        <v>26.14</v>
      </c>
      <c r="AA474" s="411">
        <v>3.1649513374614053</v>
      </c>
      <c r="AB474" s="412" t="s">
        <v>507</v>
      </c>
      <c r="AC474" s="413">
        <v>2.3177377630903142</v>
      </c>
      <c r="AD474" s="404" t="s">
        <v>773</v>
      </c>
      <c r="AE474" s="418">
        <v>3531.1599999999939</v>
      </c>
      <c r="AF474" s="418">
        <v>3342.1599999999935</v>
      </c>
      <c r="AG474" s="418">
        <v>4574.6399999999931</v>
      </c>
      <c r="AH474" s="418">
        <v>3815.9866666666603</v>
      </c>
      <c r="AI474" s="420" t="s">
        <v>820</v>
      </c>
      <c r="AJ474" s="420">
        <v>2.3090000000000002</v>
      </c>
      <c r="AK474" s="420">
        <v>2.19</v>
      </c>
      <c r="AL474" s="420">
        <v>2.9510000000000001</v>
      </c>
      <c r="AM474" s="420">
        <v>2.4830000000000001</v>
      </c>
      <c r="AN474" s="418">
        <v>0.40936949291430308</v>
      </c>
      <c r="AO474" s="420" t="s">
        <v>565</v>
      </c>
      <c r="AP474" s="421">
        <v>1.6227793395403995</v>
      </c>
      <c r="AR474" s="412">
        <v>0.51029999999999998</v>
      </c>
      <c r="AS474" s="412">
        <v>0.627</v>
      </c>
      <c r="AT474" s="412">
        <v>0.60629999999999995</v>
      </c>
      <c r="AU474" s="412">
        <v>23.29</v>
      </c>
      <c r="AV474" s="412">
        <v>29.55</v>
      </c>
      <c r="AW474" s="412">
        <v>25.59</v>
      </c>
      <c r="AX474" s="420">
        <v>2.3090000000000002</v>
      </c>
      <c r="AY474" s="420">
        <v>2.19</v>
      </c>
      <c r="AZ474" s="420">
        <v>2.9510000000000001</v>
      </c>
      <c r="BB474" s="355" t="s">
        <v>825</v>
      </c>
      <c r="BC474" s="412">
        <f t="shared" si="91"/>
        <v>10.7163</v>
      </c>
      <c r="BD474" s="412">
        <f t="shared" si="89"/>
        <v>13.167</v>
      </c>
      <c r="BE474" s="412">
        <f t="shared" si="89"/>
        <v>12.732299999999999</v>
      </c>
      <c r="BF474" s="412">
        <f t="shared" si="92"/>
        <v>256.19</v>
      </c>
      <c r="BG474" s="412">
        <f t="shared" si="90"/>
        <v>325.05</v>
      </c>
      <c r="BH474" s="412">
        <f t="shared" si="90"/>
        <v>281.49</v>
      </c>
      <c r="BI474" s="412">
        <f t="shared" si="90"/>
        <v>25.399000000000001</v>
      </c>
      <c r="BJ474" s="412">
        <f t="shared" si="90"/>
        <v>24.09</v>
      </c>
      <c r="BK474" s="412">
        <f t="shared" si="90"/>
        <v>32.460999999999999</v>
      </c>
    </row>
    <row r="475" spans="1:63">
      <c r="A475" s="458"/>
      <c r="B475" s="355" t="s">
        <v>826</v>
      </c>
      <c r="D475" s="353" t="s">
        <v>630</v>
      </c>
      <c r="E475" s="411">
        <v>5537.909999999998</v>
      </c>
      <c r="F475" s="411">
        <v>5830.9699999999948</v>
      </c>
      <c r="G475" s="411">
        <v>5432.9399999999987</v>
      </c>
      <c r="H475" s="411">
        <v>5600.6066666666638</v>
      </c>
      <c r="I475" s="412" t="s">
        <v>535</v>
      </c>
      <c r="J475" s="412">
        <v>0.7923</v>
      </c>
      <c r="K475" s="412">
        <v>0.82899999999999996</v>
      </c>
      <c r="L475" s="412">
        <v>0.77900000000000003</v>
      </c>
      <c r="M475" s="412">
        <v>0.80010000000000003</v>
      </c>
      <c r="N475" s="411">
        <v>2.5918743211927747E-2</v>
      </c>
      <c r="O475" s="412" t="s">
        <v>571</v>
      </c>
      <c r="P475" s="413">
        <v>1.7414299048903477</v>
      </c>
      <c r="Q475" s="353" t="s">
        <v>778</v>
      </c>
      <c r="R475" s="411">
        <v>9630.2000000000189</v>
      </c>
      <c r="S475" s="411">
        <v>8876.3000000000156</v>
      </c>
      <c r="T475" s="411">
        <v>8840.0000000000146</v>
      </c>
      <c r="U475" s="411">
        <v>9115.5000000000164</v>
      </c>
      <c r="V475" s="412" t="s">
        <v>478</v>
      </c>
      <c r="W475" s="412">
        <v>27.66</v>
      </c>
      <c r="X475" s="412">
        <v>26.04</v>
      </c>
      <c r="Y475" s="412">
        <v>25.96</v>
      </c>
      <c r="Z475" s="412">
        <v>26.560000000000002</v>
      </c>
      <c r="AA475" s="411">
        <v>0.95763144750548912</v>
      </c>
      <c r="AB475" s="412" t="s">
        <v>449</v>
      </c>
      <c r="AC475" s="413">
        <v>2.3209862051134258</v>
      </c>
      <c r="AD475" s="404" t="s">
        <v>778</v>
      </c>
      <c r="AE475" s="418">
        <v>3810.1599999999944</v>
      </c>
      <c r="AF475" s="418">
        <v>5199.6399999999931</v>
      </c>
      <c r="AG475" s="418">
        <v>4715.9999999999927</v>
      </c>
      <c r="AH475" s="418">
        <v>4575.2666666666601</v>
      </c>
      <c r="AI475" s="420" t="s">
        <v>683</v>
      </c>
      <c r="AJ475" s="420">
        <v>2.484</v>
      </c>
      <c r="AK475" s="420">
        <v>3.323</v>
      </c>
      <c r="AL475" s="420">
        <v>3.036</v>
      </c>
      <c r="AM475" s="420">
        <v>2.9470000000000001</v>
      </c>
      <c r="AN475" s="418">
        <v>0.42646596804375925</v>
      </c>
      <c r="AO475" s="420" t="s">
        <v>582</v>
      </c>
      <c r="AP475" s="421">
        <v>1.7367291019997075</v>
      </c>
      <c r="AR475" s="412">
        <v>0.7923</v>
      </c>
      <c r="AS475" s="412">
        <v>0.82899999999999996</v>
      </c>
      <c r="AT475" s="412">
        <v>0.77900000000000003</v>
      </c>
      <c r="AU475" s="412">
        <v>27.66</v>
      </c>
      <c r="AV475" s="412">
        <v>26.04</v>
      </c>
      <c r="AW475" s="412">
        <v>25.96</v>
      </c>
      <c r="AX475" s="420">
        <v>2.484</v>
      </c>
      <c r="AY475" s="420">
        <v>3.323</v>
      </c>
      <c r="AZ475" s="420">
        <v>3.036</v>
      </c>
      <c r="BB475" s="355" t="s">
        <v>826</v>
      </c>
      <c r="BC475" s="412">
        <f t="shared" si="91"/>
        <v>16.638300000000001</v>
      </c>
      <c r="BD475" s="412">
        <f t="shared" si="89"/>
        <v>17.408999999999999</v>
      </c>
      <c r="BE475" s="412">
        <f t="shared" si="89"/>
        <v>16.359000000000002</v>
      </c>
      <c r="BF475" s="412">
        <f t="shared" si="92"/>
        <v>304.26</v>
      </c>
      <c r="BG475" s="412">
        <f t="shared" si="90"/>
        <v>286.44</v>
      </c>
      <c r="BH475" s="412">
        <f t="shared" si="90"/>
        <v>285.56</v>
      </c>
      <c r="BI475" s="412">
        <f t="shared" si="90"/>
        <v>27.323999999999998</v>
      </c>
      <c r="BJ475" s="412">
        <f t="shared" si="90"/>
        <v>36.552999999999997</v>
      </c>
      <c r="BK475" s="412">
        <f t="shared" si="90"/>
        <v>33.396000000000001</v>
      </c>
    </row>
    <row r="476" spans="1:63">
      <c r="D476" s="455" t="s">
        <v>648</v>
      </c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 t="s">
        <v>648</v>
      </c>
      <c r="R476" s="455"/>
      <c r="S476" s="455"/>
      <c r="T476" s="455"/>
      <c r="U476" s="455"/>
      <c r="V476" s="455"/>
      <c r="W476" s="455"/>
      <c r="X476" s="455"/>
      <c r="Y476" s="455"/>
      <c r="Z476" s="455"/>
      <c r="AA476" s="455"/>
      <c r="AB476" s="455"/>
      <c r="AC476" s="455"/>
      <c r="AD476" s="455" t="s">
        <v>648</v>
      </c>
      <c r="AE476" s="455"/>
      <c r="AF476" s="455"/>
      <c r="AG476" s="455"/>
      <c r="AH476" s="455"/>
      <c r="AI476" s="455"/>
      <c r="AJ476" s="455"/>
      <c r="AK476" s="455"/>
      <c r="AL476" s="455"/>
      <c r="AM476" s="455"/>
      <c r="AN476" s="455"/>
      <c r="AO476" s="455"/>
      <c r="AP476" s="455"/>
      <c r="AU476" s="404"/>
      <c r="AV476" s="404"/>
      <c r="AW476" s="404"/>
      <c r="AX476" s="404"/>
      <c r="AY476" s="404"/>
      <c r="AZ476" s="404"/>
      <c r="BC476" s="353"/>
      <c r="BD476" s="353"/>
      <c r="BE476" s="353"/>
    </row>
    <row r="477" spans="1:63">
      <c r="BC477" s="353"/>
      <c r="BD477" s="353"/>
      <c r="BE477" s="353"/>
    </row>
    <row r="481" spans="1:201">
      <c r="A481" s="404"/>
      <c r="B481" s="404"/>
      <c r="N481" s="353"/>
      <c r="O481" s="353"/>
      <c r="P481" s="353"/>
      <c r="AN481" s="404"/>
      <c r="AO481" s="404"/>
      <c r="AP481" s="404"/>
      <c r="AR481" s="353"/>
      <c r="AS481" s="353"/>
      <c r="AT481" s="353"/>
      <c r="AX481" s="404"/>
      <c r="AZ481" s="404"/>
      <c r="BB481" s="404"/>
      <c r="BC481" s="353"/>
      <c r="BD481" s="353"/>
      <c r="BE481" s="353"/>
      <c r="BI481" s="404"/>
      <c r="BJ481" s="404"/>
      <c r="BK481" s="404"/>
      <c r="GQ481" s="353"/>
      <c r="GR481" s="353"/>
      <c r="GS481" s="353"/>
    </row>
    <row r="482" spans="1:201">
      <c r="A482" s="404"/>
      <c r="B482" s="404"/>
      <c r="N482" s="353"/>
      <c r="O482" s="353"/>
      <c r="P482" s="353"/>
      <c r="AN482" s="404"/>
      <c r="AO482" s="404"/>
      <c r="AP482" s="404"/>
      <c r="AR482" s="353"/>
      <c r="AS482" s="353"/>
      <c r="AT482" s="353"/>
      <c r="AX482" s="404"/>
      <c r="AZ482" s="404"/>
      <c r="BB482" s="404"/>
      <c r="BC482" s="353"/>
      <c r="BD482" s="353"/>
      <c r="BE482" s="353"/>
      <c r="BI482" s="404"/>
      <c r="BJ482" s="404"/>
      <c r="BK482" s="404"/>
      <c r="GQ482" s="353"/>
      <c r="GR482" s="353"/>
      <c r="GS482" s="353"/>
    </row>
    <row r="483" spans="1:201">
      <c r="A483" s="404"/>
      <c r="B483" s="404"/>
      <c r="N483" s="353"/>
      <c r="O483" s="353"/>
      <c r="P483" s="353"/>
      <c r="AN483" s="404"/>
      <c r="AO483" s="404"/>
      <c r="AP483" s="404"/>
      <c r="AR483" s="353"/>
      <c r="AS483" s="353"/>
      <c r="AT483" s="353"/>
      <c r="AX483" s="404"/>
      <c r="AZ483" s="404"/>
      <c r="BB483" s="404"/>
      <c r="BC483" s="353"/>
      <c r="BD483" s="353"/>
      <c r="BE483" s="353"/>
      <c r="BI483" s="404"/>
      <c r="BJ483" s="404"/>
      <c r="BK483" s="404"/>
      <c r="GQ483" s="353"/>
      <c r="GR483" s="353"/>
      <c r="GS483" s="353"/>
    </row>
    <row r="484" spans="1:201">
      <c r="A484" s="404"/>
      <c r="B484" s="404"/>
      <c r="N484" s="353"/>
      <c r="O484" s="353"/>
      <c r="P484" s="353"/>
      <c r="AN484" s="404"/>
      <c r="AO484" s="404"/>
      <c r="AP484" s="404"/>
      <c r="AR484" s="353"/>
      <c r="AS484" s="353"/>
      <c r="AT484" s="353"/>
      <c r="AX484" s="404"/>
      <c r="AZ484" s="404"/>
      <c r="BB484" s="404"/>
      <c r="BC484" s="353"/>
      <c r="BD484" s="353"/>
      <c r="BE484" s="353"/>
      <c r="BI484" s="404"/>
      <c r="BJ484" s="404"/>
      <c r="BK484" s="404"/>
      <c r="GQ484" s="353"/>
      <c r="GR484" s="353"/>
      <c r="GS484" s="353"/>
    </row>
    <row r="485" spans="1:201">
      <c r="A485" s="404"/>
      <c r="B485" s="404"/>
      <c r="N485" s="353"/>
      <c r="O485" s="353"/>
      <c r="P485" s="353"/>
      <c r="AN485" s="404"/>
      <c r="AO485" s="404"/>
      <c r="AP485" s="404"/>
      <c r="AR485" s="353"/>
      <c r="AS485" s="353"/>
      <c r="AT485" s="353"/>
      <c r="AX485" s="404"/>
      <c r="AZ485" s="404"/>
      <c r="BB485" s="404"/>
      <c r="BC485" s="353"/>
      <c r="BD485" s="353"/>
      <c r="BE485" s="353"/>
      <c r="BI485" s="404"/>
      <c r="BJ485" s="404"/>
      <c r="BK485" s="404"/>
      <c r="GQ485" s="353"/>
      <c r="GR485" s="353"/>
      <c r="GS485" s="353"/>
    </row>
    <row r="486" spans="1:201">
      <c r="A486" s="404"/>
      <c r="B486" s="404"/>
      <c r="N486" s="353"/>
      <c r="O486" s="353"/>
      <c r="P486" s="353"/>
      <c r="AN486" s="404"/>
      <c r="AO486" s="404"/>
      <c r="AP486" s="404"/>
      <c r="AR486" s="353"/>
      <c r="AS486" s="353"/>
      <c r="AT486" s="353"/>
      <c r="AX486" s="404"/>
      <c r="AZ486" s="404"/>
      <c r="BB486" s="404"/>
      <c r="BC486" s="353"/>
      <c r="BD486" s="353"/>
      <c r="BE486" s="353"/>
      <c r="BI486" s="404"/>
      <c r="BJ486" s="404"/>
      <c r="BK486" s="404"/>
      <c r="GQ486" s="353"/>
      <c r="GR486" s="353"/>
      <c r="GS486" s="353"/>
    </row>
    <row r="487" spans="1:201">
      <c r="A487" s="404"/>
      <c r="B487" s="404"/>
      <c r="N487" s="353"/>
      <c r="O487" s="353"/>
      <c r="P487" s="353"/>
      <c r="AN487" s="404"/>
      <c r="AO487" s="404"/>
      <c r="AP487" s="404"/>
      <c r="AR487" s="353"/>
      <c r="AS487" s="353"/>
      <c r="AT487" s="353"/>
      <c r="AX487" s="404"/>
      <c r="AZ487" s="404"/>
      <c r="BB487" s="404"/>
      <c r="BC487" s="353"/>
      <c r="BD487" s="353"/>
      <c r="BE487" s="353"/>
      <c r="BI487" s="404"/>
      <c r="BJ487" s="404"/>
      <c r="BK487" s="404"/>
      <c r="GQ487" s="353"/>
      <c r="GR487" s="353"/>
      <c r="GS487" s="353"/>
    </row>
    <row r="488" spans="1:201">
      <c r="A488" s="404"/>
      <c r="B488" s="404"/>
      <c r="N488" s="353"/>
      <c r="O488" s="353"/>
      <c r="P488" s="353"/>
      <c r="AN488" s="404"/>
      <c r="AO488" s="404"/>
      <c r="AP488" s="404"/>
      <c r="AR488" s="353"/>
      <c r="AS488" s="353"/>
      <c r="AT488" s="353"/>
      <c r="AX488" s="404"/>
      <c r="AZ488" s="404"/>
      <c r="BB488" s="404"/>
      <c r="BC488" s="353"/>
      <c r="BD488" s="353"/>
      <c r="BE488" s="353"/>
      <c r="BI488" s="404"/>
      <c r="BJ488" s="404"/>
      <c r="BK488" s="404"/>
      <c r="GQ488" s="353"/>
      <c r="GR488" s="353"/>
      <c r="GS488" s="353"/>
    </row>
    <row r="489" spans="1:201">
      <c r="A489" s="404"/>
      <c r="B489" s="404"/>
      <c r="N489" s="353"/>
      <c r="O489" s="353"/>
      <c r="P489" s="353"/>
      <c r="AN489" s="404"/>
      <c r="AO489" s="404"/>
      <c r="AP489" s="404"/>
      <c r="AR489" s="353"/>
      <c r="AS489" s="353"/>
      <c r="AT489" s="353"/>
      <c r="AX489" s="404"/>
      <c r="AZ489" s="404"/>
      <c r="BB489" s="404"/>
      <c r="BC489" s="353"/>
      <c r="BD489" s="353"/>
      <c r="BE489" s="353"/>
      <c r="BI489" s="404"/>
      <c r="BJ489" s="404"/>
      <c r="BK489" s="404"/>
      <c r="GQ489" s="353"/>
      <c r="GR489" s="353"/>
      <c r="GS489" s="353"/>
    </row>
    <row r="490" spans="1:201">
      <c r="A490" s="404"/>
      <c r="B490" s="404"/>
      <c r="N490" s="353"/>
      <c r="O490" s="353"/>
      <c r="P490" s="353"/>
      <c r="AN490" s="404"/>
      <c r="AO490" s="404"/>
      <c r="AP490" s="404"/>
      <c r="AR490" s="353"/>
      <c r="AS490" s="353"/>
      <c r="AT490" s="353"/>
      <c r="AX490" s="404"/>
      <c r="AZ490" s="404"/>
      <c r="BB490" s="404"/>
      <c r="BC490" s="353"/>
      <c r="BD490" s="353"/>
      <c r="BE490" s="353"/>
      <c r="BI490" s="404"/>
      <c r="BJ490" s="404"/>
      <c r="BK490" s="404"/>
      <c r="GQ490" s="353"/>
      <c r="GR490" s="353"/>
      <c r="GS490" s="353"/>
    </row>
    <row r="491" spans="1:201">
      <c r="A491" s="404"/>
      <c r="B491" s="404"/>
      <c r="N491" s="353"/>
      <c r="O491" s="353"/>
      <c r="P491" s="353"/>
      <c r="AN491" s="404"/>
      <c r="AO491" s="404"/>
      <c r="AP491" s="404"/>
      <c r="AR491" s="353"/>
      <c r="AS491" s="353"/>
      <c r="AT491" s="353"/>
      <c r="AX491" s="404"/>
      <c r="AZ491" s="404"/>
      <c r="BB491" s="404"/>
      <c r="BC491" s="353"/>
      <c r="BD491" s="353"/>
      <c r="BE491" s="353"/>
      <c r="BI491" s="404"/>
      <c r="BJ491" s="404"/>
      <c r="BK491" s="404"/>
      <c r="GQ491" s="353"/>
      <c r="GR491" s="353"/>
      <c r="GS491" s="353"/>
    </row>
    <row r="492" spans="1:201">
      <c r="A492" s="404"/>
      <c r="B492" s="404"/>
      <c r="N492" s="353"/>
      <c r="O492" s="353"/>
      <c r="P492" s="353"/>
      <c r="AN492" s="404"/>
      <c r="AO492" s="404"/>
      <c r="AP492" s="404"/>
      <c r="AR492" s="353"/>
      <c r="AS492" s="353"/>
      <c r="AT492" s="353"/>
      <c r="AX492" s="404"/>
      <c r="AZ492" s="404"/>
      <c r="BB492" s="404"/>
      <c r="BC492" s="353"/>
      <c r="BD492" s="353"/>
      <c r="BE492" s="353"/>
      <c r="BI492" s="404"/>
      <c r="BJ492" s="404"/>
      <c r="BK492" s="404"/>
      <c r="GQ492" s="353"/>
      <c r="GR492" s="353"/>
      <c r="GS492" s="353"/>
    </row>
    <row r="493" spans="1:201">
      <c r="A493" s="404"/>
      <c r="B493" s="404"/>
      <c r="N493" s="353"/>
      <c r="O493" s="353"/>
      <c r="P493" s="353"/>
      <c r="AN493" s="404"/>
      <c r="AO493" s="404"/>
      <c r="AP493" s="404"/>
      <c r="AR493" s="353"/>
      <c r="AS493" s="353"/>
      <c r="AT493" s="353"/>
      <c r="AX493" s="404"/>
      <c r="AZ493" s="404"/>
      <c r="BB493" s="404"/>
      <c r="BC493" s="353"/>
      <c r="BD493" s="353"/>
      <c r="BE493" s="353"/>
      <c r="BI493" s="404"/>
      <c r="BJ493" s="404"/>
      <c r="BK493" s="404"/>
      <c r="GQ493" s="353"/>
      <c r="GR493" s="353"/>
      <c r="GS493" s="353"/>
    </row>
    <row r="494" spans="1:201">
      <c r="A494" s="404"/>
      <c r="B494" s="404"/>
      <c r="N494" s="353"/>
      <c r="O494" s="353"/>
      <c r="P494" s="353"/>
      <c r="AN494" s="404"/>
      <c r="AO494" s="404"/>
      <c r="AP494" s="404"/>
      <c r="AR494" s="353"/>
      <c r="AS494" s="353"/>
      <c r="AT494" s="353"/>
      <c r="AX494" s="404"/>
      <c r="AZ494" s="404"/>
      <c r="BB494" s="404"/>
      <c r="BC494" s="353"/>
      <c r="BD494" s="353"/>
      <c r="BE494" s="353"/>
      <c r="BI494" s="404"/>
      <c r="BJ494" s="404"/>
      <c r="BK494" s="404"/>
      <c r="GQ494" s="353"/>
      <c r="GR494" s="353"/>
      <c r="GS494" s="353"/>
    </row>
    <row r="495" spans="1:201">
      <c r="A495" s="404"/>
      <c r="B495" s="404"/>
      <c r="N495" s="353"/>
      <c r="O495" s="353"/>
      <c r="P495" s="353"/>
      <c r="AN495" s="404"/>
      <c r="AO495" s="404"/>
      <c r="AP495" s="404"/>
      <c r="AR495" s="353"/>
      <c r="AS495" s="353"/>
      <c r="AT495" s="353"/>
      <c r="AX495" s="404"/>
      <c r="AZ495" s="404"/>
      <c r="BB495" s="404"/>
      <c r="BC495" s="353"/>
      <c r="BD495" s="353"/>
      <c r="BE495" s="353"/>
      <c r="BI495" s="404"/>
      <c r="BJ495" s="404"/>
      <c r="BK495" s="404"/>
      <c r="GQ495" s="353"/>
      <c r="GR495" s="353"/>
      <c r="GS495" s="353"/>
    </row>
    <row r="496" spans="1:201">
      <c r="A496" s="404"/>
      <c r="B496" s="404"/>
      <c r="N496" s="353"/>
      <c r="O496" s="353"/>
      <c r="P496" s="353"/>
      <c r="AN496" s="404"/>
      <c r="AO496" s="404"/>
      <c r="AP496" s="404"/>
      <c r="AR496" s="353"/>
      <c r="AS496" s="353"/>
      <c r="AT496" s="353"/>
      <c r="AX496" s="404"/>
      <c r="AZ496" s="404"/>
      <c r="BB496" s="404"/>
      <c r="BC496" s="353"/>
      <c r="BD496" s="353"/>
      <c r="BE496" s="353"/>
      <c r="BI496" s="404"/>
      <c r="BJ496" s="404"/>
      <c r="BK496" s="404"/>
      <c r="GQ496" s="353"/>
      <c r="GR496" s="353"/>
      <c r="GS496" s="353"/>
    </row>
    <row r="497" spans="1:201">
      <c r="A497" s="404"/>
      <c r="B497" s="404"/>
      <c r="N497" s="353"/>
      <c r="O497" s="353"/>
      <c r="P497" s="353"/>
      <c r="AN497" s="404"/>
      <c r="AO497" s="404"/>
      <c r="AP497" s="404"/>
      <c r="AR497" s="353"/>
      <c r="AS497" s="353"/>
      <c r="AT497" s="353"/>
      <c r="AX497" s="404"/>
      <c r="AZ497" s="404"/>
      <c r="BB497" s="404"/>
      <c r="BC497" s="353"/>
      <c r="BD497" s="353"/>
      <c r="BE497" s="353"/>
      <c r="BI497" s="404"/>
      <c r="BJ497" s="404"/>
      <c r="BK497" s="404"/>
      <c r="GQ497" s="353"/>
      <c r="GR497" s="353"/>
      <c r="GS497" s="353"/>
    </row>
    <row r="498" spans="1:201">
      <c r="A498" s="404"/>
      <c r="B498" s="404"/>
      <c r="N498" s="353"/>
      <c r="O498" s="353"/>
      <c r="P498" s="353"/>
      <c r="AN498" s="404"/>
      <c r="AO498" s="404"/>
      <c r="AP498" s="404"/>
      <c r="AR498" s="353"/>
      <c r="AS498" s="353"/>
      <c r="AT498" s="353"/>
      <c r="AX498" s="404"/>
      <c r="AZ498" s="404"/>
      <c r="BB498" s="404"/>
      <c r="BC498" s="353"/>
      <c r="BD498" s="353"/>
      <c r="BE498" s="353"/>
      <c r="BI498" s="404"/>
      <c r="BJ498" s="404"/>
      <c r="BK498" s="404"/>
      <c r="GQ498" s="353"/>
      <c r="GR498" s="353"/>
      <c r="GS498" s="353"/>
    </row>
    <row r="499" spans="1:201">
      <c r="A499" s="404"/>
      <c r="B499" s="404"/>
      <c r="N499" s="353"/>
      <c r="O499" s="353"/>
      <c r="P499" s="353"/>
      <c r="AN499" s="404"/>
      <c r="AO499" s="404"/>
      <c r="AP499" s="404"/>
      <c r="AR499" s="353"/>
      <c r="AS499" s="353"/>
      <c r="AT499" s="353"/>
      <c r="AX499" s="404"/>
      <c r="AZ499" s="404"/>
      <c r="BB499" s="404"/>
      <c r="BC499" s="353"/>
      <c r="BD499" s="353"/>
      <c r="BE499" s="353"/>
      <c r="BI499" s="404"/>
      <c r="BJ499" s="404"/>
      <c r="BK499" s="404"/>
      <c r="GQ499" s="353"/>
      <c r="GR499" s="353"/>
      <c r="GS499" s="353"/>
    </row>
    <row r="500" spans="1:201">
      <c r="A500" s="404"/>
      <c r="B500" s="404"/>
      <c r="N500" s="353"/>
      <c r="O500" s="353"/>
      <c r="P500" s="353"/>
      <c r="AN500" s="404"/>
      <c r="AO500" s="404"/>
      <c r="AP500" s="404"/>
      <c r="AR500" s="353"/>
      <c r="AS500" s="353"/>
      <c r="AT500" s="353"/>
      <c r="AX500" s="404"/>
      <c r="AZ500" s="404"/>
      <c r="BB500" s="404"/>
      <c r="BC500" s="353"/>
      <c r="BD500" s="353"/>
      <c r="BE500" s="353"/>
      <c r="BI500" s="404"/>
      <c r="BJ500" s="404"/>
      <c r="BK500" s="404"/>
      <c r="GQ500" s="353"/>
      <c r="GR500" s="353"/>
      <c r="GS500" s="353"/>
    </row>
    <row r="501" spans="1:201">
      <c r="A501" s="404"/>
      <c r="B501" s="404"/>
      <c r="N501" s="353"/>
      <c r="O501" s="353"/>
      <c r="P501" s="353"/>
      <c r="AN501" s="404"/>
      <c r="AO501" s="404"/>
      <c r="AP501" s="404"/>
      <c r="AR501" s="353"/>
      <c r="AS501" s="353"/>
      <c r="AT501" s="353"/>
      <c r="AX501" s="404"/>
      <c r="AZ501" s="404"/>
      <c r="BB501" s="404"/>
      <c r="BC501" s="353"/>
      <c r="BD501" s="353"/>
      <c r="BE501" s="353"/>
      <c r="BI501" s="404"/>
      <c r="BJ501" s="404"/>
      <c r="BK501" s="404"/>
      <c r="GQ501" s="353"/>
      <c r="GR501" s="353"/>
      <c r="GS501" s="353"/>
    </row>
    <row r="502" spans="1:201">
      <c r="A502" s="404"/>
      <c r="B502" s="404"/>
      <c r="N502" s="353"/>
      <c r="O502" s="353"/>
      <c r="P502" s="353"/>
      <c r="AN502" s="404"/>
      <c r="AO502" s="404"/>
      <c r="AP502" s="404"/>
      <c r="AR502" s="353"/>
      <c r="AS502" s="353"/>
      <c r="AT502" s="353"/>
      <c r="AX502" s="404"/>
      <c r="AZ502" s="404"/>
      <c r="BB502" s="404"/>
      <c r="BC502" s="353"/>
      <c r="BD502" s="353"/>
      <c r="BE502" s="353"/>
      <c r="BI502" s="404"/>
      <c r="BJ502" s="404"/>
      <c r="BK502" s="404"/>
      <c r="GQ502" s="353"/>
      <c r="GR502" s="353"/>
      <c r="GS502" s="353"/>
    </row>
    <row r="503" spans="1:201">
      <c r="A503" s="404"/>
      <c r="B503" s="404"/>
      <c r="N503" s="353"/>
      <c r="O503" s="353"/>
      <c r="P503" s="353"/>
      <c r="AN503" s="404"/>
      <c r="AO503" s="404"/>
      <c r="AP503" s="404"/>
      <c r="AR503" s="353"/>
      <c r="AS503" s="353"/>
      <c r="AT503" s="353"/>
      <c r="AX503" s="404"/>
      <c r="AZ503" s="404"/>
      <c r="BB503" s="404"/>
      <c r="BC503" s="353"/>
      <c r="BD503" s="353"/>
      <c r="BE503" s="353"/>
      <c r="BI503" s="404"/>
      <c r="BJ503" s="404"/>
      <c r="BK503" s="404"/>
      <c r="GQ503" s="353"/>
      <c r="GR503" s="353"/>
      <c r="GS503" s="353"/>
    </row>
    <row r="504" spans="1:201">
      <c r="A504" s="404"/>
      <c r="B504" s="404"/>
      <c r="N504" s="353"/>
      <c r="O504" s="353"/>
      <c r="P504" s="353"/>
      <c r="AN504" s="404"/>
      <c r="AO504" s="404"/>
      <c r="AP504" s="404"/>
      <c r="AR504" s="353"/>
      <c r="AS504" s="353"/>
      <c r="AT504" s="353"/>
      <c r="AX504" s="404"/>
      <c r="AZ504" s="404"/>
      <c r="BB504" s="404"/>
      <c r="BC504" s="353"/>
      <c r="BD504" s="353"/>
      <c r="BE504" s="353"/>
      <c r="BI504" s="404"/>
      <c r="BJ504" s="404"/>
      <c r="BK504" s="404"/>
      <c r="GQ504" s="353"/>
      <c r="GR504" s="353"/>
      <c r="GS504" s="353"/>
    </row>
    <row r="505" spans="1:201">
      <c r="A505" s="404"/>
      <c r="B505" s="404"/>
      <c r="N505" s="353"/>
      <c r="O505" s="353"/>
      <c r="P505" s="353"/>
      <c r="AN505" s="404"/>
      <c r="AO505" s="404"/>
      <c r="AP505" s="404"/>
      <c r="AR505" s="353"/>
      <c r="AS505" s="353"/>
      <c r="AT505" s="353"/>
      <c r="AX505" s="404"/>
      <c r="AZ505" s="404"/>
      <c r="BB505" s="404"/>
      <c r="BC505" s="353"/>
      <c r="BD505" s="353"/>
      <c r="BE505" s="353"/>
      <c r="BI505" s="404"/>
      <c r="BJ505" s="404"/>
      <c r="BK505" s="404"/>
      <c r="GQ505" s="353"/>
      <c r="GR505" s="353"/>
      <c r="GS505" s="353"/>
    </row>
    <row r="506" spans="1:201">
      <c r="A506" s="404"/>
      <c r="B506" s="404"/>
      <c r="N506" s="353"/>
      <c r="O506" s="353"/>
      <c r="P506" s="353"/>
      <c r="AN506" s="404"/>
      <c r="AO506" s="404"/>
      <c r="AP506" s="404"/>
      <c r="AR506" s="353"/>
      <c r="AS506" s="353"/>
      <c r="AT506" s="353"/>
      <c r="AX506" s="404"/>
      <c r="AZ506" s="404"/>
      <c r="BB506" s="404"/>
      <c r="BC506" s="353"/>
      <c r="BD506" s="353"/>
      <c r="BE506" s="353"/>
      <c r="BI506" s="404"/>
      <c r="BJ506" s="404"/>
      <c r="BK506" s="404"/>
      <c r="GQ506" s="353"/>
      <c r="GR506" s="353"/>
      <c r="GS506" s="353"/>
    </row>
    <row r="507" spans="1:201">
      <c r="A507" s="404"/>
      <c r="B507" s="404"/>
      <c r="N507" s="353"/>
      <c r="O507" s="353"/>
      <c r="P507" s="353"/>
      <c r="AN507" s="404"/>
      <c r="AO507" s="404"/>
      <c r="AP507" s="404"/>
      <c r="AR507" s="353"/>
      <c r="AS507" s="353"/>
      <c r="AT507" s="353"/>
      <c r="AX507" s="404"/>
      <c r="AZ507" s="404"/>
      <c r="BB507" s="404"/>
      <c r="BC507" s="353"/>
      <c r="BD507" s="353"/>
      <c r="BE507" s="353"/>
      <c r="BI507" s="404"/>
      <c r="BJ507" s="404"/>
      <c r="BK507" s="404"/>
      <c r="GQ507" s="353"/>
      <c r="GR507" s="353"/>
      <c r="GS507" s="353"/>
    </row>
    <row r="508" spans="1:201">
      <c r="A508" s="404"/>
      <c r="B508" s="404"/>
      <c r="N508" s="353"/>
      <c r="O508" s="353"/>
      <c r="P508" s="353"/>
      <c r="AN508" s="404"/>
      <c r="AO508" s="404"/>
      <c r="AP508" s="404"/>
      <c r="AR508" s="353"/>
      <c r="AS508" s="353"/>
      <c r="AT508" s="353"/>
      <c r="AX508" s="404"/>
      <c r="AZ508" s="404"/>
      <c r="BB508" s="404"/>
      <c r="BC508" s="353"/>
      <c r="BD508" s="353"/>
      <c r="BE508" s="353"/>
      <c r="BI508" s="404"/>
      <c r="BJ508" s="404"/>
      <c r="BK508" s="404"/>
      <c r="GQ508" s="353"/>
      <c r="GR508" s="353"/>
      <c r="GS508" s="353"/>
    </row>
    <row r="509" spans="1:201">
      <c r="A509" s="404"/>
      <c r="B509" s="404"/>
      <c r="N509" s="353"/>
      <c r="O509" s="353"/>
      <c r="P509" s="353"/>
      <c r="AN509" s="404"/>
      <c r="AO509" s="404"/>
      <c r="AP509" s="404"/>
      <c r="AR509" s="353"/>
      <c r="AS509" s="353"/>
      <c r="AT509" s="353"/>
      <c r="AX509" s="404"/>
      <c r="AZ509" s="404"/>
      <c r="BB509" s="404"/>
      <c r="BC509" s="353"/>
      <c r="BD509" s="353"/>
      <c r="BE509" s="353"/>
      <c r="BI509" s="404"/>
      <c r="BJ509" s="404"/>
      <c r="BK509" s="404"/>
      <c r="GQ509" s="353"/>
      <c r="GR509" s="353"/>
      <c r="GS509" s="353"/>
    </row>
    <row r="510" spans="1:201">
      <c r="A510" s="404"/>
      <c r="B510" s="404"/>
      <c r="N510" s="353"/>
      <c r="O510" s="353"/>
      <c r="P510" s="353"/>
      <c r="AN510" s="404"/>
      <c r="AO510" s="404"/>
      <c r="AP510" s="404"/>
      <c r="AR510" s="353"/>
      <c r="AS510" s="353"/>
      <c r="AT510" s="353"/>
      <c r="AX510" s="404"/>
      <c r="AZ510" s="404"/>
      <c r="BB510" s="404"/>
      <c r="BC510" s="353"/>
      <c r="BD510" s="353"/>
      <c r="BE510" s="353"/>
      <c r="BI510" s="404"/>
      <c r="BJ510" s="404"/>
      <c r="BK510" s="404"/>
      <c r="GQ510" s="353"/>
      <c r="GR510" s="353"/>
      <c r="GS510" s="353"/>
    </row>
    <row r="511" spans="1:201">
      <c r="A511" s="404"/>
      <c r="B511" s="404"/>
      <c r="N511" s="353"/>
      <c r="O511" s="353"/>
      <c r="P511" s="353"/>
      <c r="AN511" s="404"/>
      <c r="AO511" s="404"/>
      <c r="AP511" s="404"/>
      <c r="AR511" s="353"/>
      <c r="AS511" s="353"/>
      <c r="AT511" s="353"/>
      <c r="AX511" s="404"/>
      <c r="AZ511" s="404"/>
      <c r="BB511" s="404"/>
      <c r="BC511" s="353"/>
      <c r="BD511" s="353"/>
      <c r="BE511" s="353"/>
      <c r="BI511" s="404"/>
      <c r="BJ511" s="404"/>
      <c r="BK511" s="404"/>
      <c r="GQ511" s="353"/>
      <c r="GR511" s="353"/>
      <c r="GS511" s="353"/>
    </row>
  </sheetData>
  <mergeCells count="159">
    <mergeCell ref="A4:A27"/>
    <mergeCell ref="E30:I30"/>
    <mergeCell ref="J30:P30"/>
    <mergeCell ref="R30:V30"/>
    <mergeCell ref="W30:AC30"/>
    <mergeCell ref="AE30:AI30"/>
    <mergeCell ref="AJ30:AP30"/>
    <mergeCell ref="A32:A55"/>
    <mergeCell ref="D56:P56"/>
    <mergeCell ref="Q56:AC56"/>
    <mergeCell ref="AD56:AP56"/>
    <mergeCell ref="E58:I58"/>
    <mergeCell ref="J58:P58"/>
    <mergeCell ref="R58:V58"/>
    <mergeCell ref="W58:AC58"/>
    <mergeCell ref="AE58:AI58"/>
    <mergeCell ref="AJ58:AP58"/>
    <mergeCell ref="A60:A83"/>
    <mergeCell ref="D84:P84"/>
    <mergeCell ref="Q84:AC84"/>
    <mergeCell ref="AD84:AP84"/>
    <mergeCell ref="E86:I86"/>
    <mergeCell ref="J86:P86"/>
    <mergeCell ref="R86:V86"/>
    <mergeCell ref="W86:AC86"/>
    <mergeCell ref="AE86:AI86"/>
    <mergeCell ref="AJ86:AP86"/>
    <mergeCell ref="A88:A111"/>
    <mergeCell ref="D112:P112"/>
    <mergeCell ref="Q112:AC112"/>
    <mergeCell ref="AD112:AP112"/>
    <mergeCell ref="E114:I114"/>
    <mergeCell ref="J114:P114"/>
    <mergeCell ref="R114:V114"/>
    <mergeCell ref="W114:AC114"/>
    <mergeCell ref="AE114:AI114"/>
    <mergeCell ref="AJ114:AP114"/>
    <mergeCell ref="A116:A140"/>
    <mergeCell ref="D140:P140"/>
    <mergeCell ref="Q140:AC140"/>
    <mergeCell ref="AD140:AP140"/>
    <mergeCell ref="E142:I142"/>
    <mergeCell ref="J142:P142"/>
    <mergeCell ref="R142:V142"/>
    <mergeCell ref="W142:AC142"/>
    <mergeCell ref="AE142:AI142"/>
    <mergeCell ref="AJ142:AP142"/>
    <mergeCell ref="A144:A167"/>
    <mergeCell ref="D168:P168"/>
    <mergeCell ref="Q168:AC168"/>
    <mergeCell ref="AD168:AP168"/>
    <mergeCell ref="E170:I170"/>
    <mergeCell ref="J170:P170"/>
    <mergeCell ref="R170:V170"/>
    <mergeCell ref="W170:AC170"/>
    <mergeCell ref="AE170:AI170"/>
    <mergeCell ref="AJ170:AP170"/>
    <mergeCell ref="A172:A195"/>
    <mergeCell ref="D196:P196"/>
    <mergeCell ref="Q196:AC196"/>
    <mergeCell ref="AD196:AP196"/>
    <mergeCell ref="E198:I198"/>
    <mergeCell ref="J198:P198"/>
    <mergeCell ref="R198:V198"/>
    <mergeCell ref="W198:AC198"/>
    <mergeCell ref="AE198:AI198"/>
    <mergeCell ref="AJ198:AP198"/>
    <mergeCell ref="A200:A223"/>
    <mergeCell ref="D224:P224"/>
    <mergeCell ref="Q224:AC224"/>
    <mergeCell ref="AD224:AP224"/>
    <mergeCell ref="E226:I226"/>
    <mergeCell ref="J226:P226"/>
    <mergeCell ref="R226:V226"/>
    <mergeCell ref="W226:AC226"/>
    <mergeCell ref="AE226:AI226"/>
    <mergeCell ref="AJ226:AP226"/>
    <mergeCell ref="A228:A251"/>
    <mergeCell ref="D252:P252"/>
    <mergeCell ref="Q252:AC252"/>
    <mergeCell ref="AD252:AP252"/>
    <mergeCell ref="E254:I254"/>
    <mergeCell ref="J254:P254"/>
    <mergeCell ref="R254:V254"/>
    <mergeCell ref="W254:AC254"/>
    <mergeCell ref="AE254:AI254"/>
    <mergeCell ref="AJ254:AP254"/>
    <mergeCell ref="A256:A279"/>
    <mergeCell ref="D280:P280"/>
    <mergeCell ref="Q280:AC280"/>
    <mergeCell ref="AD280:AP280"/>
    <mergeCell ref="E282:I282"/>
    <mergeCell ref="J282:P282"/>
    <mergeCell ref="R282:V282"/>
    <mergeCell ref="W282:AC282"/>
    <mergeCell ref="AE282:AI282"/>
    <mergeCell ref="AJ282:AP282"/>
    <mergeCell ref="A284:A307"/>
    <mergeCell ref="D308:P308"/>
    <mergeCell ref="Q308:AC308"/>
    <mergeCell ref="AD308:AP308"/>
    <mergeCell ref="E310:I310"/>
    <mergeCell ref="J310:P310"/>
    <mergeCell ref="R310:V310"/>
    <mergeCell ref="W310:AC310"/>
    <mergeCell ref="AE310:AI310"/>
    <mergeCell ref="AJ310:AP310"/>
    <mergeCell ref="A312:A335"/>
    <mergeCell ref="D336:P336"/>
    <mergeCell ref="Q336:AC336"/>
    <mergeCell ref="AD336:AP336"/>
    <mergeCell ref="E338:I338"/>
    <mergeCell ref="J338:P338"/>
    <mergeCell ref="R338:V338"/>
    <mergeCell ref="W338:AC338"/>
    <mergeCell ref="AE338:AI338"/>
    <mergeCell ref="AJ338:AP338"/>
    <mergeCell ref="A340:A363"/>
    <mergeCell ref="D364:P364"/>
    <mergeCell ref="Q364:AC364"/>
    <mergeCell ref="AD364:AP364"/>
    <mergeCell ref="E366:I366"/>
    <mergeCell ref="J366:P366"/>
    <mergeCell ref="R366:V366"/>
    <mergeCell ref="W366:AC366"/>
    <mergeCell ref="AE366:AI366"/>
    <mergeCell ref="AJ366:AP366"/>
    <mergeCell ref="A368:A391"/>
    <mergeCell ref="D392:P392"/>
    <mergeCell ref="Q392:AC392"/>
    <mergeCell ref="AD392:AP392"/>
    <mergeCell ref="E394:I394"/>
    <mergeCell ref="J394:P394"/>
    <mergeCell ref="AE394:AI394"/>
    <mergeCell ref="AJ394:AP394"/>
    <mergeCell ref="A396:A419"/>
    <mergeCell ref="D420:P420"/>
    <mergeCell ref="Q420:AC420"/>
    <mergeCell ref="AD420:AP420"/>
    <mergeCell ref="E422:I422"/>
    <mergeCell ref="J422:P422"/>
    <mergeCell ref="R422:V422"/>
    <mergeCell ref="W422:AC422"/>
    <mergeCell ref="AE422:AI422"/>
    <mergeCell ref="AJ422:AP422"/>
    <mergeCell ref="A452:A475"/>
    <mergeCell ref="D476:P476"/>
    <mergeCell ref="Q476:AC476"/>
    <mergeCell ref="AD476:AP476"/>
    <mergeCell ref="A424:A447"/>
    <mergeCell ref="D448:P448"/>
    <mergeCell ref="Q448:AC448"/>
    <mergeCell ref="AD448:AP448"/>
    <mergeCell ref="E450:I450"/>
    <mergeCell ref="J450:P450"/>
    <mergeCell ref="R450:V450"/>
    <mergeCell ref="W450:AC450"/>
    <mergeCell ref="AE450:AI450"/>
    <mergeCell ref="AJ450:AP45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6"/>
  <sheetViews>
    <sheetView topLeftCell="X406" workbookViewId="0">
      <selection activeCell="I8" sqref="I8"/>
    </sheetView>
  </sheetViews>
  <sheetFormatPr defaultColWidth="12.42578125" defaultRowHeight="18.75"/>
  <cols>
    <col min="1" max="1" width="18.7109375" style="355" customWidth="1"/>
    <col min="2" max="2" width="22.28515625" style="353" bestFit="1" customWidth="1"/>
    <col min="3" max="4" width="12.42578125" style="353"/>
    <col min="5" max="5" width="22.28515625" style="353" bestFit="1" customWidth="1"/>
    <col min="6" max="7" width="12.42578125" style="353"/>
    <col min="8" max="8" width="22.28515625" style="353" bestFit="1" customWidth="1"/>
    <col min="9" max="10" width="12.42578125" style="353"/>
    <col min="11" max="11" width="22.28515625" style="353" bestFit="1" customWidth="1"/>
    <col min="12" max="13" width="12.42578125" style="353"/>
    <col min="14" max="14" width="22.28515625" style="353" bestFit="1" customWidth="1"/>
    <col min="15" max="16" width="12.42578125" style="353"/>
    <col min="17" max="17" width="22.28515625" style="353" bestFit="1" customWidth="1"/>
    <col min="18" max="19" width="12.42578125" style="353"/>
    <col min="20" max="20" width="18.7109375" style="355" customWidth="1"/>
    <col min="21" max="21" width="22.28515625" style="353" bestFit="1" customWidth="1"/>
    <col min="22" max="23" width="12.42578125" style="353"/>
    <col min="24" max="24" width="22.28515625" style="353" bestFit="1" customWidth="1"/>
    <col min="25" max="26" width="12.42578125" style="353"/>
    <col min="27" max="27" width="22.28515625" style="353" bestFit="1" customWidth="1"/>
    <col min="28" max="29" width="12.42578125" style="353"/>
    <col min="30" max="30" width="22.28515625" style="353" bestFit="1" customWidth="1"/>
    <col min="31" max="32" width="12.42578125" style="353"/>
    <col min="33" max="33" width="22.28515625" style="353" bestFit="1" customWidth="1"/>
    <col min="34" max="35" width="12.42578125" style="353"/>
    <col min="36" max="36" width="22.28515625" style="353" bestFit="1" customWidth="1"/>
    <col min="37" max="38" width="12.42578125" style="353"/>
    <col min="39" max="39" width="39.5703125" style="424" bestFit="1" customWidth="1"/>
    <col min="40" max="16384" width="12.42578125" style="353"/>
  </cols>
  <sheetData>
    <row r="1" spans="1:39">
      <c r="A1" s="459" t="s">
        <v>828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59"/>
      <c r="O1" s="459"/>
      <c r="P1" s="459"/>
      <c r="Q1" s="459"/>
      <c r="R1" s="459"/>
      <c r="S1" s="459"/>
      <c r="T1" s="460" t="s">
        <v>829</v>
      </c>
      <c r="U1" s="460"/>
      <c r="V1" s="460"/>
      <c r="W1" s="460"/>
      <c r="X1" s="460"/>
      <c r="Y1" s="460"/>
      <c r="Z1" s="460"/>
      <c r="AA1" s="460"/>
      <c r="AB1" s="460"/>
      <c r="AC1" s="460"/>
      <c r="AD1" s="460"/>
      <c r="AE1" s="460"/>
      <c r="AF1" s="460"/>
      <c r="AG1" s="460"/>
      <c r="AH1" s="460"/>
      <c r="AI1" s="460"/>
      <c r="AJ1" s="460"/>
      <c r="AK1" s="460"/>
      <c r="AL1" s="460"/>
    </row>
    <row r="2" spans="1:39">
      <c r="B2" s="423" t="s">
        <v>413</v>
      </c>
      <c r="C2" s="423"/>
      <c r="D2" s="423"/>
      <c r="E2" s="423" t="s">
        <v>649</v>
      </c>
      <c r="F2" s="423"/>
      <c r="G2" s="423"/>
      <c r="H2" s="423" t="s">
        <v>784</v>
      </c>
      <c r="I2" s="423"/>
      <c r="J2" s="423"/>
      <c r="K2" s="423" t="s">
        <v>413</v>
      </c>
      <c r="L2" s="423"/>
      <c r="M2" s="423"/>
      <c r="N2" s="423" t="s">
        <v>649</v>
      </c>
      <c r="O2" s="423"/>
      <c r="P2" s="423"/>
      <c r="Q2" s="423" t="s">
        <v>784</v>
      </c>
      <c r="R2" s="423"/>
      <c r="S2" s="423"/>
      <c r="U2" s="423" t="s">
        <v>413</v>
      </c>
      <c r="V2" s="423"/>
      <c r="W2" s="423"/>
      <c r="X2" s="423" t="s">
        <v>649</v>
      </c>
      <c r="Y2" s="423"/>
      <c r="Z2" s="423"/>
      <c r="AA2" s="423" t="s">
        <v>784</v>
      </c>
      <c r="AB2" s="423"/>
      <c r="AC2" s="423"/>
      <c r="AD2" s="423" t="s">
        <v>413</v>
      </c>
      <c r="AE2" s="423"/>
      <c r="AF2" s="423"/>
      <c r="AG2" s="423" t="s">
        <v>649</v>
      </c>
      <c r="AH2" s="423"/>
      <c r="AI2" s="423"/>
      <c r="AJ2" s="423" t="s">
        <v>784</v>
      </c>
      <c r="AK2" s="423"/>
      <c r="AL2" s="423"/>
    </row>
    <row r="3" spans="1:39">
      <c r="B3" s="423" t="s">
        <v>415</v>
      </c>
      <c r="C3" s="423"/>
      <c r="D3" s="423"/>
      <c r="E3" s="423" t="s">
        <v>415</v>
      </c>
      <c r="F3" s="423"/>
      <c r="G3" s="423"/>
      <c r="H3" s="423" t="s">
        <v>415</v>
      </c>
      <c r="I3" s="423"/>
      <c r="J3" s="423"/>
      <c r="K3" s="423" t="s">
        <v>415</v>
      </c>
      <c r="L3" s="423"/>
      <c r="M3" s="423"/>
      <c r="N3" s="423" t="s">
        <v>415</v>
      </c>
      <c r="O3" s="423"/>
      <c r="P3" s="423"/>
      <c r="Q3" s="423" t="s">
        <v>415</v>
      </c>
      <c r="R3" s="423"/>
      <c r="S3" s="423"/>
      <c r="U3" s="423" t="s">
        <v>415</v>
      </c>
      <c r="V3" s="423"/>
      <c r="W3" s="423"/>
      <c r="X3" s="423" t="s">
        <v>415</v>
      </c>
      <c r="Y3" s="423"/>
      <c r="Z3" s="423"/>
      <c r="AA3" s="423" t="s">
        <v>415</v>
      </c>
      <c r="AB3" s="423"/>
      <c r="AC3" s="423"/>
      <c r="AD3" s="423" t="s">
        <v>415</v>
      </c>
      <c r="AE3" s="423"/>
      <c r="AF3" s="423"/>
      <c r="AG3" s="423" t="s">
        <v>415</v>
      </c>
      <c r="AH3" s="423"/>
      <c r="AI3" s="423"/>
      <c r="AJ3" s="423" t="s">
        <v>415</v>
      </c>
      <c r="AK3" s="423"/>
      <c r="AL3" s="423"/>
    </row>
    <row r="4" spans="1:39" ht="19.5" thickBot="1">
      <c r="B4" s="425" t="s">
        <v>417</v>
      </c>
      <c r="C4" s="425" t="s">
        <v>418</v>
      </c>
      <c r="D4" s="425" t="s">
        <v>419</v>
      </c>
      <c r="E4" s="425" t="s">
        <v>417</v>
      </c>
      <c r="F4" s="425" t="s">
        <v>418</v>
      </c>
      <c r="G4" s="425" t="s">
        <v>419</v>
      </c>
      <c r="H4" s="425" t="s">
        <v>417</v>
      </c>
      <c r="I4" s="425" t="s">
        <v>418</v>
      </c>
      <c r="J4" s="425" t="s">
        <v>419</v>
      </c>
      <c r="K4" s="353" t="s">
        <v>830</v>
      </c>
      <c r="L4" s="353" t="s">
        <v>339</v>
      </c>
      <c r="M4" s="353" t="s">
        <v>341</v>
      </c>
      <c r="N4" s="353" t="s">
        <v>830</v>
      </c>
      <c r="O4" s="353" t="s">
        <v>339</v>
      </c>
      <c r="P4" s="353" t="s">
        <v>341</v>
      </c>
      <c r="Q4" s="353" t="s">
        <v>830</v>
      </c>
      <c r="R4" s="353" t="s">
        <v>339</v>
      </c>
      <c r="S4" s="353" t="s">
        <v>341</v>
      </c>
      <c r="U4" s="425" t="s">
        <v>417</v>
      </c>
      <c r="V4" s="425" t="s">
        <v>418</v>
      </c>
      <c r="W4" s="425" t="s">
        <v>419</v>
      </c>
      <c r="X4" s="425" t="s">
        <v>417</v>
      </c>
      <c r="Y4" s="425" t="s">
        <v>418</v>
      </c>
      <c r="Z4" s="425" t="s">
        <v>419</v>
      </c>
      <c r="AA4" s="425" t="s">
        <v>417</v>
      </c>
      <c r="AB4" s="425" t="s">
        <v>418</v>
      </c>
      <c r="AC4" s="425" t="s">
        <v>419</v>
      </c>
      <c r="AD4" s="353" t="s">
        <v>830</v>
      </c>
      <c r="AE4" s="353" t="s">
        <v>339</v>
      </c>
      <c r="AF4" s="353" t="s">
        <v>341</v>
      </c>
      <c r="AG4" s="353" t="s">
        <v>830</v>
      </c>
      <c r="AH4" s="353" t="s">
        <v>339</v>
      </c>
      <c r="AI4" s="353" t="s">
        <v>341</v>
      </c>
      <c r="AJ4" s="353" t="s">
        <v>830</v>
      </c>
      <c r="AK4" s="353" t="s">
        <v>339</v>
      </c>
      <c r="AL4" s="353" t="s">
        <v>341</v>
      </c>
      <c r="AM4" s="426" t="s">
        <v>831</v>
      </c>
    </row>
    <row r="5" spans="1:39">
      <c r="A5" s="355">
        <v>1</v>
      </c>
      <c r="B5" s="353">
        <v>54.305999999999997</v>
      </c>
      <c r="C5" s="353">
        <v>48.741000000000007</v>
      </c>
      <c r="D5" s="353">
        <v>53.508000000000003</v>
      </c>
      <c r="E5" s="353">
        <v>836.44</v>
      </c>
      <c r="F5" s="353">
        <v>965.03000000000009</v>
      </c>
      <c r="G5" s="353">
        <v>909.37</v>
      </c>
      <c r="H5" s="353">
        <v>93.015999999999991</v>
      </c>
      <c r="I5" s="353">
        <v>80.475999999999999</v>
      </c>
      <c r="J5" s="353">
        <v>96.040999999999997</v>
      </c>
      <c r="K5" s="353">
        <f>AVERAGE(B5:D5)</f>
        <v>52.185000000000002</v>
      </c>
      <c r="L5" s="353">
        <f>STDEV(B5:D5)</f>
        <v>3.0091615111189989</v>
      </c>
      <c r="M5" s="353">
        <f>L5/K5*100</f>
        <v>5.7663342169569773</v>
      </c>
      <c r="N5" s="353">
        <f>AVERAGE(E5:G5)</f>
        <v>903.61333333333334</v>
      </c>
      <c r="O5" s="353">
        <f>STDEV(E5:G5)</f>
        <v>64.487994489930713</v>
      </c>
      <c r="P5" s="353">
        <f>O5/N5*100</f>
        <v>7.1366802714211142</v>
      </c>
      <c r="Q5" s="353">
        <f>AVERAGE(H5:J5)</f>
        <v>89.844333333333338</v>
      </c>
      <c r="R5" s="353">
        <f>STDEV(H5:J5)</f>
        <v>8.2529939012053859</v>
      </c>
      <c r="S5" s="353">
        <f>R5/Q5*100</f>
        <v>9.1858813961986687</v>
      </c>
      <c r="T5" s="355">
        <v>1</v>
      </c>
      <c r="U5" s="353">
        <v>54.305999999999997</v>
      </c>
      <c r="V5" s="353">
        <v>48.741000000000007</v>
      </c>
      <c r="W5" s="353">
        <v>53.508000000000003</v>
      </c>
      <c r="X5" s="353">
        <v>836.44</v>
      </c>
      <c r="Y5" s="353">
        <v>965.03000000000009</v>
      </c>
      <c r="Z5" s="353">
        <v>909.37</v>
      </c>
      <c r="AA5" s="353">
        <v>93.015999999999991</v>
      </c>
      <c r="AB5" s="353">
        <v>80.475999999999999</v>
      </c>
      <c r="AC5" s="353">
        <v>96.040999999999997</v>
      </c>
      <c r="AD5" s="353">
        <f>AVERAGE(U5:W5)</f>
        <v>52.185000000000002</v>
      </c>
      <c r="AE5" s="353">
        <f>STDEV(U5:W5)</f>
        <v>3.0091615111189989</v>
      </c>
      <c r="AF5" s="353">
        <f>AE5/AD5*100</f>
        <v>5.7663342169569773</v>
      </c>
      <c r="AG5" s="353">
        <f>AVERAGE(X5:Z5)</f>
        <v>903.61333333333334</v>
      </c>
      <c r="AH5" s="353">
        <f>STDEV(X5:Z5)</f>
        <v>64.487994489930713</v>
      </c>
      <c r="AI5" s="353">
        <f>AH5/AG5*100</f>
        <v>7.1366802714211142</v>
      </c>
      <c r="AJ5" s="353">
        <f>AVERAGE(AA5:AC5)</f>
        <v>89.844333333333338</v>
      </c>
      <c r="AK5" s="353">
        <f>STDEV(AA5:AC5)</f>
        <v>8.2529939012053859</v>
      </c>
      <c r="AL5" s="353">
        <f>AK5/AJ5*100</f>
        <v>9.1858813961986687</v>
      </c>
      <c r="AM5" s="427" t="s">
        <v>832</v>
      </c>
    </row>
    <row r="6" spans="1:39">
      <c r="A6" s="355">
        <v>2</v>
      </c>
      <c r="B6" s="353">
        <v>51.114000000000004</v>
      </c>
      <c r="C6" s="353">
        <v>44.73</v>
      </c>
      <c r="D6" s="353">
        <v>51.009000000000007</v>
      </c>
      <c r="E6" s="353">
        <v>841.17</v>
      </c>
      <c r="F6" s="353">
        <v>956.56000000000006</v>
      </c>
      <c r="G6" s="353">
        <v>681.01</v>
      </c>
      <c r="H6" s="353">
        <v>86.614000000000004</v>
      </c>
      <c r="I6" s="353">
        <v>69.046999999999997</v>
      </c>
      <c r="J6" s="353">
        <v>81.674999999999997</v>
      </c>
      <c r="K6" s="353">
        <f t="shared" ref="K6:K69" si="0">AVERAGE(B6:D6)</f>
        <v>48.951000000000001</v>
      </c>
      <c r="L6" s="353">
        <f t="shared" ref="L6:L69" si="1">STDEV(B6:D6)</f>
        <v>3.6558702110441557</v>
      </c>
      <c r="M6" s="353">
        <f t="shared" ref="M6:M69" si="2">L6/K6*100</f>
        <v>7.4684280424182461</v>
      </c>
      <c r="N6" s="353">
        <f t="shared" ref="N6:N69" si="3">AVERAGE(E6:G6)</f>
        <v>826.24666666666656</v>
      </c>
      <c r="O6" s="353">
        <f t="shared" ref="O6:O69" si="4">STDEV(E6:G6)</f>
        <v>138.37983969254165</v>
      </c>
      <c r="P6" s="353">
        <f t="shared" ref="P6:P69" si="5">O6/N6*100</f>
        <v>16.748005804466182</v>
      </c>
      <c r="Q6" s="353">
        <f t="shared" ref="Q6:Q69" si="6">AVERAGE(H6:J6)</f>
        <v>79.112000000000009</v>
      </c>
      <c r="R6" s="353">
        <f t="shared" ref="R6:R69" si="7">STDEV(H6:J6)</f>
        <v>9.0596136231077793</v>
      </c>
      <c r="S6" s="353">
        <f t="shared" ref="S6:S69" si="8">R6/Q6*100</f>
        <v>11.451630123252828</v>
      </c>
      <c r="T6" s="355">
        <v>2</v>
      </c>
      <c r="U6" s="353">
        <v>51.114000000000004</v>
      </c>
      <c r="V6" s="353">
        <v>44.73</v>
      </c>
      <c r="W6" s="353">
        <v>51.009000000000007</v>
      </c>
      <c r="X6" s="353">
        <v>841.17</v>
      </c>
      <c r="Y6" s="353">
        <v>956.56000000000006</v>
      </c>
      <c r="Z6" s="353">
        <v>681.01</v>
      </c>
      <c r="AA6" s="353">
        <v>86.614000000000004</v>
      </c>
      <c r="AB6" s="353">
        <v>69.046999999999997</v>
      </c>
      <c r="AC6" s="353">
        <v>81.674999999999997</v>
      </c>
      <c r="AD6" s="353">
        <f t="shared" ref="AD6:AD69" si="9">AVERAGE(U6:W6)</f>
        <v>48.951000000000001</v>
      </c>
      <c r="AE6" s="353">
        <f t="shared" ref="AE6:AE69" si="10">STDEV(U6:W6)</f>
        <v>3.6558702110441557</v>
      </c>
      <c r="AF6" s="353">
        <f t="shared" ref="AF6:AF69" si="11">AE6/AD6*100</f>
        <v>7.4684280424182461</v>
      </c>
      <c r="AG6" s="353">
        <f t="shared" ref="AG6:AG69" si="12">AVERAGE(X6:Z6)</f>
        <v>826.24666666666656</v>
      </c>
      <c r="AH6" s="353">
        <f t="shared" ref="AH6:AH69" si="13">STDEV(X6:Z6)</f>
        <v>138.37983969254165</v>
      </c>
      <c r="AI6" s="353">
        <f t="shared" ref="AI6:AI69" si="14">AH6/AG6*100</f>
        <v>16.748005804466182</v>
      </c>
      <c r="AJ6" s="353">
        <f t="shared" ref="AJ6:AJ69" si="15">AVERAGE(AA6:AC6)</f>
        <v>79.112000000000009</v>
      </c>
      <c r="AK6" s="353">
        <f t="shared" ref="AK6:AK69" si="16">STDEV(AA6:AC6)</f>
        <v>9.0596136231077793</v>
      </c>
      <c r="AL6" s="353">
        <f t="shared" ref="AL6:AL69" si="17">AK6/AJ6*100</f>
        <v>11.451630123252828</v>
      </c>
      <c r="AM6" s="428" t="s">
        <v>833</v>
      </c>
    </row>
    <row r="7" spans="1:39">
      <c r="A7" s="355">
        <v>3</v>
      </c>
      <c r="B7" s="353">
        <v>58.968000000000004</v>
      </c>
      <c r="C7" s="353">
        <v>59.682000000000002</v>
      </c>
      <c r="D7" s="353">
        <v>55.125</v>
      </c>
      <c r="E7" s="353">
        <v>802.45</v>
      </c>
      <c r="F7" s="353">
        <v>874.17</v>
      </c>
      <c r="G7" s="353">
        <v>880.66000000000008</v>
      </c>
      <c r="H7" s="353">
        <v>110</v>
      </c>
      <c r="I7" s="353">
        <v>116.6</v>
      </c>
      <c r="J7" s="353">
        <v>113.85</v>
      </c>
      <c r="K7" s="353">
        <f t="shared" si="0"/>
        <v>57.925000000000004</v>
      </c>
      <c r="L7" s="353">
        <f t="shared" si="1"/>
        <v>2.4510097919021065</v>
      </c>
      <c r="M7" s="353">
        <f t="shared" si="2"/>
        <v>4.2313505255107575</v>
      </c>
      <c r="N7" s="353">
        <f t="shared" si="3"/>
        <v>852.42666666666662</v>
      </c>
      <c r="O7" s="353">
        <f t="shared" si="4"/>
        <v>43.402539480234708</v>
      </c>
      <c r="P7" s="353">
        <f t="shared" si="5"/>
        <v>5.0916449681186311</v>
      </c>
      <c r="Q7" s="353">
        <f t="shared" si="6"/>
        <v>113.48333333333333</v>
      </c>
      <c r="R7" s="353">
        <f t="shared" si="7"/>
        <v>3.3152425753379364</v>
      </c>
      <c r="S7" s="353">
        <f t="shared" si="8"/>
        <v>2.9213475476615685</v>
      </c>
      <c r="T7" s="355">
        <v>3</v>
      </c>
      <c r="U7" s="353">
        <v>58.968000000000004</v>
      </c>
      <c r="V7" s="353">
        <v>59.682000000000002</v>
      </c>
      <c r="W7" s="353">
        <v>55.125</v>
      </c>
      <c r="X7" s="353">
        <v>802.45</v>
      </c>
      <c r="Y7" s="353">
        <v>874.17</v>
      </c>
      <c r="Z7" s="353">
        <v>880.66000000000008</v>
      </c>
      <c r="AA7" s="353">
        <v>110</v>
      </c>
      <c r="AB7" s="353">
        <v>116.6</v>
      </c>
      <c r="AC7" s="353">
        <v>113.85</v>
      </c>
      <c r="AD7" s="353">
        <f t="shared" si="9"/>
        <v>57.925000000000004</v>
      </c>
      <c r="AE7" s="353">
        <f t="shared" si="10"/>
        <v>2.4510097919021065</v>
      </c>
      <c r="AF7" s="353">
        <f t="shared" si="11"/>
        <v>4.2313505255107575</v>
      </c>
      <c r="AG7" s="353">
        <f t="shared" si="12"/>
        <v>852.42666666666662</v>
      </c>
      <c r="AH7" s="353">
        <f t="shared" si="13"/>
        <v>43.402539480234708</v>
      </c>
      <c r="AI7" s="353">
        <f t="shared" si="14"/>
        <v>5.0916449681186311</v>
      </c>
      <c r="AJ7" s="353">
        <f t="shared" si="15"/>
        <v>113.48333333333333</v>
      </c>
      <c r="AK7" s="353">
        <f t="shared" si="16"/>
        <v>3.3152425753379364</v>
      </c>
      <c r="AL7" s="353">
        <f t="shared" si="17"/>
        <v>2.9213475476615685</v>
      </c>
      <c r="AM7" s="428" t="s">
        <v>834</v>
      </c>
    </row>
    <row r="8" spans="1:39">
      <c r="A8" s="355">
        <v>4</v>
      </c>
      <c r="B8" s="353">
        <v>45.969000000000001</v>
      </c>
      <c r="C8" s="353">
        <v>47.208000000000006</v>
      </c>
      <c r="D8" s="353">
        <v>46.83</v>
      </c>
      <c r="E8" s="353">
        <v>641.74</v>
      </c>
      <c r="F8" s="353">
        <v>670.56000000000006</v>
      </c>
      <c r="G8" s="353">
        <v>652.52</v>
      </c>
      <c r="H8" s="353">
        <v>100.43</v>
      </c>
      <c r="I8" s="353">
        <v>99.363</v>
      </c>
      <c r="J8" s="353">
        <v>94.226000000000013</v>
      </c>
      <c r="K8" s="353">
        <f t="shared" si="0"/>
        <v>46.669000000000004</v>
      </c>
      <c r="L8" s="353">
        <f t="shared" si="1"/>
        <v>0.63499685038589115</v>
      </c>
      <c r="M8" s="353">
        <f t="shared" si="2"/>
        <v>1.3606395045659669</v>
      </c>
      <c r="N8" s="353">
        <f t="shared" si="3"/>
        <v>654.94000000000005</v>
      </c>
      <c r="O8" s="353">
        <f t="shared" si="4"/>
        <v>14.561607054168192</v>
      </c>
      <c r="P8" s="353">
        <f t="shared" si="5"/>
        <v>2.2233497807689546</v>
      </c>
      <c r="Q8" s="353">
        <f t="shared" si="6"/>
        <v>98.00633333333333</v>
      </c>
      <c r="R8" s="353">
        <f t="shared" si="7"/>
        <v>3.3170487384621437</v>
      </c>
      <c r="S8" s="353">
        <f t="shared" si="8"/>
        <v>3.3845248828771037</v>
      </c>
      <c r="T8" s="355">
        <v>4</v>
      </c>
      <c r="U8" s="353">
        <v>45.969000000000001</v>
      </c>
      <c r="V8" s="353">
        <v>47.208000000000006</v>
      </c>
      <c r="W8" s="353">
        <v>46.83</v>
      </c>
      <c r="X8" s="353">
        <v>641.74</v>
      </c>
      <c r="Y8" s="353">
        <v>670.56000000000006</v>
      </c>
      <c r="Z8" s="353">
        <v>652.52</v>
      </c>
      <c r="AA8" s="353">
        <v>100.43</v>
      </c>
      <c r="AB8" s="353">
        <v>99.363</v>
      </c>
      <c r="AC8" s="353">
        <v>94.226000000000013</v>
      </c>
      <c r="AD8" s="353">
        <f t="shared" si="9"/>
        <v>46.669000000000004</v>
      </c>
      <c r="AE8" s="353">
        <f t="shared" si="10"/>
        <v>0.63499685038589115</v>
      </c>
      <c r="AF8" s="353">
        <f t="shared" si="11"/>
        <v>1.3606395045659669</v>
      </c>
      <c r="AG8" s="353">
        <f t="shared" si="12"/>
        <v>654.94000000000005</v>
      </c>
      <c r="AH8" s="353">
        <f t="shared" si="13"/>
        <v>14.561607054168192</v>
      </c>
      <c r="AI8" s="353">
        <f t="shared" si="14"/>
        <v>2.2233497807689546</v>
      </c>
      <c r="AJ8" s="353">
        <f t="shared" si="15"/>
        <v>98.00633333333333</v>
      </c>
      <c r="AK8" s="353">
        <f t="shared" si="16"/>
        <v>3.3170487384621437</v>
      </c>
      <c r="AL8" s="353">
        <f t="shared" si="17"/>
        <v>3.3845248828771037</v>
      </c>
      <c r="AM8" s="428" t="s">
        <v>835</v>
      </c>
    </row>
    <row r="9" spans="1:39">
      <c r="A9" s="355">
        <v>5</v>
      </c>
      <c r="B9" s="353">
        <v>44.52</v>
      </c>
      <c r="C9" s="353">
        <v>40.929000000000002</v>
      </c>
      <c r="D9" s="353">
        <v>41.16</v>
      </c>
      <c r="E9" s="353">
        <v>605.43999999999994</v>
      </c>
      <c r="F9" s="353">
        <v>734.8</v>
      </c>
      <c r="G9" s="353">
        <v>549.01</v>
      </c>
      <c r="H9" s="353">
        <v>63.327000000000005</v>
      </c>
      <c r="I9" s="353">
        <v>56.562000000000005</v>
      </c>
      <c r="J9" s="353">
        <v>63.766999999999996</v>
      </c>
      <c r="K9" s="353">
        <f t="shared" si="0"/>
        <v>42.203000000000003</v>
      </c>
      <c r="L9" s="353">
        <f t="shared" si="1"/>
        <v>2.0099022364284309</v>
      </c>
      <c r="M9" s="353">
        <f t="shared" si="2"/>
        <v>4.7624629444078161</v>
      </c>
      <c r="N9" s="353">
        <f t="shared" si="3"/>
        <v>629.74999999999989</v>
      </c>
      <c r="O9" s="353">
        <f t="shared" si="4"/>
        <v>95.250790547900706</v>
      </c>
      <c r="P9" s="353">
        <f t="shared" si="5"/>
        <v>15.125175156474906</v>
      </c>
      <c r="Q9" s="353">
        <f t="shared" si="6"/>
        <v>61.218666666666671</v>
      </c>
      <c r="R9" s="353">
        <f t="shared" si="7"/>
        <v>4.0387879782594815</v>
      </c>
      <c r="S9" s="353">
        <f t="shared" si="8"/>
        <v>6.5973145090704595</v>
      </c>
      <c r="T9" s="355">
        <v>5</v>
      </c>
      <c r="U9" s="353">
        <v>44.52</v>
      </c>
      <c r="V9" s="353">
        <v>40.929000000000002</v>
      </c>
      <c r="W9" s="353">
        <v>41.16</v>
      </c>
      <c r="X9" s="353">
        <v>605.43999999999994</v>
      </c>
      <c r="Y9" s="353">
        <v>734.8</v>
      </c>
      <c r="Z9" s="353">
        <v>549.01</v>
      </c>
      <c r="AA9" s="353">
        <v>63.327000000000005</v>
      </c>
      <c r="AB9" s="353">
        <v>56.562000000000005</v>
      </c>
      <c r="AC9" s="353">
        <v>63.766999999999996</v>
      </c>
      <c r="AD9" s="353">
        <f t="shared" si="9"/>
        <v>42.203000000000003</v>
      </c>
      <c r="AE9" s="353">
        <f t="shared" si="10"/>
        <v>2.0099022364284309</v>
      </c>
      <c r="AF9" s="353">
        <f t="shared" si="11"/>
        <v>4.7624629444078161</v>
      </c>
      <c r="AG9" s="353">
        <f t="shared" si="12"/>
        <v>629.74999999999989</v>
      </c>
      <c r="AH9" s="353">
        <f t="shared" si="13"/>
        <v>95.250790547900706</v>
      </c>
      <c r="AI9" s="353">
        <f t="shared" si="14"/>
        <v>15.125175156474906</v>
      </c>
      <c r="AJ9" s="353">
        <f t="shared" si="15"/>
        <v>61.218666666666671</v>
      </c>
      <c r="AK9" s="353">
        <f t="shared" si="16"/>
        <v>4.0387879782594815</v>
      </c>
      <c r="AL9" s="353">
        <f t="shared" si="17"/>
        <v>6.5973145090704595</v>
      </c>
      <c r="AM9" s="428" t="s">
        <v>836</v>
      </c>
    </row>
    <row r="10" spans="1:39">
      <c r="A10" s="355">
        <v>6</v>
      </c>
      <c r="B10" s="353">
        <v>119.78399999999999</v>
      </c>
      <c r="C10" s="353">
        <v>118.88100000000001</v>
      </c>
      <c r="D10" s="353">
        <v>119.55300000000001</v>
      </c>
      <c r="E10" s="353">
        <v>3432</v>
      </c>
      <c r="F10" s="353">
        <v>3171.3</v>
      </c>
      <c r="G10" s="353">
        <v>3279.1000000000004</v>
      </c>
      <c r="H10" s="353">
        <v>78.507000000000005</v>
      </c>
      <c r="I10" s="353">
        <v>64.262</v>
      </c>
      <c r="J10" s="353">
        <v>79.882000000000005</v>
      </c>
      <c r="K10" s="353">
        <f t="shared" si="0"/>
        <v>119.40600000000001</v>
      </c>
      <c r="L10" s="353">
        <f t="shared" si="1"/>
        <v>0.46910446597745264</v>
      </c>
      <c r="M10" s="353">
        <f t="shared" si="2"/>
        <v>0.3928650704130886</v>
      </c>
      <c r="N10" s="353">
        <f t="shared" si="3"/>
        <v>3294.1333333333337</v>
      </c>
      <c r="O10" s="353">
        <f t="shared" si="4"/>
        <v>130.99856233307793</v>
      </c>
      <c r="P10" s="353">
        <f t="shared" si="5"/>
        <v>3.9767231340487506</v>
      </c>
      <c r="Q10" s="353">
        <f t="shared" si="6"/>
        <v>74.216999999999999</v>
      </c>
      <c r="R10" s="353">
        <f t="shared" si="7"/>
        <v>8.6486516290113133</v>
      </c>
      <c r="S10" s="353">
        <f t="shared" si="8"/>
        <v>11.653194859683513</v>
      </c>
      <c r="T10" s="355">
        <v>6</v>
      </c>
      <c r="U10" s="353">
        <v>119.78399999999999</v>
      </c>
      <c r="V10" s="353">
        <v>118.88100000000001</v>
      </c>
      <c r="W10" s="353">
        <v>119.55300000000001</v>
      </c>
      <c r="X10" s="353">
        <v>3432</v>
      </c>
      <c r="Y10" s="353">
        <v>3171.3</v>
      </c>
      <c r="Z10" s="353">
        <v>3279.1000000000004</v>
      </c>
      <c r="AA10" s="353">
        <v>78.507000000000005</v>
      </c>
      <c r="AB10" s="353">
        <v>64.262</v>
      </c>
      <c r="AC10" s="353">
        <v>79.882000000000005</v>
      </c>
      <c r="AD10" s="353">
        <f t="shared" si="9"/>
        <v>119.40600000000001</v>
      </c>
      <c r="AE10" s="353">
        <f t="shared" si="10"/>
        <v>0.46910446597745264</v>
      </c>
      <c r="AF10" s="353">
        <f t="shared" si="11"/>
        <v>0.3928650704130886</v>
      </c>
      <c r="AG10" s="353">
        <f t="shared" si="12"/>
        <v>3294.1333333333337</v>
      </c>
      <c r="AH10" s="353">
        <f t="shared" si="13"/>
        <v>130.99856233307793</v>
      </c>
      <c r="AI10" s="353">
        <f t="shared" si="14"/>
        <v>3.9767231340487506</v>
      </c>
      <c r="AJ10" s="353">
        <f t="shared" si="15"/>
        <v>74.216999999999999</v>
      </c>
      <c r="AK10" s="353">
        <f t="shared" si="16"/>
        <v>8.6486516290113133</v>
      </c>
      <c r="AL10" s="353">
        <f t="shared" si="17"/>
        <v>11.653194859683513</v>
      </c>
      <c r="AM10" s="428" t="s">
        <v>837</v>
      </c>
    </row>
    <row r="11" spans="1:39">
      <c r="A11" s="355">
        <v>7</v>
      </c>
      <c r="B11" s="353">
        <v>55.817999999999998</v>
      </c>
      <c r="C11" s="353">
        <v>55.587000000000003</v>
      </c>
      <c r="D11" s="353">
        <v>55.776000000000003</v>
      </c>
      <c r="E11" s="353">
        <v>592.24</v>
      </c>
      <c r="F11" s="353">
        <v>644.49</v>
      </c>
      <c r="G11" s="353">
        <v>637.56000000000006</v>
      </c>
      <c r="H11" s="353">
        <v>90.211000000000013</v>
      </c>
      <c r="I11" s="353">
        <v>84.105999999999995</v>
      </c>
      <c r="J11" s="353">
        <v>101.607</v>
      </c>
      <c r="K11" s="353">
        <f t="shared" si="0"/>
        <v>55.727000000000004</v>
      </c>
      <c r="L11" s="353">
        <f t="shared" si="1"/>
        <v>0.12304877081872662</v>
      </c>
      <c r="M11" s="353">
        <f t="shared" si="2"/>
        <v>0.22080637898815045</v>
      </c>
      <c r="N11" s="353">
        <f t="shared" si="3"/>
        <v>624.76333333333332</v>
      </c>
      <c r="O11" s="353">
        <f t="shared" si="4"/>
        <v>28.378365586011714</v>
      </c>
      <c r="P11" s="353">
        <f t="shared" si="5"/>
        <v>4.5422584956455587</v>
      </c>
      <c r="Q11" s="353">
        <f t="shared" si="6"/>
        <v>91.974666666666664</v>
      </c>
      <c r="R11" s="353">
        <f t="shared" si="7"/>
        <v>8.8828002529232499</v>
      </c>
      <c r="S11" s="353">
        <f t="shared" si="8"/>
        <v>9.6578770816492057</v>
      </c>
      <c r="T11" s="355">
        <v>7</v>
      </c>
      <c r="U11" s="353">
        <v>55.817999999999998</v>
      </c>
      <c r="V11" s="353">
        <v>55.587000000000003</v>
      </c>
      <c r="W11" s="353">
        <v>55.776000000000003</v>
      </c>
      <c r="X11" s="353">
        <v>592.24</v>
      </c>
      <c r="Y11" s="353">
        <v>644.49</v>
      </c>
      <c r="Z11" s="353">
        <v>637.56000000000006</v>
      </c>
      <c r="AA11" s="353">
        <v>90.211000000000013</v>
      </c>
      <c r="AB11" s="353">
        <v>84.105999999999995</v>
      </c>
      <c r="AC11" s="353">
        <v>101.607</v>
      </c>
      <c r="AD11" s="353">
        <f t="shared" si="9"/>
        <v>55.727000000000004</v>
      </c>
      <c r="AE11" s="353">
        <f t="shared" si="10"/>
        <v>0.12304877081872662</v>
      </c>
      <c r="AF11" s="353">
        <f t="shared" si="11"/>
        <v>0.22080637898815045</v>
      </c>
      <c r="AG11" s="353">
        <f t="shared" si="12"/>
        <v>624.76333333333332</v>
      </c>
      <c r="AH11" s="353">
        <f t="shared" si="13"/>
        <v>28.378365586011714</v>
      </c>
      <c r="AI11" s="353">
        <f t="shared" si="14"/>
        <v>4.5422584956455587</v>
      </c>
      <c r="AJ11" s="353">
        <f t="shared" si="15"/>
        <v>91.974666666666664</v>
      </c>
      <c r="AK11" s="353">
        <f t="shared" si="16"/>
        <v>8.8828002529232499</v>
      </c>
      <c r="AL11" s="353">
        <f t="shared" si="17"/>
        <v>9.6578770816492057</v>
      </c>
      <c r="AM11" s="428" t="s">
        <v>838</v>
      </c>
    </row>
    <row r="12" spans="1:39">
      <c r="A12" s="355">
        <v>8</v>
      </c>
      <c r="B12" s="353">
        <v>48.153000000000006</v>
      </c>
      <c r="C12" s="353">
        <v>51.387</v>
      </c>
      <c r="D12" s="353">
        <v>49.497000000000007</v>
      </c>
      <c r="E12" s="353">
        <v>552.08999999999992</v>
      </c>
      <c r="F12" s="353">
        <v>726</v>
      </c>
      <c r="G12" s="353">
        <v>604.78000000000009</v>
      </c>
      <c r="H12" s="353">
        <v>84.204999999999998</v>
      </c>
      <c r="I12" s="353">
        <v>109.901</v>
      </c>
      <c r="J12" s="353">
        <v>122.87</v>
      </c>
      <c r="K12" s="353">
        <f t="shared" si="0"/>
        <v>49.679000000000002</v>
      </c>
      <c r="L12" s="353">
        <f t="shared" si="1"/>
        <v>1.6246636574996041</v>
      </c>
      <c r="M12" s="353">
        <f t="shared" si="2"/>
        <v>3.2703227872936327</v>
      </c>
      <c r="N12" s="353">
        <f t="shared" si="3"/>
        <v>627.62333333333333</v>
      </c>
      <c r="O12" s="353">
        <f t="shared" si="4"/>
        <v>89.176989371325405</v>
      </c>
      <c r="P12" s="353">
        <f t="shared" si="5"/>
        <v>14.20867973434046</v>
      </c>
      <c r="Q12" s="353">
        <f t="shared" si="6"/>
        <v>105.65866666666666</v>
      </c>
      <c r="R12" s="353">
        <f t="shared" si="7"/>
        <v>19.678506049325275</v>
      </c>
      <c r="S12" s="353">
        <f t="shared" si="8"/>
        <v>18.62460190928519</v>
      </c>
      <c r="T12" s="355">
        <v>8</v>
      </c>
      <c r="U12" s="353">
        <v>48.153000000000006</v>
      </c>
      <c r="V12" s="353">
        <v>51.387</v>
      </c>
      <c r="W12" s="353">
        <v>49.497000000000007</v>
      </c>
      <c r="X12" s="353">
        <v>552.08999999999992</v>
      </c>
      <c r="Y12" s="353">
        <v>726</v>
      </c>
      <c r="Z12" s="353">
        <v>604.78000000000009</v>
      </c>
      <c r="AA12" s="353">
        <v>84.204999999999998</v>
      </c>
      <c r="AB12" s="353">
        <v>109.901</v>
      </c>
      <c r="AC12" s="353">
        <v>122.87</v>
      </c>
      <c r="AD12" s="353">
        <f t="shared" si="9"/>
        <v>49.679000000000002</v>
      </c>
      <c r="AE12" s="353">
        <f t="shared" si="10"/>
        <v>1.6246636574996041</v>
      </c>
      <c r="AF12" s="353">
        <f t="shared" si="11"/>
        <v>3.2703227872936327</v>
      </c>
      <c r="AG12" s="353">
        <f t="shared" si="12"/>
        <v>627.62333333333333</v>
      </c>
      <c r="AH12" s="353">
        <f t="shared" si="13"/>
        <v>89.176989371325405</v>
      </c>
      <c r="AI12" s="353">
        <f t="shared" si="14"/>
        <v>14.20867973434046</v>
      </c>
      <c r="AJ12" s="353">
        <f t="shared" si="15"/>
        <v>105.65866666666666</v>
      </c>
      <c r="AK12" s="353">
        <f t="shared" si="16"/>
        <v>19.678506049325275</v>
      </c>
      <c r="AL12" s="353">
        <f t="shared" si="17"/>
        <v>18.62460190928519</v>
      </c>
      <c r="AM12" s="428" t="s">
        <v>839</v>
      </c>
    </row>
    <row r="13" spans="1:39">
      <c r="A13" s="355">
        <v>9</v>
      </c>
      <c r="B13" s="353">
        <v>30.744</v>
      </c>
      <c r="C13" s="353">
        <v>34.250999999999998</v>
      </c>
      <c r="D13" s="353">
        <v>25.956</v>
      </c>
      <c r="E13" s="353">
        <v>600.38</v>
      </c>
      <c r="F13" s="353">
        <v>641.30000000000007</v>
      </c>
      <c r="G13" s="353">
        <v>650.21</v>
      </c>
      <c r="H13" s="353">
        <v>54.141999999999996</v>
      </c>
      <c r="I13" s="353">
        <v>63.063000000000002</v>
      </c>
      <c r="J13" s="353">
        <v>49.709000000000003</v>
      </c>
      <c r="K13" s="353">
        <f t="shared" si="0"/>
        <v>30.317000000000004</v>
      </c>
      <c r="L13" s="353">
        <f t="shared" si="1"/>
        <v>4.163952809530806</v>
      </c>
      <c r="M13" s="353">
        <f t="shared" si="2"/>
        <v>13.734712568957368</v>
      </c>
      <c r="N13" s="353">
        <f t="shared" si="3"/>
        <v>630.63</v>
      </c>
      <c r="O13" s="353">
        <f t="shared" si="4"/>
        <v>26.573368247175623</v>
      </c>
      <c r="P13" s="353">
        <f t="shared" si="5"/>
        <v>4.2137811786904562</v>
      </c>
      <c r="Q13" s="353">
        <f t="shared" si="6"/>
        <v>55.637999999999998</v>
      </c>
      <c r="R13" s="353">
        <f t="shared" si="7"/>
        <v>6.8015322538381016</v>
      </c>
      <c r="S13" s="353">
        <f t="shared" si="8"/>
        <v>12.224616725687664</v>
      </c>
      <c r="T13" s="355">
        <v>9</v>
      </c>
      <c r="U13" s="353">
        <v>30.744</v>
      </c>
      <c r="V13" s="353">
        <v>34.250999999999998</v>
      </c>
      <c r="W13" s="353">
        <v>25.956</v>
      </c>
      <c r="X13" s="353">
        <v>600.38</v>
      </c>
      <c r="Y13" s="353">
        <v>641.30000000000007</v>
      </c>
      <c r="Z13" s="353">
        <v>650.21</v>
      </c>
      <c r="AA13" s="353">
        <v>54.141999999999996</v>
      </c>
      <c r="AB13" s="353">
        <v>63.063000000000002</v>
      </c>
      <c r="AC13" s="353">
        <v>49.709000000000003</v>
      </c>
      <c r="AD13" s="353">
        <f t="shared" si="9"/>
        <v>30.317000000000004</v>
      </c>
      <c r="AE13" s="353">
        <f t="shared" si="10"/>
        <v>4.163952809530806</v>
      </c>
      <c r="AF13" s="353">
        <f t="shared" si="11"/>
        <v>13.734712568957368</v>
      </c>
      <c r="AG13" s="353">
        <f t="shared" si="12"/>
        <v>630.63</v>
      </c>
      <c r="AH13" s="353">
        <f t="shared" si="13"/>
        <v>26.573368247175623</v>
      </c>
      <c r="AI13" s="353">
        <f t="shared" si="14"/>
        <v>4.2137811786904562</v>
      </c>
      <c r="AJ13" s="353">
        <f t="shared" si="15"/>
        <v>55.637999999999998</v>
      </c>
      <c r="AK13" s="353">
        <f t="shared" si="16"/>
        <v>6.8015322538381016</v>
      </c>
      <c r="AL13" s="353">
        <f t="shared" si="17"/>
        <v>12.224616725687664</v>
      </c>
      <c r="AM13" s="428" t="s">
        <v>840</v>
      </c>
    </row>
    <row r="14" spans="1:39">
      <c r="A14" s="355">
        <v>10</v>
      </c>
      <c r="B14" s="353">
        <v>37.17</v>
      </c>
      <c r="C14" s="353">
        <v>42.945</v>
      </c>
      <c r="D14" s="353">
        <v>37.043999999999997</v>
      </c>
      <c r="E14" s="353">
        <v>561.55000000000007</v>
      </c>
      <c r="F14" s="353">
        <v>687.39</v>
      </c>
      <c r="G14" s="353">
        <v>574.86</v>
      </c>
      <c r="H14" s="353">
        <v>51.347999999999999</v>
      </c>
      <c r="I14" s="353">
        <v>63.602000000000004</v>
      </c>
      <c r="J14" s="353">
        <v>47.619</v>
      </c>
      <c r="K14" s="353">
        <f t="shared" si="0"/>
        <v>39.053000000000004</v>
      </c>
      <c r="L14" s="353">
        <f t="shared" si="1"/>
        <v>3.3711595927810962</v>
      </c>
      <c r="M14" s="353">
        <f t="shared" si="2"/>
        <v>8.6322679250789847</v>
      </c>
      <c r="N14" s="353">
        <f t="shared" si="3"/>
        <v>607.93333333333339</v>
      </c>
      <c r="O14" s="353">
        <f t="shared" si="4"/>
        <v>69.132556970889837</v>
      </c>
      <c r="P14" s="353">
        <f t="shared" si="5"/>
        <v>11.371733244471404</v>
      </c>
      <c r="Q14" s="353">
        <f t="shared" si="6"/>
        <v>54.189666666666675</v>
      </c>
      <c r="R14" s="353">
        <f t="shared" si="7"/>
        <v>8.361840367606451</v>
      </c>
      <c r="S14" s="353">
        <f t="shared" si="8"/>
        <v>15.430691646512773</v>
      </c>
      <c r="T14" s="355">
        <v>10</v>
      </c>
      <c r="U14" s="353">
        <v>37.17</v>
      </c>
      <c r="V14" s="353">
        <v>42.945</v>
      </c>
      <c r="W14" s="353">
        <v>37.043999999999997</v>
      </c>
      <c r="X14" s="353">
        <v>561.55000000000007</v>
      </c>
      <c r="Y14" s="353">
        <v>687.39</v>
      </c>
      <c r="Z14" s="353">
        <v>574.86</v>
      </c>
      <c r="AA14" s="353">
        <v>51.347999999999999</v>
      </c>
      <c r="AB14" s="353">
        <v>63.602000000000004</v>
      </c>
      <c r="AC14" s="353">
        <v>47.619</v>
      </c>
      <c r="AD14" s="353">
        <f t="shared" si="9"/>
        <v>39.053000000000004</v>
      </c>
      <c r="AE14" s="353">
        <f t="shared" si="10"/>
        <v>3.3711595927810962</v>
      </c>
      <c r="AF14" s="353">
        <f t="shared" si="11"/>
        <v>8.6322679250789847</v>
      </c>
      <c r="AG14" s="353">
        <f t="shared" si="12"/>
        <v>607.93333333333339</v>
      </c>
      <c r="AH14" s="353">
        <f t="shared" si="13"/>
        <v>69.132556970889837</v>
      </c>
      <c r="AI14" s="353">
        <f t="shared" si="14"/>
        <v>11.371733244471404</v>
      </c>
      <c r="AJ14" s="353">
        <f t="shared" si="15"/>
        <v>54.189666666666675</v>
      </c>
      <c r="AK14" s="353">
        <f t="shared" si="16"/>
        <v>8.361840367606451</v>
      </c>
      <c r="AL14" s="353">
        <f t="shared" si="17"/>
        <v>15.430691646512773</v>
      </c>
      <c r="AM14" s="428" t="s">
        <v>841</v>
      </c>
    </row>
    <row r="15" spans="1:39">
      <c r="A15" s="355">
        <v>11</v>
      </c>
      <c r="B15" s="353">
        <v>63.231000000000002</v>
      </c>
      <c r="C15" s="353">
        <v>61.803000000000004</v>
      </c>
      <c r="D15" s="353">
        <v>59.661000000000001</v>
      </c>
      <c r="E15" s="353">
        <v>1585.1</v>
      </c>
      <c r="F15" s="353">
        <v>1450.9</v>
      </c>
      <c r="G15" s="353">
        <v>1613.7000000000003</v>
      </c>
      <c r="H15" s="353">
        <v>79.716999999999999</v>
      </c>
      <c r="I15" s="353">
        <v>77.891000000000005</v>
      </c>
      <c r="J15" s="353">
        <v>76.614999999999995</v>
      </c>
      <c r="K15" s="353">
        <f t="shared" si="0"/>
        <v>61.564999999999998</v>
      </c>
      <c r="L15" s="353">
        <f t="shared" si="1"/>
        <v>1.7968605955944388</v>
      </c>
      <c r="M15" s="353">
        <f t="shared" si="2"/>
        <v>2.9186398044253048</v>
      </c>
      <c r="N15" s="353">
        <f t="shared" si="3"/>
        <v>1549.9000000000003</v>
      </c>
      <c r="O15" s="353">
        <f t="shared" si="4"/>
        <v>86.920883566609035</v>
      </c>
      <c r="P15" s="353">
        <f t="shared" si="5"/>
        <v>5.6081607566042333</v>
      </c>
      <c r="Q15" s="353">
        <f t="shared" si="6"/>
        <v>78.074333333333342</v>
      </c>
      <c r="R15" s="353">
        <f t="shared" si="7"/>
        <v>1.5591052989882812</v>
      </c>
      <c r="S15" s="353">
        <f t="shared" si="8"/>
        <v>1.9969498712615084</v>
      </c>
      <c r="T15" s="355">
        <v>11</v>
      </c>
      <c r="U15" s="353">
        <v>63.231000000000002</v>
      </c>
      <c r="V15" s="353">
        <v>61.803000000000004</v>
      </c>
      <c r="W15" s="353">
        <v>59.661000000000001</v>
      </c>
      <c r="X15" s="353">
        <v>1585.1</v>
      </c>
      <c r="Y15" s="353">
        <v>1450.9</v>
      </c>
      <c r="Z15" s="353">
        <v>1613.7000000000003</v>
      </c>
      <c r="AA15" s="353">
        <v>79.716999999999999</v>
      </c>
      <c r="AB15" s="353">
        <v>77.891000000000005</v>
      </c>
      <c r="AC15" s="353">
        <v>76.614999999999995</v>
      </c>
      <c r="AD15" s="353">
        <f t="shared" si="9"/>
        <v>61.564999999999998</v>
      </c>
      <c r="AE15" s="353">
        <f t="shared" si="10"/>
        <v>1.7968605955944388</v>
      </c>
      <c r="AF15" s="353">
        <f t="shared" si="11"/>
        <v>2.9186398044253048</v>
      </c>
      <c r="AG15" s="353">
        <f t="shared" si="12"/>
        <v>1549.9000000000003</v>
      </c>
      <c r="AH15" s="353">
        <f t="shared" si="13"/>
        <v>86.920883566609035</v>
      </c>
      <c r="AI15" s="353">
        <f t="shared" si="14"/>
        <v>5.6081607566042333</v>
      </c>
      <c r="AJ15" s="353">
        <f t="shared" si="15"/>
        <v>78.074333333333342</v>
      </c>
      <c r="AK15" s="353">
        <f t="shared" si="16"/>
        <v>1.5591052989882812</v>
      </c>
      <c r="AL15" s="353">
        <f t="shared" si="17"/>
        <v>1.9969498712615084</v>
      </c>
      <c r="AM15" s="428" t="s">
        <v>842</v>
      </c>
    </row>
    <row r="16" spans="1:39">
      <c r="A16" s="355">
        <v>12</v>
      </c>
      <c r="B16" s="353">
        <v>50.127000000000002</v>
      </c>
      <c r="C16" s="353">
        <v>50.442</v>
      </c>
      <c r="D16" s="353">
        <v>50.966999999999999</v>
      </c>
      <c r="E16" s="353">
        <v>2103.2000000000003</v>
      </c>
      <c r="F16" s="353">
        <v>1999.8000000000002</v>
      </c>
      <c r="G16" s="353">
        <v>2128.5</v>
      </c>
      <c r="H16" s="353">
        <v>23.529000000000003</v>
      </c>
      <c r="I16" s="353">
        <v>20.053000000000001</v>
      </c>
      <c r="J16" s="353">
        <v>24.100999999999999</v>
      </c>
      <c r="K16" s="353">
        <f t="shared" si="0"/>
        <v>50.512</v>
      </c>
      <c r="L16" s="353">
        <f t="shared" si="1"/>
        <v>0.42435244785437315</v>
      </c>
      <c r="M16" s="353">
        <f t="shared" si="2"/>
        <v>0.84010224868224015</v>
      </c>
      <c r="N16" s="353">
        <f t="shared" si="3"/>
        <v>2077.1666666666665</v>
      </c>
      <c r="O16" s="353">
        <f t="shared" si="4"/>
        <v>68.185213450815908</v>
      </c>
      <c r="P16" s="353">
        <f t="shared" si="5"/>
        <v>3.2826067616536587</v>
      </c>
      <c r="Q16" s="353">
        <f t="shared" si="6"/>
        <v>22.561000000000003</v>
      </c>
      <c r="R16" s="353">
        <f t="shared" si="7"/>
        <v>2.19074051407281</v>
      </c>
      <c r="S16" s="353">
        <f t="shared" si="8"/>
        <v>9.7102988079996884</v>
      </c>
      <c r="T16" s="355">
        <v>12</v>
      </c>
      <c r="U16" s="353">
        <v>50.127000000000002</v>
      </c>
      <c r="V16" s="353">
        <v>50.442</v>
      </c>
      <c r="W16" s="353">
        <v>50.966999999999999</v>
      </c>
      <c r="X16" s="353">
        <v>2103.2000000000003</v>
      </c>
      <c r="Y16" s="353">
        <v>1999.8000000000002</v>
      </c>
      <c r="Z16" s="353">
        <v>2128.5</v>
      </c>
      <c r="AA16" s="353">
        <v>23.529000000000003</v>
      </c>
      <c r="AB16" s="353">
        <v>20.053000000000001</v>
      </c>
      <c r="AC16" s="353">
        <v>24.100999999999999</v>
      </c>
      <c r="AD16" s="353">
        <f t="shared" si="9"/>
        <v>50.512</v>
      </c>
      <c r="AE16" s="353">
        <f t="shared" si="10"/>
        <v>0.42435244785437315</v>
      </c>
      <c r="AF16" s="353">
        <f t="shared" si="11"/>
        <v>0.84010224868224015</v>
      </c>
      <c r="AG16" s="353">
        <f t="shared" si="12"/>
        <v>2077.1666666666665</v>
      </c>
      <c r="AH16" s="353">
        <f t="shared" si="13"/>
        <v>68.185213450815908</v>
      </c>
      <c r="AI16" s="353">
        <f t="shared" si="14"/>
        <v>3.2826067616536587</v>
      </c>
      <c r="AJ16" s="353">
        <f t="shared" si="15"/>
        <v>22.561000000000003</v>
      </c>
      <c r="AK16" s="353">
        <f t="shared" si="16"/>
        <v>2.19074051407281</v>
      </c>
      <c r="AL16" s="353">
        <f t="shared" si="17"/>
        <v>9.7102988079996884</v>
      </c>
      <c r="AM16" s="428" t="s">
        <v>843</v>
      </c>
    </row>
    <row r="17" spans="1:39">
      <c r="A17" s="355">
        <v>13</v>
      </c>
      <c r="B17" s="353">
        <v>47.522999999999996</v>
      </c>
      <c r="C17" s="353">
        <v>48.489000000000004</v>
      </c>
      <c r="D17" s="353">
        <v>47.984999999999999</v>
      </c>
      <c r="E17" s="353">
        <v>642.4</v>
      </c>
      <c r="F17" s="353">
        <v>637.56000000000006</v>
      </c>
      <c r="G17" s="353">
        <v>667.37</v>
      </c>
      <c r="H17" s="353">
        <v>74.766999999999996</v>
      </c>
      <c r="I17" s="353">
        <v>77.945999999999998</v>
      </c>
      <c r="J17" s="353">
        <v>89.507000000000005</v>
      </c>
      <c r="K17" s="353">
        <f t="shared" si="0"/>
        <v>47.999000000000002</v>
      </c>
      <c r="L17" s="353">
        <f t="shared" si="1"/>
        <v>0.48315214994865124</v>
      </c>
      <c r="M17" s="353">
        <f t="shared" si="2"/>
        <v>1.0065879496419743</v>
      </c>
      <c r="N17" s="353">
        <f t="shared" si="3"/>
        <v>649.11</v>
      </c>
      <c r="O17" s="353">
        <f t="shared" si="4"/>
        <v>15.997721712793966</v>
      </c>
      <c r="P17" s="353">
        <f t="shared" si="5"/>
        <v>2.4645625106367128</v>
      </c>
      <c r="Q17" s="353">
        <f t="shared" si="6"/>
        <v>80.739999999999995</v>
      </c>
      <c r="R17" s="353">
        <f t="shared" si="7"/>
        <v>7.7570437023391889</v>
      </c>
      <c r="S17" s="353">
        <f t="shared" si="8"/>
        <v>9.6074358463452931</v>
      </c>
      <c r="T17" s="355">
        <v>13</v>
      </c>
      <c r="U17" s="353">
        <v>47.522999999999996</v>
      </c>
      <c r="V17" s="353">
        <v>48.489000000000004</v>
      </c>
      <c r="W17" s="353">
        <v>47.984999999999999</v>
      </c>
      <c r="X17" s="353">
        <v>642.4</v>
      </c>
      <c r="Y17" s="353">
        <v>637.56000000000006</v>
      </c>
      <c r="Z17" s="353">
        <v>667.37</v>
      </c>
      <c r="AA17" s="353">
        <v>74.766999999999996</v>
      </c>
      <c r="AB17" s="353">
        <v>77.945999999999998</v>
      </c>
      <c r="AC17" s="353">
        <v>89.507000000000005</v>
      </c>
      <c r="AD17" s="353">
        <f t="shared" si="9"/>
        <v>47.999000000000002</v>
      </c>
      <c r="AE17" s="353">
        <f t="shared" si="10"/>
        <v>0.48315214994865124</v>
      </c>
      <c r="AF17" s="353">
        <f t="shared" si="11"/>
        <v>1.0065879496419743</v>
      </c>
      <c r="AG17" s="353">
        <f t="shared" si="12"/>
        <v>649.11</v>
      </c>
      <c r="AH17" s="353">
        <f t="shared" si="13"/>
        <v>15.997721712793966</v>
      </c>
      <c r="AI17" s="353">
        <f t="shared" si="14"/>
        <v>2.4645625106367128</v>
      </c>
      <c r="AJ17" s="353">
        <f t="shared" si="15"/>
        <v>80.739999999999995</v>
      </c>
      <c r="AK17" s="353">
        <f t="shared" si="16"/>
        <v>7.7570437023391889</v>
      </c>
      <c r="AL17" s="353">
        <f t="shared" si="17"/>
        <v>9.6074358463452931</v>
      </c>
      <c r="AM17" s="428" t="s">
        <v>844</v>
      </c>
    </row>
    <row r="18" spans="1:39">
      <c r="A18" s="355">
        <v>14</v>
      </c>
      <c r="B18" s="353">
        <v>41.055</v>
      </c>
      <c r="C18" s="353">
        <v>38.661000000000001</v>
      </c>
      <c r="D18" s="353">
        <v>42.819000000000003</v>
      </c>
      <c r="E18" s="353">
        <v>899.03000000000009</v>
      </c>
      <c r="F18" s="353">
        <v>883.08</v>
      </c>
      <c r="G18" s="353">
        <v>885.28000000000009</v>
      </c>
      <c r="H18" s="353">
        <v>66.869</v>
      </c>
      <c r="I18" s="353">
        <v>65.263000000000005</v>
      </c>
      <c r="J18" s="353">
        <v>69.069000000000003</v>
      </c>
      <c r="K18" s="353">
        <f t="shared" si="0"/>
        <v>40.845000000000006</v>
      </c>
      <c r="L18" s="353">
        <f t="shared" si="1"/>
        <v>2.0869393857992145</v>
      </c>
      <c r="M18" s="353">
        <f t="shared" si="2"/>
        <v>5.109412133184513</v>
      </c>
      <c r="N18" s="353">
        <f t="shared" si="3"/>
        <v>889.13000000000011</v>
      </c>
      <c r="O18" s="353">
        <f t="shared" si="4"/>
        <v>8.6439285050259578</v>
      </c>
      <c r="P18" s="353">
        <f t="shared" si="5"/>
        <v>0.97217825346416797</v>
      </c>
      <c r="Q18" s="353">
        <f t="shared" si="6"/>
        <v>67.067000000000007</v>
      </c>
      <c r="R18" s="353">
        <f t="shared" si="7"/>
        <v>1.9107098157491094</v>
      </c>
      <c r="S18" s="353">
        <f t="shared" si="8"/>
        <v>2.8489567384095147</v>
      </c>
      <c r="T18" s="355">
        <v>14</v>
      </c>
      <c r="U18" s="353">
        <v>41.055</v>
      </c>
      <c r="V18" s="353">
        <v>38.661000000000001</v>
      </c>
      <c r="W18" s="353">
        <v>42.819000000000003</v>
      </c>
      <c r="X18" s="353">
        <v>899.03000000000009</v>
      </c>
      <c r="Y18" s="353">
        <v>883.08</v>
      </c>
      <c r="Z18" s="353">
        <v>885.28000000000009</v>
      </c>
      <c r="AA18" s="353">
        <v>66.869</v>
      </c>
      <c r="AB18" s="353">
        <v>65.263000000000005</v>
      </c>
      <c r="AC18" s="353">
        <v>69.069000000000003</v>
      </c>
      <c r="AD18" s="353">
        <f t="shared" si="9"/>
        <v>40.845000000000006</v>
      </c>
      <c r="AE18" s="353">
        <f t="shared" si="10"/>
        <v>2.0869393857992145</v>
      </c>
      <c r="AF18" s="353">
        <f t="shared" si="11"/>
        <v>5.109412133184513</v>
      </c>
      <c r="AG18" s="353">
        <f t="shared" si="12"/>
        <v>889.13000000000011</v>
      </c>
      <c r="AH18" s="353">
        <f t="shared" si="13"/>
        <v>8.6439285050259578</v>
      </c>
      <c r="AI18" s="353">
        <f t="shared" si="14"/>
        <v>0.97217825346416797</v>
      </c>
      <c r="AJ18" s="353">
        <f t="shared" si="15"/>
        <v>67.067000000000007</v>
      </c>
      <c r="AK18" s="353">
        <f t="shared" si="16"/>
        <v>1.9107098157491094</v>
      </c>
      <c r="AL18" s="353">
        <f t="shared" si="17"/>
        <v>2.8489567384095147</v>
      </c>
      <c r="AM18" s="428" t="s">
        <v>845</v>
      </c>
    </row>
    <row r="19" spans="1:39">
      <c r="A19" s="355">
        <v>15</v>
      </c>
      <c r="B19" s="353">
        <v>75.263999999999996</v>
      </c>
      <c r="C19" s="353">
        <v>82.908000000000001</v>
      </c>
      <c r="D19" s="353">
        <v>77.825999999999993</v>
      </c>
      <c r="E19" s="353">
        <v>572.66000000000008</v>
      </c>
      <c r="F19" s="353">
        <v>413.93</v>
      </c>
      <c r="G19" s="353">
        <v>471.46</v>
      </c>
      <c r="H19" s="353">
        <v>57.024000000000001</v>
      </c>
      <c r="I19" s="353">
        <v>64.108000000000004</v>
      </c>
      <c r="J19" s="353">
        <v>54.593000000000004</v>
      </c>
      <c r="K19" s="353">
        <f t="shared" si="0"/>
        <v>78.665999999999997</v>
      </c>
      <c r="L19" s="353">
        <f t="shared" si="1"/>
        <v>3.8906148614325762</v>
      </c>
      <c r="M19" s="353">
        <f t="shared" si="2"/>
        <v>4.9457387707937057</v>
      </c>
      <c r="N19" s="353">
        <f t="shared" si="3"/>
        <v>486.01666666666671</v>
      </c>
      <c r="O19" s="353">
        <f t="shared" si="4"/>
        <v>80.359975319391822</v>
      </c>
      <c r="P19" s="353">
        <f t="shared" si="5"/>
        <v>16.534407321983156</v>
      </c>
      <c r="Q19" s="353">
        <f t="shared" si="6"/>
        <v>58.57500000000001</v>
      </c>
      <c r="R19" s="353">
        <f t="shared" si="7"/>
        <v>4.9434812632395007</v>
      </c>
      <c r="S19" s="353">
        <f t="shared" si="8"/>
        <v>8.4395753533751598</v>
      </c>
      <c r="T19" s="355">
        <v>15</v>
      </c>
      <c r="U19" s="353">
        <v>75.263999999999996</v>
      </c>
      <c r="V19" s="353">
        <v>82.908000000000001</v>
      </c>
      <c r="W19" s="353">
        <v>77.825999999999993</v>
      </c>
      <c r="X19" s="353">
        <v>572.66000000000008</v>
      </c>
      <c r="Y19" s="353">
        <v>413.93</v>
      </c>
      <c r="Z19" s="353">
        <v>471.46</v>
      </c>
      <c r="AA19" s="353">
        <v>57.024000000000001</v>
      </c>
      <c r="AB19" s="353">
        <v>64.108000000000004</v>
      </c>
      <c r="AC19" s="353">
        <v>54.593000000000004</v>
      </c>
      <c r="AD19" s="353">
        <f t="shared" si="9"/>
        <v>78.665999999999997</v>
      </c>
      <c r="AE19" s="353">
        <f t="shared" si="10"/>
        <v>3.8906148614325762</v>
      </c>
      <c r="AF19" s="353">
        <f t="shared" si="11"/>
        <v>4.9457387707937057</v>
      </c>
      <c r="AG19" s="353">
        <f t="shared" si="12"/>
        <v>486.01666666666671</v>
      </c>
      <c r="AH19" s="353">
        <f t="shared" si="13"/>
        <v>80.359975319391822</v>
      </c>
      <c r="AI19" s="353">
        <f t="shared" si="14"/>
        <v>16.534407321983156</v>
      </c>
      <c r="AJ19" s="353">
        <f t="shared" si="15"/>
        <v>58.57500000000001</v>
      </c>
      <c r="AK19" s="353">
        <f t="shared" si="16"/>
        <v>4.9434812632395007</v>
      </c>
      <c r="AL19" s="353">
        <f t="shared" si="17"/>
        <v>8.4395753533751598</v>
      </c>
      <c r="AM19" s="428" t="s">
        <v>846</v>
      </c>
    </row>
    <row r="20" spans="1:39">
      <c r="A20" s="355">
        <v>16</v>
      </c>
      <c r="B20" s="353">
        <v>49.434000000000005</v>
      </c>
      <c r="C20" s="353">
        <v>56.994</v>
      </c>
      <c r="D20" s="353">
        <v>50.778000000000006</v>
      </c>
      <c r="E20" s="353">
        <v>894.74</v>
      </c>
      <c r="F20" s="353">
        <v>743.59999999999991</v>
      </c>
      <c r="G20" s="353">
        <v>745.8</v>
      </c>
      <c r="H20" s="353">
        <v>85.271999999999991</v>
      </c>
      <c r="I20" s="353">
        <v>91.805999999999997</v>
      </c>
      <c r="J20" s="353">
        <v>73.688999999999993</v>
      </c>
      <c r="K20" s="353">
        <f t="shared" si="0"/>
        <v>52.402000000000008</v>
      </c>
      <c r="L20" s="353">
        <f t="shared" si="1"/>
        <v>4.0331664979269055</v>
      </c>
      <c r="M20" s="353">
        <f t="shared" si="2"/>
        <v>7.6965888666976543</v>
      </c>
      <c r="N20" s="353">
        <f t="shared" si="3"/>
        <v>794.71333333333325</v>
      </c>
      <c r="O20" s="353">
        <f t="shared" si="4"/>
        <v>86.632618183530269</v>
      </c>
      <c r="P20" s="353">
        <f t="shared" si="5"/>
        <v>10.90111547772324</v>
      </c>
      <c r="Q20" s="353">
        <f t="shared" si="6"/>
        <v>83.588999999999984</v>
      </c>
      <c r="R20" s="353">
        <f t="shared" si="7"/>
        <v>9.1750089373253498</v>
      </c>
      <c r="S20" s="353">
        <f t="shared" si="8"/>
        <v>10.976335328004104</v>
      </c>
      <c r="T20" s="355">
        <v>16</v>
      </c>
      <c r="U20" s="353">
        <v>49.434000000000005</v>
      </c>
      <c r="V20" s="353">
        <v>56.994</v>
      </c>
      <c r="W20" s="353">
        <v>50.778000000000006</v>
      </c>
      <c r="X20" s="353">
        <v>894.74</v>
      </c>
      <c r="Y20" s="353">
        <v>743.59999999999991</v>
      </c>
      <c r="Z20" s="353">
        <v>745.8</v>
      </c>
      <c r="AA20" s="353">
        <v>85.271999999999991</v>
      </c>
      <c r="AB20" s="353">
        <v>91.805999999999997</v>
      </c>
      <c r="AC20" s="353">
        <v>73.688999999999993</v>
      </c>
      <c r="AD20" s="353">
        <f t="shared" si="9"/>
        <v>52.402000000000008</v>
      </c>
      <c r="AE20" s="353">
        <f t="shared" si="10"/>
        <v>4.0331664979269055</v>
      </c>
      <c r="AF20" s="353">
        <f t="shared" si="11"/>
        <v>7.6965888666976543</v>
      </c>
      <c r="AG20" s="353">
        <f t="shared" si="12"/>
        <v>794.71333333333325</v>
      </c>
      <c r="AH20" s="353">
        <f t="shared" si="13"/>
        <v>86.632618183530269</v>
      </c>
      <c r="AI20" s="353">
        <f t="shared" si="14"/>
        <v>10.90111547772324</v>
      </c>
      <c r="AJ20" s="353">
        <f t="shared" si="15"/>
        <v>83.588999999999984</v>
      </c>
      <c r="AK20" s="353">
        <f t="shared" si="16"/>
        <v>9.1750089373253498</v>
      </c>
      <c r="AL20" s="353">
        <f t="shared" si="17"/>
        <v>10.976335328004104</v>
      </c>
      <c r="AM20" s="428" t="s">
        <v>847</v>
      </c>
    </row>
    <row r="21" spans="1:39">
      <c r="A21" s="355">
        <v>17</v>
      </c>
      <c r="B21" s="353">
        <v>49.475999999999999</v>
      </c>
      <c r="C21" s="353">
        <v>48.573</v>
      </c>
      <c r="D21" s="353">
        <v>50.946000000000005</v>
      </c>
      <c r="E21" s="353">
        <v>646.47</v>
      </c>
      <c r="F21" s="353">
        <v>552.31000000000006</v>
      </c>
      <c r="G21" s="353">
        <v>631.51</v>
      </c>
      <c r="H21" s="353">
        <v>69.993000000000009</v>
      </c>
      <c r="I21" s="353">
        <v>76.141999999999996</v>
      </c>
      <c r="J21" s="353">
        <v>89.903000000000006</v>
      </c>
      <c r="K21" s="353">
        <f t="shared" si="0"/>
        <v>49.664999999999999</v>
      </c>
      <c r="L21" s="353">
        <f t="shared" si="1"/>
        <v>1.1977366154543354</v>
      </c>
      <c r="M21" s="353">
        <f t="shared" si="2"/>
        <v>2.4116311596785169</v>
      </c>
      <c r="N21" s="353">
        <f t="shared" si="3"/>
        <v>610.09666666666669</v>
      </c>
      <c r="O21" s="353">
        <f t="shared" si="4"/>
        <v>50.600637677141286</v>
      </c>
      <c r="P21" s="353">
        <f t="shared" si="5"/>
        <v>8.2938721749790396</v>
      </c>
      <c r="Q21" s="353">
        <f t="shared" si="6"/>
        <v>78.679333333333332</v>
      </c>
      <c r="R21" s="353">
        <f t="shared" si="7"/>
        <v>10.194634389390034</v>
      </c>
      <c r="S21" s="353">
        <f t="shared" si="8"/>
        <v>12.957194675505681</v>
      </c>
      <c r="T21" s="355">
        <v>17</v>
      </c>
      <c r="U21" s="353">
        <v>49.475999999999999</v>
      </c>
      <c r="V21" s="353">
        <v>48.573</v>
      </c>
      <c r="W21" s="353">
        <v>50.946000000000005</v>
      </c>
      <c r="X21" s="353">
        <v>646.47</v>
      </c>
      <c r="Y21" s="353">
        <v>552.31000000000006</v>
      </c>
      <c r="Z21" s="353">
        <v>631.51</v>
      </c>
      <c r="AA21" s="353">
        <v>69.993000000000009</v>
      </c>
      <c r="AB21" s="353">
        <v>76.141999999999996</v>
      </c>
      <c r="AC21" s="353">
        <v>89.903000000000006</v>
      </c>
      <c r="AD21" s="353">
        <f t="shared" si="9"/>
        <v>49.664999999999999</v>
      </c>
      <c r="AE21" s="353">
        <f t="shared" si="10"/>
        <v>1.1977366154543354</v>
      </c>
      <c r="AF21" s="353">
        <f t="shared" si="11"/>
        <v>2.4116311596785169</v>
      </c>
      <c r="AG21" s="353">
        <f t="shared" si="12"/>
        <v>610.09666666666669</v>
      </c>
      <c r="AH21" s="353">
        <f t="shared" si="13"/>
        <v>50.600637677141286</v>
      </c>
      <c r="AI21" s="353">
        <f t="shared" si="14"/>
        <v>8.2938721749790396</v>
      </c>
      <c r="AJ21" s="353">
        <f t="shared" si="15"/>
        <v>78.679333333333332</v>
      </c>
      <c r="AK21" s="353">
        <f t="shared" si="16"/>
        <v>10.194634389390034</v>
      </c>
      <c r="AL21" s="353">
        <f t="shared" si="17"/>
        <v>12.957194675505681</v>
      </c>
      <c r="AM21" s="428" t="s">
        <v>848</v>
      </c>
    </row>
    <row r="22" spans="1:39">
      <c r="A22" s="355">
        <v>18</v>
      </c>
      <c r="B22" s="353">
        <v>61.74</v>
      </c>
      <c r="C22" s="353">
        <v>57.602999999999994</v>
      </c>
      <c r="D22" s="353">
        <v>57.141000000000005</v>
      </c>
      <c r="E22" s="353">
        <v>795.08</v>
      </c>
      <c r="F22" s="353">
        <v>678.04</v>
      </c>
      <c r="G22" s="353">
        <v>747.78000000000009</v>
      </c>
      <c r="H22" s="353">
        <v>120.12</v>
      </c>
      <c r="I22" s="353">
        <v>96.76700000000001</v>
      </c>
      <c r="J22" s="353">
        <v>88.099000000000004</v>
      </c>
      <c r="K22" s="353">
        <f t="shared" si="0"/>
        <v>58.827999999999996</v>
      </c>
      <c r="L22" s="353">
        <f t="shared" si="1"/>
        <v>2.532423542774787</v>
      </c>
      <c r="M22" s="353">
        <f t="shared" si="2"/>
        <v>4.3047928584598951</v>
      </c>
      <c r="N22" s="353">
        <f t="shared" si="3"/>
        <v>740.30000000000007</v>
      </c>
      <c r="O22" s="353">
        <f t="shared" si="4"/>
        <v>58.87744219987826</v>
      </c>
      <c r="P22" s="353">
        <f t="shared" si="5"/>
        <v>7.9531868431552413</v>
      </c>
      <c r="Q22" s="353">
        <f t="shared" si="6"/>
        <v>101.66199999999999</v>
      </c>
      <c r="R22" s="353">
        <f t="shared" si="7"/>
        <v>16.562212382408383</v>
      </c>
      <c r="S22" s="353">
        <f t="shared" si="8"/>
        <v>16.291448508202066</v>
      </c>
      <c r="T22" s="355">
        <v>18</v>
      </c>
      <c r="U22" s="353">
        <v>61.74</v>
      </c>
      <c r="V22" s="353">
        <v>57.602999999999994</v>
      </c>
      <c r="W22" s="353">
        <v>57.141000000000005</v>
      </c>
      <c r="X22" s="353">
        <v>795.08</v>
      </c>
      <c r="Y22" s="353">
        <v>678.04</v>
      </c>
      <c r="Z22" s="353">
        <v>747.78000000000009</v>
      </c>
      <c r="AA22" s="353">
        <v>120.12</v>
      </c>
      <c r="AB22" s="353">
        <v>96.76700000000001</v>
      </c>
      <c r="AC22" s="353">
        <v>88.099000000000004</v>
      </c>
      <c r="AD22" s="353">
        <f t="shared" si="9"/>
        <v>58.827999999999996</v>
      </c>
      <c r="AE22" s="353">
        <f t="shared" si="10"/>
        <v>2.532423542774787</v>
      </c>
      <c r="AF22" s="353">
        <f t="shared" si="11"/>
        <v>4.3047928584598951</v>
      </c>
      <c r="AG22" s="353">
        <f t="shared" si="12"/>
        <v>740.30000000000007</v>
      </c>
      <c r="AH22" s="353">
        <f t="shared" si="13"/>
        <v>58.87744219987826</v>
      </c>
      <c r="AI22" s="353">
        <f t="shared" si="14"/>
        <v>7.9531868431552413</v>
      </c>
      <c r="AJ22" s="353">
        <f t="shared" si="15"/>
        <v>101.66199999999999</v>
      </c>
      <c r="AK22" s="353">
        <f t="shared" si="16"/>
        <v>16.562212382408383</v>
      </c>
      <c r="AL22" s="353">
        <f t="shared" si="17"/>
        <v>16.291448508202066</v>
      </c>
      <c r="AM22" s="428" t="s">
        <v>849</v>
      </c>
    </row>
    <row r="23" spans="1:39">
      <c r="A23" s="355">
        <v>19</v>
      </c>
      <c r="B23" s="353">
        <v>39.690000000000005</v>
      </c>
      <c r="C23" s="353">
        <v>40.929000000000002</v>
      </c>
      <c r="D23" s="353">
        <v>36.141000000000005</v>
      </c>
      <c r="E23" s="353">
        <v>513.15</v>
      </c>
      <c r="F23" s="353">
        <v>417.01000000000005</v>
      </c>
      <c r="G23" s="353">
        <v>407.55000000000007</v>
      </c>
      <c r="H23" s="353">
        <v>58.860999999999997</v>
      </c>
      <c r="I23" s="353">
        <v>102.113</v>
      </c>
      <c r="J23" s="353">
        <v>57.035000000000004</v>
      </c>
      <c r="K23" s="353">
        <f t="shared" si="0"/>
        <v>38.92</v>
      </c>
      <c r="L23" s="353">
        <f t="shared" si="1"/>
        <v>2.4851380243358703</v>
      </c>
      <c r="M23" s="353">
        <f t="shared" si="2"/>
        <v>6.3852467223429343</v>
      </c>
      <c r="N23" s="353">
        <f t="shared" si="3"/>
        <v>445.90333333333336</v>
      </c>
      <c r="O23" s="353">
        <f t="shared" si="4"/>
        <v>58.429089786966401</v>
      </c>
      <c r="P23" s="353">
        <f t="shared" si="5"/>
        <v>13.103532855469361</v>
      </c>
      <c r="Q23" s="353">
        <f t="shared" si="6"/>
        <v>72.669666666666657</v>
      </c>
      <c r="R23" s="353">
        <f t="shared" si="7"/>
        <v>25.515014742957401</v>
      </c>
      <c r="S23" s="353">
        <f t="shared" si="8"/>
        <v>35.110956074690591</v>
      </c>
      <c r="T23" s="355">
        <v>19</v>
      </c>
      <c r="U23" s="353">
        <v>39.690000000000005</v>
      </c>
      <c r="V23" s="353">
        <v>40.929000000000002</v>
      </c>
      <c r="W23" s="353">
        <v>36.141000000000005</v>
      </c>
      <c r="X23" s="353">
        <v>513.15</v>
      </c>
      <c r="Y23" s="353">
        <v>417.01000000000005</v>
      </c>
      <c r="Z23" s="353">
        <v>407.55000000000007</v>
      </c>
      <c r="AA23" s="353">
        <v>58.860999999999997</v>
      </c>
      <c r="AC23" s="353">
        <v>57.035000000000004</v>
      </c>
      <c r="AD23" s="353">
        <f t="shared" si="9"/>
        <v>38.92</v>
      </c>
      <c r="AE23" s="353">
        <f t="shared" si="10"/>
        <v>2.4851380243358703</v>
      </c>
      <c r="AF23" s="353">
        <f t="shared" si="11"/>
        <v>6.3852467223429343</v>
      </c>
      <c r="AG23" s="353">
        <f t="shared" si="12"/>
        <v>445.90333333333336</v>
      </c>
      <c r="AH23" s="353">
        <f t="shared" si="13"/>
        <v>58.429089786966401</v>
      </c>
      <c r="AI23" s="353">
        <f t="shared" si="14"/>
        <v>13.103532855469361</v>
      </c>
      <c r="AJ23" s="353">
        <f t="shared" si="15"/>
        <v>57.948</v>
      </c>
      <c r="AK23" s="353">
        <f t="shared" si="16"/>
        <v>1.291176982446631</v>
      </c>
      <c r="AL23" s="353">
        <f t="shared" si="17"/>
        <v>2.2281648761762805</v>
      </c>
      <c r="AM23" s="428" t="s">
        <v>850</v>
      </c>
    </row>
    <row r="24" spans="1:39">
      <c r="A24" s="355">
        <v>20</v>
      </c>
      <c r="B24" s="353">
        <v>41.537999999999997</v>
      </c>
      <c r="C24" s="353">
        <v>37.443000000000005</v>
      </c>
      <c r="D24" s="353">
        <v>42.903000000000006</v>
      </c>
      <c r="E24" s="353">
        <v>577.28000000000009</v>
      </c>
      <c r="F24" s="353">
        <v>398.20000000000005</v>
      </c>
      <c r="G24" s="353">
        <v>388.52</v>
      </c>
      <c r="H24" s="353">
        <v>52.052</v>
      </c>
      <c r="I24" s="353">
        <v>57.75</v>
      </c>
      <c r="J24" s="353">
        <v>53.801000000000002</v>
      </c>
      <c r="K24" s="353">
        <f t="shared" si="0"/>
        <v>40.628</v>
      </c>
      <c r="L24" s="353">
        <f t="shared" si="1"/>
        <v>2.8414740892712702</v>
      </c>
      <c r="M24" s="353">
        <f t="shared" si="2"/>
        <v>6.9938812869727043</v>
      </c>
      <c r="N24" s="353">
        <f t="shared" si="3"/>
        <v>454.66666666666669</v>
      </c>
      <c r="O24" s="353">
        <f t="shared" si="4"/>
        <v>106.29650856605494</v>
      </c>
      <c r="P24" s="353">
        <f t="shared" si="5"/>
        <v>23.378997485202699</v>
      </c>
      <c r="Q24" s="353">
        <f t="shared" si="6"/>
        <v>54.534333333333336</v>
      </c>
      <c r="R24" s="353">
        <f t="shared" si="7"/>
        <v>2.9189269146954215</v>
      </c>
      <c r="S24" s="353">
        <f t="shared" si="8"/>
        <v>5.3524573168500966</v>
      </c>
      <c r="T24" s="355">
        <v>20</v>
      </c>
      <c r="U24" s="353">
        <v>41.537999999999997</v>
      </c>
      <c r="V24" s="353">
        <v>37.443000000000005</v>
      </c>
      <c r="W24" s="353">
        <v>42.903000000000006</v>
      </c>
      <c r="Y24" s="353">
        <v>398.20000000000005</v>
      </c>
      <c r="Z24" s="353">
        <v>388.52</v>
      </c>
      <c r="AA24" s="353">
        <v>52.052</v>
      </c>
      <c r="AB24" s="353">
        <v>57.75</v>
      </c>
      <c r="AC24" s="353">
        <v>53.801000000000002</v>
      </c>
      <c r="AD24" s="353">
        <f t="shared" si="9"/>
        <v>40.628</v>
      </c>
      <c r="AE24" s="353">
        <f t="shared" si="10"/>
        <v>2.8414740892712702</v>
      </c>
      <c r="AF24" s="353">
        <f t="shared" si="11"/>
        <v>6.9938812869727043</v>
      </c>
      <c r="AG24" s="353">
        <f t="shared" si="12"/>
        <v>393.36</v>
      </c>
      <c r="AH24" s="353">
        <f t="shared" si="13"/>
        <v>6.8447936418858255</v>
      </c>
      <c r="AI24" s="353">
        <f t="shared" si="14"/>
        <v>1.7400838015776452</v>
      </c>
      <c r="AJ24" s="353">
        <f t="shared" si="15"/>
        <v>54.534333333333336</v>
      </c>
      <c r="AK24" s="353">
        <f t="shared" si="16"/>
        <v>2.9189269146954215</v>
      </c>
      <c r="AL24" s="353">
        <f t="shared" si="17"/>
        <v>5.3524573168500966</v>
      </c>
      <c r="AM24" s="428" t="s">
        <v>851</v>
      </c>
    </row>
    <row r="25" spans="1:39">
      <c r="A25" s="355">
        <v>21</v>
      </c>
      <c r="B25" s="353">
        <v>45.045000000000002</v>
      </c>
      <c r="C25" s="353">
        <v>48.195</v>
      </c>
      <c r="D25" s="353">
        <v>46.578000000000003</v>
      </c>
      <c r="E25" s="353">
        <v>829.51</v>
      </c>
      <c r="F25" s="353">
        <v>781.33</v>
      </c>
      <c r="G25" s="353">
        <v>827.53000000000009</v>
      </c>
      <c r="H25" s="353">
        <v>44.428999999999995</v>
      </c>
      <c r="I25" s="353">
        <v>44.11</v>
      </c>
      <c r="J25" s="353">
        <v>46.595999999999997</v>
      </c>
      <c r="K25" s="353">
        <f t="shared" si="0"/>
        <v>46.606000000000002</v>
      </c>
      <c r="L25" s="353">
        <f t="shared" si="1"/>
        <v>1.5751866556062486</v>
      </c>
      <c r="M25" s="353">
        <f t="shared" si="2"/>
        <v>3.3797937081196596</v>
      </c>
      <c r="N25" s="353">
        <f t="shared" si="3"/>
        <v>812.79000000000008</v>
      </c>
      <c r="O25" s="353">
        <f t="shared" si="4"/>
        <v>27.263139951223518</v>
      </c>
      <c r="P25" s="353">
        <f t="shared" si="5"/>
        <v>3.3542661636121891</v>
      </c>
      <c r="Q25" s="353">
        <f t="shared" si="6"/>
        <v>45.044999999999995</v>
      </c>
      <c r="R25" s="353">
        <f t="shared" si="7"/>
        <v>1.3526422291204716</v>
      </c>
      <c r="S25" s="353">
        <f t="shared" si="8"/>
        <v>3.0028687515161989</v>
      </c>
      <c r="T25" s="355">
        <v>21</v>
      </c>
      <c r="U25" s="353">
        <v>45.045000000000002</v>
      </c>
      <c r="V25" s="353">
        <v>48.195</v>
      </c>
      <c r="W25" s="353">
        <v>46.578000000000003</v>
      </c>
      <c r="X25" s="353">
        <v>829.51</v>
      </c>
      <c r="Y25" s="353">
        <v>781.33</v>
      </c>
      <c r="Z25" s="353">
        <v>827.53000000000009</v>
      </c>
      <c r="AA25" s="353">
        <v>44.428999999999995</v>
      </c>
      <c r="AB25" s="353">
        <v>44.11</v>
      </c>
      <c r="AC25" s="353">
        <v>46.595999999999997</v>
      </c>
      <c r="AD25" s="353">
        <f t="shared" si="9"/>
        <v>46.606000000000002</v>
      </c>
      <c r="AE25" s="353">
        <f t="shared" si="10"/>
        <v>1.5751866556062486</v>
      </c>
      <c r="AF25" s="353">
        <f t="shared" si="11"/>
        <v>3.3797937081196596</v>
      </c>
      <c r="AG25" s="353">
        <f t="shared" si="12"/>
        <v>812.79000000000008</v>
      </c>
      <c r="AH25" s="353">
        <f t="shared" si="13"/>
        <v>27.263139951223518</v>
      </c>
      <c r="AI25" s="353">
        <f t="shared" si="14"/>
        <v>3.3542661636121891</v>
      </c>
      <c r="AJ25" s="353">
        <f t="shared" si="15"/>
        <v>45.044999999999995</v>
      </c>
      <c r="AK25" s="353">
        <f t="shared" si="16"/>
        <v>1.3526422291204716</v>
      </c>
      <c r="AL25" s="353">
        <f t="shared" si="17"/>
        <v>3.0028687515161989</v>
      </c>
      <c r="AM25" s="428" t="s">
        <v>852</v>
      </c>
    </row>
    <row r="26" spans="1:39">
      <c r="A26" s="355">
        <v>22</v>
      </c>
      <c r="B26" s="353">
        <v>40.803000000000004</v>
      </c>
      <c r="C26" s="353">
        <v>36.875999999999998</v>
      </c>
      <c r="D26" s="353">
        <v>44.835000000000008</v>
      </c>
      <c r="E26" s="353">
        <v>817.5200000000001</v>
      </c>
      <c r="F26" s="353">
        <v>863.61</v>
      </c>
      <c r="G26" s="353">
        <v>828.3</v>
      </c>
      <c r="H26" s="353">
        <v>71.323999999999998</v>
      </c>
      <c r="I26" s="353">
        <v>90.86</v>
      </c>
      <c r="J26" s="353">
        <v>84.051000000000002</v>
      </c>
      <c r="K26" s="353">
        <f t="shared" si="0"/>
        <v>40.838000000000001</v>
      </c>
      <c r="L26" s="353">
        <f t="shared" si="1"/>
        <v>3.9796154336820084</v>
      </c>
      <c r="M26" s="353">
        <f t="shared" si="2"/>
        <v>9.7448832794995059</v>
      </c>
      <c r="N26" s="353">
        <f t="shared" si="3"/>
        <v>836.4766666666668</v>
      </c>
      <c r="O26" s="353">
        <f t="shared" si="4"/>
        <v>24.108410012552305</v>
      </c>
      <c r="P26" s="353">
        <f t="shared" si="5"/>
        <v>2.8821377778083828</v>
      </c>
      <c r="Q26" s="353">
        <f t="shared" si="6"/>
        <v>82.078333333333333</v>
      </c>
      <c r="R26" s="353">
        <f t="shared" si="7"/>
        <v>9.9162686698845217</v>
      </c>
      <c r="S26" s="353">
        <f t="shared" si="8"/>
        <v>12.081469332001367</v>
      </c>
      <c r="T26" s="355">
        <v>22</v>
      </c>
      <c r="U26" s="353">
        <v>40.803000000000004</v>
      </c>
      <c r="V26" s="353">
        <v>36.875999999999998</v>
      </c>
      <c r="W26" s="353">
        <v>44.835000000000008</v>
      </c>
      <c r="X26" s="353">
        <v>817.5200000000001</v>
      </c>
      <c r="Y26" s="353">
        <v>863.61</v>
      </c>
      <c r="Z26" s="353">
        <v>828.3</v>
      </c>
      <c r="AA26" s="353">
        <v>71.323999999999998</v>
      </c>
      <c r="AB26" s="353">
        <v>90.86</v>
      </c>
      <c r="AC26" s="353">
        <v>84.051000000000002</v>
      </c>
      <c r="AD26" s="353">
        <f t="shared" si="9"/>
        <v>40.838000000000001</v>
      </c>
      <c r="AE26" s="353">
        <f t="shared" si="10"/>
        <v>3.9796154336820084</v>
      </c>
      <c r="AF26" s="353">
        <f t="shared" si="11"/>
        <v>9.7448832794995059</v>
      </c>
      <c r="AG26" s="353">
        <f t="shared" si="12"/>
        <v>836.4766666666668</v>
      </c>
      <c r="AH26" s="353">
        <f t="shared" si="13"/>
        <v>24.108410012552305</v>
      </c>
      <c r="AI26" s="353">
        <f t="shared" si="14"/>
        <v>2.8821377778083828</v>
      </c>
      <c r="AJ26" s="353">
        <f t="shared" si="15"/>
        <v>82.078333333333333</v>
      </c>
      <c r="AK26" s="353">
        <f t="shared" si="16"/>
        <v>9.9162686698845217</v>
      </c>
      <c r="AL26" s="353">
        <f t="shared" si="17"/>
        <v>12.081469332001367</v>
      </c>
      <c r="AM26" s="428" t="s">
        <v>853</v>
      </c>
    </row>
    <row r="27" spans="1:39">
      <c r="A27" s="355">
        <v>23</v>
      </c>
      <c r="B27" s="353">
        <v>50.421000000000006</v>
      </c>
      <c r="C27" s="353">
        <v>46.641000000000005</v>
      </c>
      <c r="D27" s="353">
        <v>51.051000000000002</v>
      </c>
      <c r="E27" s="353">
        <v>701.36</v>
      </c>
      <c r="F27" s="353">
        <v>874.5</v>
      </c>
      <c r="G27" s="353">
        <v>824.67</v>
      </c>
      <c r="H27" s="353">
        <v>56.375</v>
      </c>
      <c r="I27" s="353">
        <v>63.744999999999997</v>
      </c>
      <c r="J27" s="353">
        <v>61.456999999999994</v>
      </c>
      <c r="K27" s="353">
        <f t="shared" si="0"/>
        <v>49.371000000000002</v>
      </c>
      <c r="L27" s="353">
        <f t="shared" si="1"/>
        <v>2.3851415052361138</v>
      </c>
      <c r="M27" s="353">
        <f t="shared" si="2"/>
        <v>4.8310577165463808</v>
      </c>
      <c r="N27" s="353">
        <f t="shared" si="3"/>
        <v>800.17666666666673</v>
      </c>
      <c r="O27" s="353">
        <f t="shared" si="4"/>
        <v>89.130844455403491</v>
      </c>
      <c r="P27" s="353">
        <f t="shared" si="5"/>
        <v>11.138895717454497</v>
      </c>
      <c r="Q27" s="353">
        <f t="shared" si="6"/>
        <v>60.525666666666666</v>
      </c>
      <c r="R27" s="353">
        <f t="shared" si="7"/>
        <v>3.7722355882597416</v>
      </c>
      <c r="S27" s="353">
        <f t="shared" si="8"/>
        <v>6.2324560736102175</v>
      </c>
      <c r="T27" s="355">
        <v>23</v>
      </c>
      <c r="U27" s="353">
        <v>50.421000000000006</v>
      </c>
      <c r="V27" s="353">
        <v>46.641000000000005</v>
      </c>
      <c r="W27" s="353">
        <v>51.051000000000002</v>
      </c>
      <c r="X27" s="353">
        <v>701.36</v>
      </c>
      <c r="Y27" s="353">
        <v>874.5</v>
      </c>
      <c r="Z27" s="353">
        <v>824.67</v>
      </c>
      <c r="AA27" s="353">
        <v>56.375</v>
      </c>
      <c r="AB27" s="353">
        <v>63.744999999999997</v>
      </c>
      <c r="AC27" s="353">
        <v>61.456999999999994</v>
      </c>
      <c r="AD27" s="353">
        <f t="shared" si="9"/>
        <v>49.371000000000002</v>
      </c>
      <c r="AE27" s="353">
        <f t="shared" si="10"/>
        <v>2.3851415052361138</v>
      </c>
      <c r="AF27" s="353">
        <f t="shared" si="11"/>
        <v>4.8310577165463808</v>
      </c>
      <c r="AG27" s="353">
        <f t="shared" si="12"/>
        <v>800.17666666666673</v>
      </c>
      <c r="AH27" s="353">
        <f t="shared" si="13"/>
        <v>89.130844455403491</v>
      </c>
      <c r="AI27" s="353">
        <f t="shared" si="14"/>
        <v>11.138895717454497</v>
      </c>
      <c r="AJ27" s="353">
        <f t="shared" si="15"/>
        <v>60.525666666666666</v>
      </c>
      <c r="AK27" s="353">
        <f t="shared" si="16"/>
        <v>3.7722355882597416</v>
      </c>
      <c r="AL27" s="353">
        <f t="shared" si="17"/>
        <v>6.2324560736102175</v>
      </c>
      <c r="AM27" s="428" t="s">
        <v>854</v>
      </c>
    </row>
    <row r="28" spans="1:39">
      <c r="A28" s="355">
        <v>24</v>
      </c>
      <c r="B28" s="353">
        <v>60.102000000000004</v>
      </c>
      <c r="C28" s="353">
        <v>61.067999999999998</v>
      </c>
      <c r="D28" s="353">
        <v>61.971000000000004</v>
      </c>
      <c r="E28" s="353">
        <v>1624.7000000000003</v>
      </c>
      <c r="F28" s="353">
        <v>1617</v>
      </c>
      <c r="G28" s="353">
        <v>1635.7000000000003</v>
      </c>
      <c r="H28" s="353">
        <v>53.998999999999995</v>
      </c>
      <c r="I28" s="353">
        <v>53.393999999999998</v>
      </c>
      <c r="J28" s="353">
        <v>54.956000000000003</v>
      </c>
      <c r="K28" s="353">
        <f t="shared" si="0"/>
        <v>61.047000000000004</v>
      </c>
      <c r="L28" s="353">
        <f t="shared" si="1"/>
        <v>0.93467694953925107</v>
      </c>
      <c r="M28" s="353">
        <f t="shared" si="2"/>
        <v>1.5310776115767377</v>
      </c>
      <c r="N28" s="353">
        <f t="shared" si="3"/>
        <v>1625.8000000000002</v>
      </c>
      <c r="O28" s="353">
        <f t="shared" si="4"/>
        <v>9.3984041198494115</v>
      </c>
      <c r="P28" s="353">
        <f t="shared" si="5"/>
        <v>0.57807873784287189</v>
      </c>
      <c r="Q28" s="353">
        <f t="shared" si="6"/>
        <v>54.11633333333333</v>
      </c>
      <c r="R28" s="353">
        <f t="shared" si="7"/>
        <v>0.78758258826191541</v>
      </c>
      <c r="S28" s="353">
        <f t="shared" si="8"/>
        <v>1.4553509813954792</v>
      </c>
      <c r="T28" s="355">
        <v>24</v>
      </c>
      <c r="U28" s="353">
        <v>60.102000000000004</v>
      </c>
      <c r="V28" s="353">
        <v>61.067999999999998</v>
      </c>
      <c r="W28" s="353">
        <v>61.971000000000004</v>
      </c>
      <c r="X28" s="353">
        <v>1624.7000000000003</v>
      </c>
      <c r="Y28" s="353">
        <v>1617</v>
      </c>
      <c r="Z28" s="353">
        <v>1635.7000000000003</v>
      </c>
      <c r="AA28" s="353">
        <v>53.998999999999995</v>
      </c>
      <c r="AB28" s="353">
        <v>53.393999999999998</v>
      </c>
      <c r="AC28" s="353">
        <v>54.956000000000003</v>
      </c>
      <c r="AD28" s="353">
        <f t="shared" si="9"/>
        <v>61.047000000000004</v>
      </c>
      <c r="AE28" s="353">
        <f t="shared" si="10"/>
        <v>0.93467694953925107</v>
      </c>
      <c r="AF28" s="353">
        <f t="shared" si="11"/>
        <v>1.5310776115767377</v>
      </c>
      <c r="AG28" s="353">
        <f t="shared" si="12"/>
        <v>1625.8000000000002</v>
      </c>
      <c r="AH28" s="353">
        <f t="shared" si="13"/>
        <v>9.3984041198494115</v>
      </c>
      <c r="AI28" s="353">
        <f t="shared" si="14"/>
        <v>0.57807873784287189</v>
      </c>
      <c r="AJ28" s="353">
        <f t="shared" si="15"/>
        <v>54.11633333333333</v>
      </c>
      <c r="AK28" s="353">
        <f t="shared" si="16"/>
        <v>0.78758258826191541</v>
      </c>
      <c r="AL28" s="353">
        <f t="shared" si="17"/>
        <v>1.4553509813954792</v>
      </c>
      <c r="AM28" s="428" t="s">
        <v>855</v>
      </c>
    </row>
    <row r="29" spans="1:39">
      <c r="A29" s="355">
        <v>25</v>
      </c>
      <c r="B29" s="353">
        <v>99.141000000000005</v>
      </c>
      <c r="C29" s="353">
        <v>96.18</v>
      </c>
      <c r="D29" s="353">
        <v>95.277000000000001</v>
      </c>
      <c r="E29" s="353">
        <v>3925.9000000000005</v>
      </c>
      <c r="F29" s="353">
        <v>3429.8</v>
      </c>
      <c r="G29" s="353">
        <v>3962.2000000000007</v>
      </c>
      <c r="H29" s="353">
        <v>81.994</v>
      </c>
      <c r="I29" s="353">
        <v>89.89200000000001</v>
      </c>
      <c r="J29" s="353">
        <v>81.322999999999993</v>
      </c>
      <c r="K29" s="353">
        <f t="shared" si="0"/>
        <v>96.866</v>
      </c>
      <c r="L29" s="353">
        <f t="shared" si="1"/>
        <v>2.021279545238611</v>
      </c>
      <c r="M29" s="353">
        <f t="shared" si="2"/>
        <v>2.0866759701428892</v>
      </c>
      <c r="N29" s="353">
        <f t="shared" si="3"/>
        <v>3772.6333333333337</v>
      </c>
      <c r="O29" s="353">
        <f t="shared" si="4"/>
        <v>297.45662428887596</v>
      </c>
      <c r="P29" s="353">
        <f t="shared" si="5"/>
        <v>7.8845887741244205</v>
      </c>
      <c r="Q29" s="353">
        <f t="shared" si="6"/>
        <v>84.403000000000006</v>
      </c>
      <c r="R29" s="353">
        <f t="shared" si="7"/>
        <v>4.7654381750265191</v>
      </c>
      <c r="S29" s="353">
        <f t="shared" si="8"/>
        <v>5.6460530727894964</v>
      </c>
      <c r="T29" s="355">
        <v>25</v>
      </c>
      <c r="U29" s="353">
        <v>99.141000000000005</v>
      </c>
      <c r="V29" s="353">
        <v>96.18</v>
      </c>
      <c r="W29" s="353">
        <v>95.277000000000001</v>
      </c>
      <c r="X29" s="353">
        <v>3925.9000000000005</v>
      </c>
      <c r="Y29" s="353">
        <v>3429.8</v>
      </c>
      <c r="Z29" s="353">
        <v>3962.2000000000007</v>
      </c>
      <c r="AA29" s="353">
        <v>81.994</v>
      </c>
      <c r="AB29" s="353">
        <v>89.89200000000001</v>
      </c>
      <c r="AC29" s="353">
        <v>81.322999999999993</v>
      </c>
      <c r="AD29" s="353">
        <f t="shared" si="9"/>
        <v>96.866</v>
      </c>
      <c r="AE29" s="353">
        <f t="shared" si="10"/>
        <v>2.021279545238611</v>
      </c>
      <c r="AF29" s="353">
        <f t="shared" si="11"/>
        <v>2.0866759701428892</v>
      </c>
      <c r="AG29" s="353">
        <f t="shared" si="12"/>
        <v>3772.6333333333337</v>
      </c>
      <c r="AH29" s="353">
        <f t="shared" si="13"/>
        <v>297.45662428887596</v>
      </c>
      <c r="AI29" s="353">
        <f t="shared" si="14"/>
        <v>7.8845887741244205</v>
      </c>
      <c r="AJ29" s="353">
        <f t="shared" si="15"/>
        <v>84.403000000000006</v>
      </c>
      <c r="AK29" s="353">
        <f t="shared" si="16"/>
        <v>4.7654381750265191</v>
      </c>
      <c r="AL29" s="353">
        <f t="shared" si="17"/>
        <v>5.6460530727894964</v>
      </c>
      <c r="AM29" s="428" t="s">
        <v>856</v>
      </c>
    </row>
    <row r="30" spans="1:39">
      <c r="A30" s="355">
        <v>26</v>
      </c>
      <c r="B30" s="353">
        <v>40.131</v>
      </c>
      <c r="C30" s="353">
        <v>36.687000000000005</v>
      </c>
      <c r="D30" s="353">
        <v>37.401000000000003</v>
      </c>
      <c r="E30" s="353">
        <v>893.64</v>
      </c>
      <c r="F30" s="353">
        <v>907.39</v>
      </c>
      <c r="G30" s="353">
        <v>880</v>
      </c>
      <c r="H30" s="353">
        <v>52.426000000000002</v>
      </c>
      <c r="I30" s="353">
        <v>44.461999999999996</v>
      </c>
      <c r="J30" s="353">
        <v>49.984000000000009</v>
      </c>
      <c r="K30" s="353">
        <f t="shared" si="0"/>
        <v>38.073000000000008</v>
      </c>
      <c r="L30" s="353">
        <f t="shared" si="1"/>
        <v>1.8176831407041194</v>
      </c>
      <c r="M30" s="353">
        <f t="shared" si="2"/>
        <v>4.7742051866260056</v>
      </c>
      <c r="N30" s="353">
        <f t="shared" si="3"/>
        <v>893.67666666666662</v>
      </c>
      <c r="O30" s="353">
        <f t="shared" si="4"/>
        <v>13.69503681387287</v>
      </c>
      <c r="P30" s="353">
        <f t="shared" si="5"/>
        <v>1.5324375498080443</v>
      </c>
      <c r="Q30" s="353">
        <f t="shared" si="6"/>
        <v>48.957333333333338</v>
      </c>
      <c r="R30" s="353">
        <f t="shared" si="7"/>
        <v>4.0800560453667014</v>
      </c>
      <c r="S30" s="353">
        <f t="shared" si="8"/>
        <v>8.3339017212948043</v>
      </c>
      <c r="T30" s="355">
        <v>26</v>
      </c>
      <c r="U30" s="353">
        <v>40.131</v>
      </c>
      <c r="V30" s="353">
        <v>36.687000000000005</v>
      </c>
      <c r="W30" s="353">
        <v>37.401000000000003</v>
      </c>
      <c r="X30" s="353">
        <v>893.64</v>
      </c>
      <c r="Y30" s="353">
        <v>907.39</v>
      </c>
      <c r="Z30" s="353">
        <v>880</v>
      </c>
      <c r="AA30" s="353">
        <v>52.426000000000002</v>
      </c>
      <c r="AB30" s="353">
        <v>44.461999999999996</v>
      </c>
      <c r="AC30" s="353">
        <v>49.984000000000009</v>
      </c>
      <c r="AD30" s="353">
        <f t="shared" si="9"/>
        <v>38.073000000000008</v>
      </c>
      <c r="AE30" s="353">
        <f t="shared" si="10"/>
        <v>1.8176831407041194</v>
      </c>
      <c r="AF30" s="353">
        <f t="shared" si="11"/>
        <v>4.7742051866260056</v>
      </c>
      <c r="AG30" s="353">
        <f t="shared" si="12"/>
        <v>893.67666666666662</v>
      </c>
      <c r="AH30" s="353">
        <f t="shared" si="13"/>
        <v>13.69503681387287</v>
      </c>
      <c r="AI30" s="353">
        <f t="shared" si="14"/>
        <v>1.5324375498080443</v>
      </c>
      <c r="AJ30" s="353">
        <f t="shared" si="15"/>
        <v>48.957333333333338</v>
      </c>
      <c r="AK30" s="353">
        <f t="shared" si="16"/>
        <v>4.0800560453667014</v>
      </c>
      <c r="AL30" s="353">
        <f t="shared" si="17"/>
        <v>8.3339017212948043</v>
      </c>
      <c r="AM30" s="428" t="s">
        <v>857</v>
      </c>
    </row>
    <row r="31" spans="1:39">
      <c r="A31" s="355">
        <v>27</v>
      </c>
      <c r="B31" s="353">
        <v>70.811999999999998</v>
      </c>
      <c r="C31" s="353">
        <v>70.686000000000007</v>
      </c>
      <c r="D31" s="353">
        <v>61.866000000000007</v>
      </c>
      <c r="E31" s="353">
        <v>1366.2</v>
      </c>
      <c r="F31" s="353">
        <v>1521.3000000000002</v>
      </c>
      <c r="G31" s="353">
        <v>1975.6000000000004</v>
      </c>
      <c r="H31" s="353">
        <v>91.135000000000005</v>
      </c>
      <c r="I31" s="353">
        <v>97.691000000000003</v>
      </c>
      <c r="J31" s="353">
        <v>95.688999999999993</v>
      </c>
      <c r="K31" s="353">
        <f t="shared" si="0"/>
        <v>67.787999999999997</v>
      </c>
      <c r="L31" s="353">
        <f t="shared" si="1"/>
        <v>5.1289893741359975</v>
      </c>
      <c r="M31" s="353">
        <f t="shared" si="2"/>
        <v>7.5662202368206728</v>
      </c>
      <c r="N31" s="353">
        <f t="shared" si="3"/>
        <v>1621.0333333333335</v>
      </c>
      <c r="O31" s="353">
        <f t="shared" si="4"/>
        <v>316.70513625979294</v>
      </c>
      <c r="P31" s="353">
        <f t="shared" si="5"/>
        <v>19.537237745046959</v>
      </c>
      <c r="Q31" s="353">
        <f t="shared" si="6"/>
        <v>94.838333333333324</v>
      </c>
      <c r="R31" s="353">
        <f t="shared" si="7"/>
        <v>3.3597632853124213</v>
      </c>
      <c r="S31" s="353">
        <f t="shared" si="8"/>
        <v>3.5426216037598248</v>
      </c>
      <c r="T31" s="355">
        <v>27</v>
      </c>
      <c r="U31" s="353">
        <v>70.811999999999998</v>
      </c>
      <c r="V31" s="353">
        <v>70.686000000000007</v>
      </c>
      <c r="W31" s="353">
        <v>61.866000000000007</v>
      </c>
      <c r="X31" s="353">
        <v>1366.2</v>
      </c>
      <c r="Y31" s="353">
        <v>1521.3000000000002</v>
      </c>
      <c r="Z31" s="353">
        <v>1975.6000000000004</v>
      </c>
      <c r="AA31" s="353">
        <v>91.135000000000005</v>
      </c>
      <c r="AB31" s="353">
        <v>97.691000000000003</v>
      </c>
      <c r="AC31" s="353">
        <v>95.688999999999993</v>
      </c>
      <c r="AD31" s="353">
        <f t="shared" si="9"/>
        <v>67.787999999999997</v>
      </c>
      <c r="AE31" s="353">
        <f t="shared" si="10"/>
        <v>5.1289893741359975</v>
      </c>
      <c r="AF31" s="353">
        <f t="shared" si="11"/>
        <v>7.5662202368206728</v>
      </c>
      <c r="AG31" s="353">
        <f t="shared" si="12"/>
        <v>1621.0333333333335</v>
      </c>
      <c r="AH31" s="353">
        <f t="shared" si="13"/>
        <v>316.70513625979294</v>
      </c>
      <c r="AI31" s="353">
        <f t="shared" si="14"/>
        <v>19.537237745046959</v>
      </c>
      <c r="AJ31" s="353">
        <f t="shared" si="15"/>
        <v>94.838333333333324</v>
      </c>
      <c r="AK31" s="353">
        <f t="shared" si="16"/>
        <v>3.3597632853124213</v>
      </c>
      <c r="AL31" s="353">
        <f t="shared" si="17"/>
        <v>3.5426216037598248</v>
      </c>
      <c r="AM31" s="428" t="s">
        <v>858</v>
      </c>
    </row>
    <row r="32" spans="1:39">
      <c r="A32" s="355">
        <v>28</v>
      </c>
      <c r="B32" s="353">
        <v>47.796000000000006</v>
      </c>
      <c r="C32" s="353">
        <v>51.807000000000002</v>
      </c>
      <c r="D32" s="353">
        <v>47.712000000000003</v>
      </c>
      <c r="E32" s="353">
        <v>1048.52</v>
      </c>
      <c r="F32" s="353">
        <v>772.2</v>
      </c>
      <c r="G32" s="353">
        <v>991.54</v>
      </c>
      <c r="H32" s="353">
        <v>73.028999999999996</v>
      </c>
      <c r="I32" s="353">
        <v>71.544000000000011</v>
      </c>
      <c r="J32" s="353">
        <v>69.619</v>
      </c>
      <c r="K32" s="353">
        <f t="shared" si="0"/>
        <v>49.104999999999997</v>
      </c>
      <c r="L32" s="353">
        <f t="shared" si="1"/>
        <v>2.3403775336470809</v>
      </c>
      <c r="M32" s="353">
        <f t="shared" si="2"/>
        <v>4.7660676787436742</v>
      </c>
      <c r="N32" s="353">
        <f t="shared" si="3"/>
        <v>937.42000000000007</v>
      </c>
      <c r="O32" s="353">
        <f t="shared" si="4"/>
        <v>145.89351047938956</v>
      </c>
      <c r="P32" s="353">
        <f t="shared" si="5"/>
        <v>15.56330251961656</v>
      </c>
      <c r="Q32" s="353">
        <f t="shared" si="6"/>
        <v>71.397333333333336</v>
      </c>
      <c r="R32" s="353">
        <f t="shared" si="7"/>
        <v>1.7097246366983572</v>
      </c>
      <c r="S32" s="353">
        <f t="shared" si="8"/>
        <v>2.3946617567860007</v>
      </c>
      <c r="T32" s="355">
        <v>28</v>
      </c>
      <c r="U32" s="353">
        <v>47.796000000000006</v>
      </c>
      <c r="V32" s="353">
        <v>51.807000000000002</v>
      </c>
      <c r="W32" s="353">
        <v>47.712000000000003</v>
      </c>
      <c r="X32" s="353">
        <v>1048.52</v>
      </c>
      <c r="Y32" s="353">
        <v>772.2</v>
      </c>
      <c r="Z32" s="353">
        <v>991.54</v>
      </c>
      <c r="AA32" s="353">
        <v>73.028999999999996</v>
      </c>
      <c r="AB32" s="353">
        <v>71.544000000000011</v>
      </c>
      <c r="AC32" s="353">
        <v>69.619</v>
      </c>
      <c r="AD32" s="353">
        <f t="shared" si="9"/>
        <v>49.104999999999997</v>
      </c>
      <c r="AE32" s="353">
        <f t="shared" si="10"/>
        <v>2.3403775336470809</v>
      </c>
      <c r="AF32" s="353">
        <f t="shared" si="11"/>
        <v>4.7660676787436742</v>
      </c>
      <c r="AG32" s="353">
        <f t="shared" si="12"/>
        <v>937.42000000000007</v>
      </c>
      <c r="AH32" s="353">
        <f t="shared" si="13"/>
        <v>145.89351047938956</v>
      </c>
      <c r="AI32" s="353">
        <f t="shared" si="14"/>
        <v>15.56330251961656</v>
      </c>
      <c r="AJ32" s="353">
        <f t="shared" si="15"/>
        <v>71.397333333333336</v>
      </c>
      <c r="AK32" s="353">
        <f t="shared" si="16"/>
        <v>1.7097246366983572</v>
      </c>
      <c r="AL32" s="353">
        <f t="shared" si="17"/>
        <v>2.3946617567860007</v>
      </c>
      <c r="AM32" s="428" t="s">
        <v>859</v>
      </c>
    </row>
    <row r="33" spans="1:39">
      <c r="A33" s="355">
        <v>29</v>
      </c>
      <c r="B33" s="353">
        <v>51.996000000000002</v>
      </c>
      <c r="C33" s="353">
        <v>52.899000000000001</v>
      </c>
      <c r="D33" s="353">
        <v>54.347999999999999</v>
      </c>
      <c r="E33" s="353">
        <v>6209.5</v>
      </c>
      <c r="F33" s="353">
        <v>4614.5</v>
      </c>
      <c r="G33" s="353">
        <v>7277.8671867787607</v>
      </c>
      <c r="H33" s="353">
        <v>52.558000000000007</v>
      </c>
      <c r="I33" s="353">
        <v>55.748000000000005</v>
      </c>
      <c r="J33" s="353">
        <v>51.414000000000001</v>
      </c>
      <c r="K33" s="353">
        <f t="shared" si="0"/>
        <v>53.080999999999996</v>
      </c>
      <c r="L33" s="353">
        <f t="shared" si="1"/>
        <v>1.1865154866245935</v>
      </c>
      <c r="M33" s="353">
        <f t="shared" si="2"/>
        <v>2.2352922639449022</v>
      </c>
      <c r="N33" s="353">
        <f t="shared" si="3"/>
        <v>6033.955728926253</v>
      </c>
      <c r="O33" s="353">
        <f t="shared" si="4"/>
        <v>1340.3331810533411</v>
      </c>
      <c r="P33" s="353">
        <f t="shared" si="5"/>
        <v>22.213175589404837</v>
      </c>
      <c r="Q33" s="353">
        <f t="shared" si="6"/>
        <v>53.240000000000009</v>
      </c>
      <c r="R33" s="353">
        <f t="shared" si="7"/>
        <v>2.2460480849705786</v>
      </c>
      <c r="S33" s="353">
        <f t="shared" si="8"/>
        <v>4.2187229244375999</v>
      </c>
      <c r="T33" s="355">
        <v>29</v>
      </c>
      <c r="U33" s="353">
        <v>51.996000000000002</v>
      </c>
      <c r="V33" s="353">
        <v>52.899000000000001</v>
      </c>
      <c r="W33" s="353">
        <v>54.347999999999999</v>
      </c>
      <c r="X33" s="353">
        <v>6209.5</v>
      </c>
      <c r="Z33" s="353">
        <v>7277.8671867787607</v>
      </c>
      <c r="AA33" s="353">
        <v>52.558000000000007</v>
      </c>
      <c r="AB33" s="353">
        <v>55.748000000000005</v>
      </c>
      <c r="AC33" s="353">
        <v>51.414000000000001</v>
      </c>
      <c r="AD33" s="353">
        <f t="shared" si="9"/>
        <v>53.080999999999996</v>
      </c>
      <c r="AE33" s="353">
        <f t="shared" si="10"/>
        <v>1.1865154866245935</v>
      </c>
      <c r="AF33" s="353">
        <f t="shared" si="11"/>
        <v>2.2352922639449022</v>
      </c>
      <c r="AG33" s="353">
        <f t="shared" si="12"/>
        <v>6743.6835933893799</v>
      </c>
      <c r="AH33" s="353">
        <f t="shared" si="13"/>
        <v>755.44968256845652</v>
      </c>
      <c r="AI33" s="353">
        <f t="shared" si="14"/>
        <v>11.202329885539115</v>
      </c>
      <c r="AJ33" s="353">
        <f t="shared" si="15"/>
        <v>53.240000000000009</v>
      </c>
      <c r="AK33" s="353">
        <f t="shared" si="16"/>
        <v>2.2460480849705786</v>
      </c>
      <c r="AL33" s="353">
        <f t="shared" si="17"/>
        <v>4.2187229244375999</v>
      </c>
      <c r="AM33" s="428" t="s">
        <v>860</v>
      </c>
    </row>
    <row r="34" spans="1:39">
      <c r="A34" s="355">
        <v>30</v>
      </c>
      <c r="B34" s="353">
        <v>33.201000000000001</v>
      </c>
      <c r="C34" s="353">
        <v>33.6</v>
      </c>
      <c r="D34" s="353">
        <v>29.232000000000003</v>
      </c>
      <c r="E34" s="353">
        <v>539.77</v>
      </c>
      <c r="F34" s="353">
        <v>542.85</v>
      </c>
      <c r="G34" s="353">
        <v>564.52</v>
      </c>
      <c r="H34" s="353">
        <v>52.920999999999999</v>
      </c>
      <c r="I34" s="353">
        <v>44.616</v>
      </c>
      <c r="J34" s="353">
        <v>48.553999999999995</v>
      </c>
      <c r="K34" s="353">
        <f t="shared" si="0"/>
        <v>32.011000000000003</v>
      </c>
      <c r="L34" s="353">
        <f t="shared" si="1"/>
        <v>2.4149391296676601</v>
      </c>
      <c r="M34" s="353">
        <f t="shared" si="2"/>
        <v>7.5440914987587382</v>
      </c>
      <c r="N34" s="353">
        <f t="shared" si="3"/>
        <v>549.04666666666662</v>
      </c>
      <c r="O34" s="353">
        <f t="shared" si="4"/>
        <v>13.488500040157657</v>
      </c>
      <c r="P34" s="353">
        <f t="shared" si="5"/>
        <v>2.4567128550380035</v>
      </c>
      <c r="Q34" s="353">
        <f t="shared" si="6"/>
        <v>48.697000000000003</v>
      </c>
      <c r="R34" s="353">
        <f t="shared" si="7"/>
        <v>4.1543462782969831</v>
      </c>
      <c r="S34" s="353">
        <f t="shared" si="8"/>
        <v>8.531010695313844</v>
      </c>
      <c r="T34" s="355">
        <v>30</v>
      </c>
      <c r="U34" s="353">
        <v>33.201000000000001</v>
      </c>
      <c r="V34" s="353">
        <v>33.6</v>
      </c>
      <c r="W34" s="353">
        <v>29.232000000000003</v>
      </c>
      <c r="X34" s="353">
        <v>539.77</v>
      </c>
      <c r="Y34" s="353">
        <v>542.85</v>
      </c>
      <c r="Z34" s="353">
        <v>564.52</v>
      </c>
      <c r="AA34" s="353">
        <v>52.920999999999999</v>
      </c>
      <c r="AB34" s="353">
        <v>44.616</v>
      </c>
      <c r="AC34" s="353">
        <v>48.553999999999995</v>
      </c>
      <c r="AD34" s="353">
        <f t="shared" si="9"/>
        <v>32.011000000000003</v>
      </c>
      <c r="AE34" s="353">
        <f t="shared" si="10"/>
        <v>2.4149391296676601</v>
      </c>
      <c r="AF34" s="353">
        <f t="shared" si="11"/>
        <v>7.5440914987587382</v>
      </c>
      <c r="AG34" s="353">
        <f t="shared" si="12"/>
        <v>549.04666666666662</v>
      </c>
      <c r="AH34" s="353">
        <f t="shared" si="13"/>
        <v>13.488500040157657</v>
      </c>
      <c r="AI34" s="353">
        <f t="shared" si="14"/>
        <v>2.4567128550380035</v>
      </c>
      <c r="AJ34" s="353">
        <f t="shared" si="15"/>
        <v>48.697000000000003</v>
      </c>
      <c r="AK34" s="353">
        <f t="shared" si="16"/>
        <v>4.1543462782969831</v>
      </c>
      <c r="AL34" s="353">
        <f t="shared" si="17"/>
        <v>8.531010695313844</v>
      </c>
      <c r="AM34" s="428" t="s">
        <v>861</v>
      </c>
    </row>
    <row r="35" spans="1:39">
      <c r="A35" s="355">
        <v>31</v>
      </c>
      <c r="B35" s="353">
        <v>63.042000000000002</v>
      </c>
      <c r="C35" s="353">
        <v>63.734999999999999</v>
      </c>
      <c r="D35" s="353">
        <v>64.070999999999998</v>
      </c>
      <c r="E35" s="353">
        <v>2336.4</v>
      </c>
      <c r="F35" s="353">
        <v>2382.6000000000004</v>
      </c>
      <c r="G35" s="353">
        <v>2346.3000000000002</v>
      </c>
      <c r="H35" s="353">
        <v>59.553999999999995</v>
      </c>
      <c r="I35" s="353">
        <v>60.566000000000003</v>
      </c>
      <c r="J35" s="353">
        <v>60.994999999999997</v>
      </c>
      <c r="K35" s="353">
        <f t="shared" si="0"/>
        <v>63.616000000000007</v>
      </c>
      <c r="L35" s="353">
        <f t="shared" si="1"/>
        <v>0.52471992529348277</v>
      </c>
      <c r="M35" s="353">
        <f t="shared" si="2"/>
        <v>0.82482382622843731</v>
      </c>
      <c r="N35" s="353">
        <f t="shared" si="3"/>
        <v>2355.1</v>
      </c>
      <c r="O35" s="353">
        <f t="shared" si="4"/>
        <v>24.324678826245719</v>
      </c>
      <c r="P35" s="353">
        <f t="shared" si="5"/>
        <v>1.0328512091310653</v>
      </c>
      <c r="Q35" s="353">
        <f t="shared" si="6"/>
        <v>60.37166666666667</v>
      </c>
      <c r="R35" s="353">
        <f t="shared" si="7"/>
        <v>0.7398948123438468</v>
      </c>
      <c r="S35" s="353">
        <f t="shared" si="8"/>
        <v>1.2255663181026091</v>
      </c>
      <c r="T35" s="355">
        <v>31</v>
      </c>
      <c r="U35" s="353">
        <v>63.042000000000002</v>
      </c>
      <c r="V35" s="353">
        <v>63.734999999999999</v>
      </c>
      <c r="W35" s="353">
        <v>64.070999999999998</v>
      </c>
      <c r="X35" s="353">
        <v>2336.4</v>
      </c>
      <c r="Y35" s="353">
        <v>2382.6000000000004</v>
      </c>
      <c r="Z35" s="353">
        <v>2346.3000000000002</v>
      </c>
      <c r="AA35" s="353">
        <v>59.553999999999995</v>
      </c>
      <c r="AB35" s="353">
        <v>60.566000000000003</v>
      </c>
      <c r="AC35" s="353">
        <v>60.994999999999997</v>
      </c>
      <c r="AD35" s="353">
        <f t="shared" si="9"/>
        <v>63.616000000000007</v>
      </c>
      <c r="AE35" s="353">
        <f t="shared" si="10"/>
        <v>0.52471992529348277</v>
      </c>
      <c r="AF35" s="353">
        <f t="shared" si="11"/>
        <v>0.82482382622843731</v>
      </c>
      <c r="AG35" s="353">
        <f t="shared" si="12"/>
        <v>2355.1</v>
      </c>
      <c r="AH35" s="353">
        <f t="shared" si="13"/>
        <v>24.324678826245719</v>
      </c>
      <c r="AI35" s="353">
        <f t="shared" si="14"/>
        <v>1.0328512091310653</v>
      </c>
      <c r="AJ35" s="353">
        <f t="shared" si="15"/>
        <v>60.37166666666667</v>
      </c>
      <c r="AK35" s="353">
        <f t="shared" si="16"/>
        <v>0.7398948123438468</v>
      </c>
      <c r="AL35" s="353">
        <f t="shared" si="17"/>
        <v>1.2255663181026091</v>
      </c>
      <c r="AM35" s="428" t="s">
        <v>862</v>
      </c>
    </row>
    <row r="36" spans="1:39">
      <c r="A36" s="355">
        <v>32</v>
      </c>
      <c r="B36" s="353">
        <v>51.134999999999998</v>
      </c>
      <c r="C36" s="353">
        <v>49.371000000000002</v>
      </c>
      <c r="D36" s="353">
        <v>53.528999999999996</v>
      </c>
      <c r="E36" s="353">
        <v>965.69</v>
      </c>
      <c r="F36" s="353">
        <v>890.23</v>
      </c>
      <c r="G36" s="353">
        <v>923.67</v>
      </c>
      <c r="H36" s="353">
        <v>86.822999999999993</v>
      </c>
      <c r="I36" s="353">
        <v>79.683999999999997</v>
      </c>
      <c r="J36" s="353">
        <v>89.242999999999995</v>
      </c>
      <c r="K36" s="353">
        <f t="shared" si="0"/>
        <v>51.344999999999999</v>
      </c>
      <c r="L36" s="353">
        <f t="shared" si="1"/>
        <v>2.0869393857992109</v>
      </c>
      <c r="M36" s="353">
        <f t="shared" si="2"/>
        <v>4.0645425762960583</v>
      </c>
      <c r="N36" s="353">
        <f t="shared" si="3"/>
        <v>926.53000000000009</v>
      </c>
      <c r="O36" s="353">
        <f t="shared" si="4"/>
        <v>37.811209977994643</v>
      </c>
      <c r="P36" s="353">
        <f t="shared" si="5"/>
        <v>4.0809482669740476</v>
      </c>
      <c r="Q36" s="353">
        <f t="shared" si="6"/>
        <v>85.25</v>
      </c>
      <c r="R36" s="353">
        <f t="shared" si="7"/>
        <v>4.9698457722549074</v>
      </c>
      <c r="S36" s="353">
        <f t="shared" si="8"/>
        <v>5.8297311111494512</v>
      </c>
      <c r="T36" s="355">
        <v>32</v>
      </c>
      <c r="U36" s="353">
        <v>51.134999999999998</v>
      </c>
      <c r="V36" s="353">
        <v>49.371000000000002</v>
      </c>
      <c r="W36" s="353">
        <v>53.528999999999996</v>
      </c>
      <c r="X36" s="353">
        <v>965.69</v>
      </c>
      <c r="Y36" s="353">
        <v>890.23</v>
      </c>
      <c r="Z36" s="353">
        <v>923.67</v>
      </c>
      <c r="AA36" s="353">
        <v>86.822999999999993</v>
      </c>
      <c r="AB36" s="353">
        <v>79.683999999999997</v>
      </c>
      <c r="AC36" s="353">
        <v>89.242999999999995</v>
      </c>
      <c r="AD36" s="353">
        <f t="shared" si="9"/>
        <v>51.344999999999999</v>
      </c>
      <c r="AE36" s="353">
        <f t="shared" si="10"/>
        <v>2.0869393857992109</v>
      </c>
      <c r="AF36" s="353">
        <f t="shared" si="11"/>
        <v>4.0645425762960583</v>
      </c>
      <c r="AG36" s="353">
        <f t="shared" si="12"/>
        <v>926.53000000000009</v>
      </c>
      <c r="AH36" s="353">
        <f t="shared" si="13"/>
        <v>37.811209977994643</v>
      </c>
      <c r="AI36" s="353">
        <f t="shared" si="14"/>
        <v>4.0809482669740476</v>
      </c>
      <c r="AJ36" s="353">
        <f t="shared" si="15"/>
        <v>85.25</v>
      </c>
      <c r="AK36" s="353">
        <f t="shared" si="16"/>
        <v>4.9698457722549074</v>
      </c>
      <c r="AL36" s="353">
        <f t="shared" si="17"/>
        <v>5.8297311111494512</v>
      </c>
      <c r="AM36" s="428" t="s">
        <v>863</v>
      </c>
    </row>
    <row r="37" spans="1:39">
      <c r="A37" s="355">
        <v>33</v>
      </c>
      <c r="B37" s="353">
        <v>42.084000000000003</v>
      </c>
      <c r="C37" s="353">
        <v>41.937000000000005</v>
      </c>
      <c r="D37" s="353">
        <v>43.176000000000002</v>
      </c>
      <c r="E37" s="353">
        <v>814.88</v>
      </c>
      <c r="F37" s="353">
        <v>768.57</v>
      </c>
      <c r="G37" s="353">
        <v>796.73</v>
      </c>
      <c r="H37" s="353">
        <v>65.647999999999996</v>
      </c>
      <c r="I37" s="353">
        <v>67.122</v>
      </c>
      <c r="J37" s="353">
        <v>66.165000000000006</v>
      </c>
      <c r="K37" s="353">
        <f t="shared" si="0"/>
        <v>42.399000000000008</v>
      </c>
      <c r="L37" s="353">
        <f t="shared" si="1"/>
        <v>0.67690398137401908</v>
      </c>
      <c r="M37" s="353">
        <f t="shared" si="2"/>
        <v>1.5965093077054151</v>
      </c>
      <c r="N37" s="353">
        <f t="shared" si="3"/>
        <v>793.39333333333343</v>
      </c>
      <c r="O37" s="353">
        <f t="shared" si="4"/>
        <v>23.334610203158142</v>
      </c>
      <c r="P37" s="353">
        <f t="shared" si="5"/>
        <v>2.9411149832985077</v>
      </c>
      <c r="Q37" s="353">
        <f t="shared" si="6"/>
        <v>66.311666666666667</v>
      </c>
      <c r="R37" s="353">
        <f t="shared" si="7"/>
        <v>0.74786518392911894</v>
      </c>
      <c r="S37" s="353">
        <f t="shared" si="8"/>
        <v>1.1278033286185722</v>
      </c>
      <c r="T37" s="355">
        <v>33</v>
      </c>
      <c r="U37" s="353">
        <v>42.084000000000003</v>
      </c>
      <c r="V37" s="353">
        <v>41.937000000000005</v>
      </c>
      <c r="W37" s="353">
        <v>43.176000000000002</v>
      </c>
      <c r="X37" s="353">
        <v>814.88</v>
      </c>
      <c r="Y37" s="353">
        <v>768.57</v>
      </c>
      <c r="Z37" s="353">
        <v>796.73</v>
      </c>
      <c r="AA37" s="353">
        <v>65.647999999999996</v>
      </c>
      <c r="AB37" s="353">
        <v>67.122</v>
      </c>
      <c r="AC37" s="353">
        <v>66.165000000000006</v>
      </c>
      <c r="AD37" s="353">
        <f t="shared" si="9"/>
        <v>42.399000000000008</v>
      </c>
      <c r="AE37" s="353">
        <f t="shared" si="10"/>
        <v>0.67690398137401908</v>
      </c>
      <c r="AF37" s="353">
        <f t="shared" si="11"/>
        <v>1.5965093077054151</v>
      </c>
      <c r="AG37" s="353">
        <f t="shared" si="12"/>
        <v>793.39333333333343</v>
      </c>
      <c r="AH37" s="353">
        <f t="shared" si="13"/>
        <v>23.334610203158142</v>
      </c>
      <c r="AI37" s="353">
        <f t="shared" si="14"/>
        <v>2.9411149832985077</v>
      </c>
      <c r="AJ37" s="353">
        <f t="shared" si="15"/>
        <v>66.311666666666667</v>
      </c>
      <c r="AK37" s="353">
        <f t="shared" si="16"/>
        <v>0.74786518392911894</v>
      </c>
      <c r="AL37" s="353">
        <f t="shared" si="17"/>
        <v>1.1278033286185722</v>
      </c>
      <c r="AM37" s="428" t="s">
        <v>864</v>
      </c>
    </row>
    <row r="38" spans="1:39">
      <c r="A38" s="355">
        <v>34</v>
      </c>
      <c r="B38" s="353">
        <v>46.284000000000006</v>
      </c>
      <c r="C38" s="353">
        <v>46.221000000000004</v>
      </c>
      <c r="D38" s="353">
        <v>45.465000000000003</v>
      </c>
      <c r="E38" s="353">
        <v>636.79</v>
      </c>
      <c r="F38" s="353">
        <v>617.87</v>
      </c>
      <c r="G38" s="353">
        <v>677.82</v>
      </c>
      <c r="H38" s="353">
        <v>54.207999999999998</v>
      </c>
      <c r="I38" s="353">
        <v>57.419999999999995</v>
      </c>
      <c r="J38" s="353">
        <v>58.948999999999998</v>
      </c>
      <c r="K38" s="353">
        <f t="shared" si="0"/>
        <v>45.990000000000009</v>
      </c>
      <c r="L38" s="353">
        <f t="shared" si="1"/>
        <v>0.45575322269842572</v>
      </c>
      <c r="M38" s="353">
        <f t="shared" si="2"/>
        <v>0.99098330658496558</v>
      </c>
      <c r="N38" s="353">
        <f t="shared" si="3"/>
        <v>644.16</v>
      </c>
      <c r="O38" s="353">
        <f t="shared" si="4"/>
        <v>30.646994958723145</v>
      </c>
      <c r="P38" s="353">
        <f t="shared" si="5"/>
        <v>4.7576681195235881</v>
      </c>
      <c r="Q38" s="353">
        <f t="shared" si="6"/>
        <v>56.859000000000002</v>
      </c>
      <c r="R38" s="353">
        <f t="shared" si="7"/>
        <v>2.4197749895393161</v>
      </c>
      <c r="S38" s="353">
        <f t="shared" si="8"/>
        <v>4.2557466531935422</v>
      </c>
      <c r="T38" s="355">
        <v>34</v>
      </c>
      <c r="U38" s="353">
        <v>46.284000000000006</v>
      </c>
      <c r="V38" s="353">
        <v>46.221000000000004</v>
      </c>
      <c r="W38" s="353">
        <v>45.465000000000003</v>
      </c>
      <c r="X38" s="353">
        <v>636.79</v>
      </c>
      <c r="Y38" s="353">
        <v>617.87</v>
      </c>
      <c r="Z38" s="353">
        <v>677.82</v>
      </c>
      <c r="AA38" s="353">
        <v>54.207999999999998</v>
      </c>
      <c r="AB38" s="353">
        <v>57.419999999999995</v>
      </c>
      <c r="AC38" s="353">
        <v>58.948999999999998</v>
      </c>
      <c r="AD38" s="353">
        <f t="shared" si="9"/>
        <v>45.990000000000009</v>
      </c>
      <c r="AE38" s="353">
        <f t="shared" si="10"/>
        <v>0.45575322269842572</v>
      </c>
      <c r="AF38" s="353">
        <f t="shared" si="11"/>
        <v>0.99098330658496558</v>
      </c>
      <c r="AG38" s="353">
        <f t="shared" si="12"/>
        <v>644.16</v>
      </c>
      <c r="AH38" s="353">
        <f t="shared" si="13"/>
        <v>30.646994958723145</v>
      </c>
      <c r="AI38" s="353">
        <f t="shared" si="14"/>
        <v>4.7576681195235881</v>
      </c>
      <c r="AJ38" s="353">
        <f t="shared" si="15"/>
        <v>56.859000000000002</v>
      </c>
      <c r="AK38" s="353">
        <f t="shared" si="16"/>
        <v>2.4197749895393161</v>
      </c>
      <c r="AL38" s="353">
        <f t="shared" si="17"/>
        <v>4.2557466531935422</v>
      </c>
      <c r="AM38" s="428" t="s">
        <v>865</v>
      </c>
    </row>
    <row r="39" spans="1:39">
      <c r="A39" s="355">
        <v>35</v>
      </c>
      <c r="B39" s="353">
        <v>47.292000000000002</v>
      </c>
      <c r="C39" s="353">
        <v>53.192999999999998</v>
      </c>
      <c r="D39" s="353">
        <v>59.514000000000003</v>
      </c>
      <c r="E39" s="353">
        <v>1109.9000000000001</v>
      </c>
      <c r="F39" s="353">
        <v>751.96</v>
      </c>
      <c r="G39" s="353">
        <v>672.32</v>
      </c>
      <c r="H39" s="353">
        <v>74.975999999999999</v>
      </c>
      <c r="I39" s="353">
        <v>63.866</v>
      </c>
      <c r="J39" s="353">
        <v>57.53</v>
      </c>
      <c r="K39" s="353">
        <f t="shared" si="0"/>
        <v>53.332999999999998</v>
      </c>
      <c r="L39" s="353">
        <f t="shared" si="1"/>
        <v>6.1122026308034005</v>
      </c>
      <c r="M39" s="353">
        <f t="shared" si="2"/>
        <v>11.46045156057863</v>
      </c>
      <c r="N39" s="353">
        <f t="shared" si="3"/>
        <v>844.7266666666668</v>
      </c>
      <c r="O39" s="353">
        <f t="shared" si="4"/>
        <v>233.07360411108991</v>
      </c>
      <c r="P39" s="353">
        <f t="shared" si="5"/>
        <v>27.591600136267729</v>
      </c>
      <c r="Q39" s="353">
        <f t="shared" si="6"/>
        <v>65.457333333333324</v>
      </c>
      <c r="R39" s="353">
        <f t="shared" si="7"/>
        <v>8.8311938792744495</v>
      </c>
      <c r="S39" s="353">
        <f t="shared" si="8"/>
        <v>13.491527120884522</v>
      </c>
      <c r="T39" s="355">
        <v>35</v>
      </c>
      <c r="U39" s="353">
        <v>47.292000000000002</v>
      </c>
      <c r="V39" s="353">
        <v>53.192999999999998</v>
      </c>
      <c r="W39" s="353">
        <v>59.514000000000003</v>
      </c>
      <c r="Y39" s="353">
        <v>751.96</v>
      </c>
      <c r="Z39" s="353">
        <v>672.32</v>
      </c>
      <c r="AA39" s="353">
        <v>74.975999999999999</v>
      </c>
      <c r="AB39" s="353">
        <v>63.866</v>
      </c>
      <c r="AC39" s="353">
        <v>57.53</v>
      </c>
      <c r="AD39" s="353">
        <f t="shared" si="9"/>
        <v>53.332999999999998</v>
      </c>
      <c r="AE39" s="353">
        <f t="shared" si="10"/>
        <v>6.1122026308034005</v>
      </c>
      <c r="AF39" s="353">
        <f t="shared" si="11"/>
        <v>11.46045156057863</v>
      </c>
      <c r="AG39" s="353">
        <f t="shared" si="12"/>
        <v>712.1400000000001</v>
      </c>
      <c r="AH39" s="353">
        <f t="shared" si="13"/>
        <v>56.313984053696636</v>
      </c>
      <c r="AI39" s="353">
        <f t="shared" si="14"/>
        <v>7.9077125359755991</v>
      </c>
      <c r="AJ39" s="353">
        <f t="shared" si="15"/>
        <v>65.457333333333324</v>
      </c>
      <c r="AK39" s="353">
        <f t="shared" si="16"/>
        <v>8.8311938792744495</v>
      </c>
      <c r="AL39" s="353">
        <f t="shared" si="17"/>
        <v>13.491527120884522</v>
      </c>
      <c r="AM39" s="428" t="s">
        <v>866</v>
      </c>
    </row>
    <row r="40" spans="1:39">
      <c r="A40" s="355">
        <v>36</v>
      </c>
      <c r="B40" s="353">
        <v>54.957000000000001</v>
      </c>
      <c r="C40" s="353">
        <v>57.561</v>
      </c>
      <c r="D40" s="353">
        <v>52.731000000000002</v>
      </c>
      <c r="E40" s="353">
        <v>759.7700000000001</v>
      </c>
      <c r="F40" s="353">
        <v>959.42</v>
      </c>
      <c r="G40" s="353">
        <v>856.79</v>
      </c>
      <c r="H40" s="353">
        <v>76.802000000000007</v>
      </c>
      <c r="I40" s="353">
        <v>70.554000000000002</v>
      </c>
      <c r="J40" s="353">
        <v>69.090999999999994</v>
      </c>
      <c r="K40" s="353">
        <f t="shared" si="0"/>
        <v>55.082999999999998</v>
      </c>
      <c r="L40" s="353">
        <f t="shared" si="1"/>
        <v>2.4174639604345702</v>
      </c>
      <c r="M40" s="353">
        <f t="shared" si="2"/>
        <v>4.3887659721412602</v>
      </c>
      <c r="N40" s="353">
        <f t="shared" si="3"/>
        <v>858.66</v>
      </c>
      <c r="O40" s="353">
        <f t="shared" si="4"/>
        <v>99.838135499417191</v>
      </c>
      <c r="P40" s="353">
        <f t="shared" si="5"/>
        <v>11.627202326813546</v>
      </c>
      <c r="Q40" s="353">
        <f t="shared" si="6"/>
        <v>72.149000000000001</v>
      </c>
      <c r="R40" s="353">
        <f t="shared" si="7"/>
        <v>4.0954729885570051</v>
      </c>
      <c r="S40" s="353">
        <f t="shared" si="8"/>
        <v>5.6764099135913249</v>
      </c>
      <c r="T40" s="355">
        <v>36</v>
      </c>
      <c r="U40" s="353">
        <v>54.957000000000001</v>
      </c>
      <c r="V40" s="353">
        <v>57.561</v>
      </c>
      <c r="W40" s="353">
        <v>52.731000000000002</v>
      </c>
      <c r="X40" s="353">
        <v>759.7700000000001</v>
      </c>
      <c r="Y40" s="353">
        <v>959.42</v>
      </c>
      <c r="Z40" s="353">
        <v>856.79</v>
      </c>
      <c r="AA40" s="353">
        <v>76.802000000000007</v>
      </c>
      <c r="AB40" s="353">
        <v>70.554000000000002</v>
      </c>
      <c r="AC40" s="353">
        <v>69.090999999999994</v>
      </c>
      <c r="AD40" s="353">
        <f t="shared" si="9"/>
        <v>55.082999999999998</v>
      </c>
      <c r="AE40" s="353">
        <f t="shared" si="10"/>
        <v>2.4174639604345702</v>
      </c>
      <c r="AF40" s="353">
        <f t="shared" si="11"/>
        <v>4.3887659721412602</v>
      </c>
      <c r="AG40" s="353">
        <f t="shared" si="12"/>
        <v>858.66</v>
      </c>
      <c r="AH40" s="353">
        <f t="shared" si="13"/>
        <v>99.838135499417191</v>
      </c>
      <c r="AI40" s="353">
        <f t="shared" si="14"/>
        <v>11.627202326813546</v>
      </c>
      <c r="AJ40" s="353">
        <f t="shared" si="15"/>
        <v>72.149000000000001</v>
      </c>
      <c r="AK40" s="353">
        <f t="shared" si="16"/>
        <v>4.0954729885570051</v>
      </c>
      <c r="AL40" s="353">
        <f t="shared" si="17"/>
        <v>5.6764099135913249</v>
      </c>
      <c r="AM40" s="428" t="s">
        <v>867</v>
      </c>
    </row>
    <row r="41" spans="1:39">
      <c r="A41" s="355">
        <v>37</v>
      </c>
      <c r="B41" s="353">
        <v>35.531999999999996</v>
      </c>
      <c r="C41" s="353">
        <v>39.06</v>
      </c>
      <c r="D41" s="353">
        <v>43.512</v>
      </c>
      <c r="E41" s="353">
        <v>820.05</v>
      </c>
      <c r="F41" s="353">
        <v>669.46</v>
      </c>
      <c r="G41" s="353">
        <v>649.77</v>
      </c>
      <c r="H41" s="353">
        <v>74.591000000000008</v>
      </c>
      <c r="I41" s="353">
        <v>63.942999999999998</v>
      </c>
      <c r="J41" s="353">
        <v>72.962999999999994</v>
      </c>
      <c r="K41" s="353">
        <f t="shared" si="0"/>
        <v>39.368000000000002</v>
      </c>
      <c r="L41" s="353">
        <f t="shared" si="1"/>
        <v>3.9989058503545709</v>
      </c>
      <c r="M41" s="353">
        <f t="shared" si="2"/>
        <v>10.157757189480215</v>
      </c>
      <c r="N41" s="353">
        <f t="shared" si="3"/>
        <v>713.09333333333325</v>
      </c>
      <c r="O41" s="353">
        <f t="shared" si="4"/>
        <v>93.148915363162118</v>
      </c>
      <c r="P41" s="353">
        <f t="shared" si="5"/>
        <v>13.062654074711416</v>
      </c>
      <c r="Q41" s="353">
        <f t="shared" si="6"/>
        <v>70.498999999999995</v>
      </c>
      <c r="R41" s="353">
        <f t="shared" si="7"/>
        <v>5.7357168688839613</v>
      </c>
      <c r="S41" s="353">
        <f t="shared" si="8"/>
        <v>8.1358840109561292</v>
      </c>
      <c r="T41" s="355">
        <v>37</v>
      </c>
      <c r="U41" s="353">
        <v>35.531999999999996</v>
      </c>
      <c r="V41" s="353">
        <v>39.06</v>
      </c>
      <c r="W41" s="353">
        <v>43.512</v>
      </c>
      <c r="X41" s="353">
        <v>820.05</v>
      </c>
      <c r="Y41" s="353">
        <v>669.46</v>
      </c>
      <c r="Z41" s="353">
        <v>649.77</v>
      </c>
      <c r="AA41" s="353">
        <v>74.591000000000008</v>
      </c>
      <c r="AB41" s="353">
        <v>63.942999999999998</v>
      </c>
      <c r="AC41" s="353">
        <v>72.962999999999994</v>
      </c>
      <c r="AD41" s="353">
        <f t="shared" si="9"/>
        <v>39.368000000000002</v>
      </c>
      <c r="AE41" s="353">
        <f t="shared" si="10"/>
        <v>3.9989058503545709</v>
      </c>
      <c r="AF41" s="353">
        <f t="shared" si="11"/>
        <v>10.157757189480215</v>
      </c>
      <c r="AG41" s="353">
        <f t="shared" si="12"/>
        <v>713.09333333333325</v>
      </c>
      <c r="AH41" s="353">
        <f t="shared" si="13"/>
        <v>93.148915363162118</v>
      </c>
      <c r="AI41" s="353">
        <f t="shared" si="14"/>
        <v>13.062654074711416</v>
      </c>
      <c r="AJ41" s="353">
        <f t="shared" si="15"/>
        <v>70.498999999999995</v>
      </c>
      <c r="AK41" s="353">
        <f t="shared" si="16"/>
        <v>5.7357168688839613</v>
      </c>
      <c r="AL41" s="353">
        <f t="shared" si="17"/>
        <v>8.1358840109561292</v>
      </c>
      <c r="AM41" s="428" t="s">
        <v>868</v>
      </c>
    </row>
    <row r="42" spans="1:39">
      <c r="A42" s="355">
        <v>38</v>
      </c>
      <c r="B42" s="353">
        <v>39.984000000000002</v>
      </c>
      <c r="C42" s="353">
        <v>39.081000000000003</v>
      </c>
      <c r="D42" s="353">
        <v>44.289000000000001</v>
      </c>
      <c r="E42" s="353">
        <v>1271.6000000000001</v>
      </c>
      <c r="F42" s="353">
        <v>1215.5</v>
      </c>
      <c r="G42" s="353">
        <v>1318.9</v>
      </c>
      <c r="H42" s="353">
        <v>72.336000000000013</v>
      </c>
      <c r="I42" s="353">
        <v>58.993000000000002</v>
      </c>
      <c r="J42" s="353">
        <v>67.408000000000001</v>
      </c>
      <c r="K42" s="353">
        <f t="shared" si="0"/>
        <v>41.118000000000002</v>
      </c>
      <c r="L42" s="353">
        <f t="shared" si="1"/>
        <v>2.7830348542553316</v>
      </c>
      <c r="M42" s="353">
        <f t="shared" si="2"/>
        <v>6.7684100740681252</v>
      </c>
      <c r="N42" s="353">
        <f t="shared" si="3"/>
        <v>1268.6666666666667</v>
      </c>
      <c r="O42" s="353">
        <f t="shared" si="4"/>
        <v>51.762373721974328</v>
      </c>
      <c r="P42" s="353">
        <f t="shared" si="5"/>
        <v>4.0800609870184701</v>
      </c>
      <c r="Q42" s="353">
        <f t="shared" si="6"/>
        <v>66.245666666666679</v>
      </c>
      <c r="R42" s="353">
        <f t="shared" si="7"/>
        <v>6.7470124005617036</v>
      </c>
      <c r="S42" s="353">
        <f t="shared" si="8"/>
        <v>10.184835839166892</v>
      </c>
      <c r="T42" s="355">
        <v>38</v>
      </c>
      <c r="U42" s="353">
        <v>39.984000000000002</v>
      </c>
      <c r="V42" s="353">
        <v>39.081000000000003</v>
      </c>
      <c r="W42" s="353">
        <v>44.289000000000001</v>
      </c>
      <c r="X42" s="353">
        <v>1271.6000000000001</v>
      </c>
      <c r="Y42" s="353">
        <v>1215.5</v>
      </c>
      <c r="Z42" s="353">
        <v>1318.9</v>
      </c>
      <c r="AA42" s="353">
        <v>72.336000000000013</v>
      </c>
      <c r="AB42" s="353">
        <v>58.993000000000002</v>
      </c>
      <c r="AC42" s="353">
        <v>67.408000000000001</v>
      </c>
      <c r="AD42" s="353">
        <f t="shared" si="9"/>
        <v>41.118000000000002</v>
      </c>
      <c r="AE42" s="353">
        <f t="shared" si="10"/>
        <v>2.7830348542553316</v>
      </c>
      <c r="AF42" s="353">
        <f t="shared" si="11"/>
        <v>6.7684100740681252</v>
      </c>
      <c r="AG42" s="353">
        <f t="shared" si="12"/>
        <v>1268.6666666666667</v>
      </c>
      <c r="AH42" s="353">
        <f t="shared" si="13"/>
        <v>51.762373721974328</v>
      </c>
      <c r="AI42" s="353">
        <f t="shared" si="14"/>
        <v>4.0800609870184701</v>
      </c>
      <c r="AJ42" s="353">
        <f t="shared" si="15"/>
        <v>66.245666666666679</v>
      </c>
      <c r="AK42" s="353">
        <f t="shared" si="16"/>
        <v>6.7470124005617036</v>
      </c>
      <c r="AL42" s="353">
        <f t="shared" si="17"/>
        <v>10.184835839166892</v>
      </c>
      <c r="AM42" s="428" t="s">
        <v>869</v>
      </c>
    </row>
    <row r="43" spans="1:39">
      <c r="A43" s="355">
        <v>39</v>
      </c>
      <c r="B43" s="353">
        <v>27.279</v>
      </c>
      <c r="C43" s="353">
        <v>29.126999999999999</v>
      </c>
      <c r="D43" s="353">
        <v>33.579000000000001</v>
      </c>
      <c r="E43" s="353">
        <v>1306.8000000000002</v>
      </c>
      <c r="F43" s="353">
        <v>1383.8000000000002</v>
      </c>
      <c r="G43" s="353">
        <v>1162.7</v>
      </c>
      <c r="H43" s="353">
        <v>64.745999999999995</v>
      </c>
      <c r="I43" s="353">
        <v>62.930999999999997</v>
      </c>
      <c r="J43" s="353">
        <v>69.575000000000003</v>
      </c>
      <c r="K43" s="353">
        <f t="shared" si="0"/>
        <v>29.995000000000001</v>
      </c>
      <c r="L43" s="353">
        <f t="shared" si="1"/>
        <v>3.2384514818042285</v>
      </c>
      <c r="M43" s="353">
        <f t="shared" si="2"/>
        <v>10.796637712299479</v>
      </c>
      <c r="N43" s="353">
        <f t="shared" si="3"/>
        <v>1284.4333333333334</v>
      </c>
      <c r="O43" s="353">
        <f t="shared" si="4"/>
        <v>112.23414513120929</v>
      </c>
      <c r="P43" s="353">
        <f t="shared" si="5"/>
        <v>8.7380280640912424</v>
      </c>
      <c r="Q43" s="353">
        <f t="shared" si="6"/>
        <v>65.750666666666675</v>
      </c>
      <c r="R43" s="353">
        <f t="shared" si="7"/>
        <v>3.4340501355299629</v>
      </c>
      <c r="S43" s="353">
        <f t="shared" si="8"/>
        <v>5.2228369834475128</v>
      </c>
      <c r="T43" s="355">
        <v>39</v>
      </c>
      <c r="U43" s="353">
        <v>27.279</v>
      </c>
      <c r="V43" s="353">
        <v>29.126999999999999</v>
      </c>
      <c r="W43" s="353">
        <v>33.579000000000001</v>
      </c>
      <c r="X43" s="353">
        <v>1306.8000000000002</v>
      </c>
      <c r="Y43" s="353">
        <v>1383.8000000000002</v>
      </c>
      <c r="Z43" s="353">
        <v>1162.7</v>
      </c>
      <c r="AA43" s="353">
        <v>64.745999999999995</v>
      </c>
      <c r="AB43" s="353">
        <v>62.930999999999997</v>
      </c>
      <c r="AC43" s="353">
        <v>69.575000000000003</v>
      </c>
      <c r="AD43" s="353">
        <f t="shared" si="9"/>
        <v>29.995000000000001</v>
      </c>
      <c r="AE43" s="353">
        <f t="shared" si="10"/>
        <v>3.2384514818042285</v>
      </c>
      <c r="AF43" s="353">
        <f t="shared" si="11"/>
        <v>10.796637712299479</v>
      </c>
      <c r="AG43" s="353">
        <f t="shared" si="12"/>
        <v>1284.4333333333334</v>
      </c>
      <c r="AH43" s="353">
        <f t="shared" si="13"/>
        <v>112.23414513120929</v>
      </c>
      <c r="AI43" s="353">
        <f t="shared" si="14"/>
        <v>8.7380280640912424</v>
      </c>
      <c r="AJ43" s="353">
        <f t="shared" si="15"/>
        <v>65.750666666666675</v>
      </c>
      <c r="AK43" s="353">
        <f t="shared" si="16"/>
        <v>3.4340501355299629</v>
      </c>
      <c r="AL43" s="353">
        <f t="shared" si="17"/>
        <v>5.2228369834475128</v>
      </c>
      <c r="AM43" s="428" t="s">
        <v>870</v>
      </c>
    </row>
    <row r="44" spans="1:39">
      <c r="A44" s="355">
        <v>40</v>
      </c>
      <c r="B44" s="353">
        <v>32.991</v>
      </c>
      <c r="C44" s="353">
        <v>35.972999999999999</v>
      </c>
      <c r="D44" s="353">
        <v>35.112000000000002</v>
      </c>
      <c r="E44" s="353">
        <v>802.89</v>
      </c>
      <c r="F44" s="353">
        <v>975.58999999999992</v>
      </c>
      <c r="G44" s="353">
        <v>756.36</v>
      </c>
      <c r="H44" s="353">
        <v>61.71</v>
      </c>
      <c r="I44" s="353">
        <v>63.910000000000004</v>
      </c>
      <c r="J44" s="353">
        <v>58.772999999999996</v>
      </c>
      <c r="K44" s="353">
        <f t="shared" si="0"/>
        <v>34.692</v>
      </c>
      <c r="L44" s="353">
        <f t="shared" si="1"/>
        <v>1.5347250568098509</v>
      </c>
      <c r="M44" s="353">
        <f t="shared" si="2"/>
        <v>4.4238586902163348</v>
      </c>
      <c r="N44" s="353">
        <f t="shared" si="3"/>
        <v>844.94666666666672</v>
      </c>
      <c r="O44" s="353">
        <f t="shared" si="4"/>
        <v>115.50766482503717</v>
      </c>
      <c r="P44" s="353">
        <f t="shared" si="5"/>
        <v>13.670408959741501</v>
      </c>
      <c r="Q44" s="353">
        <f t="shared" si="6"/>
        <v>61.464333333333336</v>
      </c>
      <c r="R44" s="353">
        <f t="shared" si="7"/>
        <v>2.5772963223760965</v>
      </c>
      <c r="S44" s="353">
        <f t="shared" si="8"/>
        <v>4.1931575315376879</v>
      </c>
      <c r="T44" s="355">
        <v>40</v>
      </c>
      <c r="U44" s="353">
        <v>32.991</v>
      </c>
      <c r="V44" s="353">
        <v>35.972999999999999</v>
      </c>
      <c r="W44" s="353">
        <v>35.112000000000002</v>
      </c>
      <c r="X44" s="353">
        <v>802.89</v>
      </c>
      <c r="Y44" s="353">
        <v>975.58999999999992</v>
      </c>
      <c r="Z44" s="353">
        <v>756.36</v>
      </c>
      <c r="AA44" s="353">
        <v>61.71</v>
      </c>
      <c r="AB44" s="353">
        <v>63.910000000000004</v>
      </c>
      <c r="AC44" s="353">
        <v>58.772999999999996</v>
      </c>
      <c r="AD44" s="353">
        <f t="shared" si="9"/>
        <v>34.692</v>
      </c>
      <c r="AE44" s="353">
        <f t="shared" si="10"/>
        <v>1.5347250568098509</v>
      </c>
      <c r="AF44" s="353">
        <f t="shared" si="11"/>
        <v>4.4238586902163348</v>
      </c>
      <c r="AG44" s="353">
        <f t="shared" si="12"/>
        <v>844.94666666666672</v>
      </c>
      <c r="AH44" s="353">
        <f t="shared" si="13"/>
        <v>115.50766482503717</v>
      </c>
      <c r="AI44" s="353">
        <f t="shared" si="14"/>
        <v>13.670408959741501</v>
      </c>
      <c r="AJ44" s="353">
        <f t="shared" si="15"/>
        <v>61.464333333333336</v>
      </c>
      <c r="AK44" s="353">
        <f t="shared" si="16"/>
        <v>2.5772963223760965</v>
      </c>
      <c r="AL44" s="353">
        <f t="shared" si="17"/>
        <v>4.1931575315376879</v>
      </c>
      <c r="AM44" s="428" t="s">
        <v>871</v>
      </c>
    </row>
    <row r="45" spans="1:39">
      <c r="A45" s="355">
        <v>41</v>
      </c>
      <c r="B45" s="353">
        <v>46.746000000000002</v>
      </c>
      <c r="C45" s="353">
        <v>40.781999999999996</v>
      </c>
      <c r="D45" s="353">
        <v>44.603999999999999</v>
      </c>
      <c r="E45" s="353">
        <v>2934.8</v>
      </c>
      <c r="F45" s="353">
        <v>3029.4000000000005</v>
      </c>
      <c r="G45" s="353">
        <v>3082.2</v>
      </c>
      <c r="H45" s="353">
        <v>45.187999999999995</v>
      </c>
      <c r="I45" s="353">
        <v>32.241</v>
      </c>
      <c r="J45" s="353">
        <v>44.154000000000003</v>
      </c>
      <c r="K45" s="353">
        <f t="shared" si="0"/>
        <v>44.044000000000004</v>
      </c>
      <c r="L45" s="353">
        <f t="shared" si="1"/>
        <v>3.0211792399657482</v>
      </c>
      <c r="M45" s="353">
        <f t="shared" si="2"/>
        <v>6.8594569974701383</v>
      </c>
      <c r="N45" s="353">
        <f t="shared" si="3"/>
        <v>3015.4666666666672</v>
      </c>
      <c r="O45" s="353">
        <f t="shared" si="4"/>
        <v>74.681278332211988</v>
      </c>
      <c r="P45" s="353">
        <f t="shared" si="5"/>
        <v>2.4766076560470012</v>
      </c>
      <c r="Q45" s="353">
        <f t="shared" si="6"/>
        <v>40.527666666666669</v>
      </c>
      <c r="R45" s="353">
        <f t="shared" si="7"/>
        <v>7.1950623578488324</v>
      </c>
      <c r="S45" s="353">
        <f t="shared" si="8"/>
        <v>17.753458191972971</v>
      </c>
      <c r="T45" s="355">
        <v>41</v>
      </c>
      <c r="U45" s="353">
        <v>46.746000000000002</v>
      </c>
      <c r="V45" s="353">
        <v>40.781999999999996</v>
      </c>
      <c r="W45" s="353">
        <v>44.603999999999999</v>
      </c>
      <c r="X45" s="353">
        <v>2934.8</v>
      </c>
      <c r="Y45" s="353">
        <v>3029.4000000000005</v>
      </c>
      <c r="Z45" s="353">
        <v>3082.2</v>
      </c>
      <c r="AA45" s="353">
        <v>45.187999999999995</v>
      </c>
      <c r="AB45" s="353">
        <v>32.241</v>
      </c>
      <c r="AC45" s="353">
        <v>44.154000000000003</v>
      </c>
      <c r="AD45" s="353">
        <f t="shared" si="9"/>
        <v>44.044000000000004</v>
      </c>
      <c r="AE45" s="353">
        <f t="shared" si="10"/>
        <v>3.0211792399657482</v>
      </c>
      <c r="AF45" s="353">
        <f t="shared" si="11"/>
        <v>6.8594569974701383</v>
      </c>
      <c r="AG45" s="353">
        <f t="shared" si="12"/>
        <v>3015.4666666666672</v>
      </c>
      <c r="AH45" s="353">
        <f t="shared" si="13"/>
        <v>74.681278332211988</v>
      </c>
      <c r="AI45" s="353">
        <f t="shared" si="14"/>
        <v>2.4766076560470012</v>
      </c>
      <c r="AJ45" s="353">
        <f t="shared" si="15"/>
        <v>40.527666666666669</v>
      </c>
      <c r="AK45" s="353">
        <f t="shared" si="16"/>
        <v>7.1950623578488324</v>
      </c>
      <c r="AL45" s="353">
        <f t="shared" si="17"/>
        <v>17.753458191972971</v>
      </c>
      <c r="AM45" s="428" t="s">
        <v>872</v>
      </c>
    </row>
    <row r="46" spans="1:39">
      <c r="A46" s="355">
        <v>42</v>
      </c>
      <c r="B46" s="353">
        <v>30.849</v>
      </c>
      <c r="C46" s="353">
        <v>30.471</v>
      </c>
      <c r="D46" s="353">
        <v>31.689000000000004</v>
      </c>
      <c r="E46" s="353">
        <v>341.33000000000004</v>
      </c>
      <c r="F46" s="353">
        <v>575.08000000000004</v>
      </c>
      <c r="G46" s="353">
        <v>389.07</v>
      </c>
      <c r="H46" s="353">
        <v>45.507000000000005</v>
      </c>
      <c r="I46" s="353">
        <v>53.878</v>
      </c>
      <c r="J46" s="353">
        <v>45.32</v>
      </c>
      <c r="K46" s="353">
        <f t="shared" si="0"/>
        <v>31.003</v>
      </c>
      <c r="L46" s="353">
        <f t="shared" si="1"/>
        <v>0.62343243418994687</v>
      </c>
      <c r="M46" s="353">
        <f t="shared" si="2"/>
        <v>2.0108777672804146</v>
      </c>
      <c r="N46" s="353">
        <f t="shared" si="3"/>
        <v>435.16</v>
      </c>
      <c r="O46" s="353">
        <f t="shared" si="4"/>
        <v>123.50296231265088</v>
      </c>
      <c r="P46" s="353">
        <f t="shared" si="5"/>
        <v>28.381046583475246</v>
      </c>
      <c r="Q46" s="353">
        <f t="shared" si="6"/>
        <v>48.235000000000007</v>
      </c>
      <c r="R46" s="353">
        <f t="shared" si="7"/>
        <v>4.8878757144591951</v>
      </c>
      <c r="S46" s="353">
        <f t="shared" si="8"/>
        <v>10.133462660846263</v>
      </c>
      <c r="T46" s="355">
        <v>42</v>
      </c>
      <c r="U46" s="353">
        <v>30.849</v>
      </c>
      <c r="V46" s="353">
        <v>30.471</v>
      </c>
      <c r="W46" s="353">
        <v>31.689000000000004</v>
      </c>
      <c r="X46" s="353">
        <v>341.33000000000004</v>
      </c>
      <c r="Z46" s="353">
        <v>389.07</v>
      </c>
      <c r="AA46" s="353">
        <v>45.507000000000005</v>
      </c>
      <c r="AB46" s="353">
        <v>53.878</v>
      </c>
      <c r="AC46" s="353">
        <v>45.32</v>
      </c>
      <c r="AD46" s="353">
        <f t="shared" si="9"/>
        <v>31.003</v>
      </c>
      <c r="AE46" s="353">
        <f t="shared" si="10"/>
        <v>0.62343243418994687</v>
      </c>
      <c r="AF46" s="353">
        <f t="shared" si="11"/>
        <v>2.0108777672804146</v>
      </c>
      <c r="AG46" s="353">
        <f t="shared" si="12"/>
        <v>365.20000000000005</v>
      </c>
      <c r="AH46" s="353">
        <f t="shared" si="13"/>
        <v>33.757277733845747</v>
      </c>
      <c r="AI46" s="353">
        <f t="shared" si="14"/>
        <v>9.2435043082819668</v>
      </c>
      <c r="AJ46" s="353">
        <f t="shared" si="15"/>
        <v>48.235000000000007</v>
      </c>
      <c r="AK46" s="353">
        <f t="shared" si="16"/>
        <v>4.8878757144591951</v>
      </c>
      <c r="AL46" s="353">
        <f t="shared" si="17"/>
        <v>10.133462660846263</v>
      </c>
      <c r="AM46" s="428" t="s">
        <v>873</v>
      </c>
    </row>
    <row r="47" spans="1:39">
      <c r="A47" s="355">
        <v>43</v>
      </c>
      <c r="B47" s="353">
        <v>127.155</v>
      </c>
      <c r="C47" s="353">
        <v>124.27800000000001</v>
      </c>
      <c r="D47" s="353">
        <v>114.387</v>
      </c>
      <c r="E47" s="353">
        <v>5729.9</v>
      </c>
      <c r="F47" s="353">
        <v>5780.5</v>
      </c>
      <c r="G47" s="353">
        <v>5865.2000000000007</v>
      </c>
      <c r="H47" s="353">
        <v>57.442000000000007</v>
      </c>
      <c r="I47" s="353">
        <v>71.445000000000007</v>
      </c>
      <c r="J47" s="353">
        <v>59.201999999999998</v>
      </c>
      <c r="K47" s="353">
        <f t="shared" si="0"/>
        <v>121.94</v>
      </c>
      <c r="L47" s="353">
        <f t="shared" si="1"/>
        <v>6.6973979275536566</v>
      </c>
      <c r="M47" s="353">
        <f t="shared" si="2"/>
        <v>5.4923715987810864</v>
      </c>
      <c r="N47" s="353">
        <f t="shared" si="3"/>
        <v>5791.8666666666659</v>
      </c>
      <c r="O47" s="353">
        <f t="shared" si="4"/>
        <v>68.362440955055206</v>
      </c>
      <c r="P47" s="353">
        <f t="shared" si="5"/>
        <v>1.1803179335687151</v>
      </c>
      <c r="Q47" s="353">
        <f t="shared" si="6"/>
        <v>62.696333333333335</v>
      </c>
      <c r="R47" s="353">
        <f t="shared" si="7"/>
        <v>7.6275013165081376</v>
      </c>
      <c r="S47" s="353">
        <f t="shared" si="8"/>
        <v>12.165785319462815</v>
      </c>
      <c r="T47" s="355">
        <v>43</v>
      </c>
      <c r="U47" s="353">
        <v>127.155</v>
      </c>
      <c r="V47" s="353">
        <v>124.27800000000001</v>
      </c>
      <c r="W47" s="353">
        <v>114.387</v>
      </c>
      <c r="X47" s="353">
        <v>5729.9</v>
      </c>
      <c r="Y47" s="353">
        <v>5780.5</v>
      </c>
      <c r="Z47" s="353">
        <v>5865.2000000000007</v>
      </c>
      <c r="AA47" s="353">
        <v>57.442000000000007</v>
      </c>
      <c r="AB47" s="353">
        <v>71.445000000000007</v>
      </c>
      <c r="AC47" s="353">
        <v>59.201999999999998</v>
      </c>
      <c r="AD47" s="353">
        <f t="shared" si="9"/>
        <v>121.94</v>
      </c>
      <c r="AE47" s="353">
        <f t="shared" si="10"/>
        <v>6.6973979275536566</v>
      </c>
      <c r="AF47" s="353">
        <f t="shared" si="11"/>
        <v>5.4923715987810864</v>
      </c>
      <c r="AG47" s="353">
        <f t="shared" si="12"/>
        <v>5791.8666666666659</v>
      </c>
      <c r="AH47" s="353">
        <f t="shared" si="13"/>
        <v>68.362440955055206</v>
      </c>
      <c r="AI47" s="353">
        <f t="shared" si="14"/>
        <v>1.1803179335687151</v>
      </c>
      <c r="AJ47" s="353">
        <f t="shared" si="15"/>
        <v>62.696333333333335</v>
      </c>
      <c r="AK47" s="353">
        <f t="shared" si="16"/>
        <v>7.6275013165081376</v>
      </c>
      <c r="AL47" s="353">
        <f t="shared" si="17"/>
        <v>12.165785319462815</v>
      </c>
      <c r="AM47" s="428" t="s">
        <v>874</v>
      </c>
    </row>
    <row r="48" spans="1:39">
      <c r="A48" s="355">
        <v>44</v>
      </c>
      <c r="B48" s="353">
        <v>37.569000000000003</v>
      </c>
      <c r="C48" s="353">
        <v>35.637</v>
      </c>
      <c r="D48" s="353">
        <v>31.835999999999999</v>
      </c>
      <c r="E48" s="353">
        <v>382.14000000000004</v>
      </c>
      <c r="F48" s="353">
        <v>414.26000000000005</v>
      </c>
      <c r="G48" s="353">
        <v>441.65</v>
      </c>
      <c r="H48" s="353">
        <v>35.552</v>
      </c>
      <c r="I48" s="353">
        <v>35.475000000000001</v>
      </c>
      <c r="J48" s="353">
        <v>36.322000000000003</v>
      </c>
      <c r="K48" s="353">
        <f t="shared" si="0"/>
        <v>35.014000000000003</v>
      </c>
      <c r="L48" s="353">
        <f t="shared" si="1"/>
        <v>2.9168337285488199</v>
      </c>
      <c r="M48" s="353">
        <f t="shared" si="2"/>
        <v>8.3304784616119836</v>
      </c>
      <c r="N48" s="353">
        <f t="shared" si="3"/>
        <v>412.68333333333339</v>
      </c>
      <c r="O48" s="353">
        <f t="shared" si="4"/>
        <v>29.786312852270445</v>
      </c>
      <c r="P48" s="353">
        <f t="shared" si="5"/>
        <v>7.2177164538436509</v>
      </c>
      <c r="Q48" s="353">
        <f t="shared" si="6"/>
        <v>35.783000000000001</v>
      </c>
      <c r="R48" s="353">
        <f t="shared" si="7"/>
        <v>0.46837271483296411</v>
      </c>
      <c r="S48" s="353">
        <f t="shared" si="8"/>
        <v>1.3089252293909512</v>
      </c>
      <c r="T48" s="355">
        <v>44</v>
      </c>
      <c r="U48" s="353">
        <v>37.569000000000003</v>
      </c>
      <c r="V48" s="353">
        <v>35.637</v>
      </c>
      <c r="W48" s="353">
        <v>31.835999999999999</v>
      </c>
      <c r="X48" s="353">
        <v>382.14000000000004</v>
      </c>
      <c r="Y48" s="353">
        <v>414.26000000000005</v>
      </c>
      <c r="Z48" s="353">
        <v>441.65</v>
      </c>
      <c r="AA48" s="353">
        <v>35.552</v>
      </c>
      <c r="AB48" s="353">
        <v>35.475000000000001</v>
      </c>
      <c r="AC48" s="353">
        <v>36.322000000000003</v>
      </c>
      <c r="AD48" s="353">
        <f t="shared" si="9"/>
        <v>35.014000000000003</v>
      </c>
      <c r="AE48" s="353">
        <f t="shared" si="10"/>
        <v>2.9168337285488199</v>
      </c>
      <c r="AF48" s="353">
        <f t="shared" si="11"/>
        <v>8.3304784616119836</v>
      </c>
      <c r="AG48" s="353">
        <f t="shared" si="12"/>
        <v>412.68333333333339</v>
      </c>
      <c r="AH48" s="353">
        <f t="shared" si="13"/>
        <v>29.786312852270445</v>
      </c>
      <c r="AI48" s="353">
        <f t="shared" si="14"/>
        <v>7.2177164538436509</v>
      </c>
      <c r="AJ48" s="353">
        <f t="shared" si="15"/>
        <v>35.783000000000001</v>
      </c>
      <c r="AK48" s="353">
        <f t="shared" si="16"/>
        <v>0.46837271483296411</v>
      </c>
      <c r="AL48" s="353">
        <f t="shared" si="17"/>
        <v>1.3089252293909512</v>
      </c>
      <c r="AM48" s="428" t="s">
        <v>875</v>
      </c>
    </row>
    <row r="49" spans="1:39">
      <c r="A49" s="355">
        <v>45</v>
      </c>
      <c r="B49" s="353">
        <v>55.040999999999997</v>
      </c>
      <c r="C49" s="353">
        <v>48.048000000000002</v>
      </c>
      <c r="D49" s="353">
        <v>57.036000000000001</v>
      </c>
      <c r="E49" s="353">
        <v>627.88</v>
      </c>
      <c r="F49" s="353">
        <v>455.62</v>
      </c>
      <c r="G49" s="353">
        <v>601.04</v>
      </c>
      <c r="H49" s="353">
        <v>67.221000000000004</v>
      </c>
      <c r="I49" s="353">
        <v>50.479000000000006</v>
      </c>
      <c r="J49" s="353">
        <v>68.353999999999999</v>
      </c>
      <c r="K49" s="353">
        <f t="shared" si="0"/>
        <v>53.375</v>
      </c>
      <c r="L49" s="353">
        <f t="shared" si="1"/>
        <v>4.7199261646767301</v>
      </c>
      <c r="M49" s="353">
        <f t="shared" si="2"/>
        <v>8.8429530017362623</v>
      </c>
      <c r="N49" s="353">
        <f t="shared" si="3"/>
        <v>561.51333333333332</v>
      </c>
      <c r="O49" s="353">
        <f t="shared" si="4"/>
        <v>92.683034765448468</v>
      </c>
      <c r="P49" s="353">
        <f t="shared" si="5"/>
        <v>16.505936593749357</v>
      </c>
      <c r="Q49" s="353">
        <f t="shared" si="6"/>
        <v>62.018000000000008</v>
      </c>
      <c r="R49" s="353">
        <f t="shared" si="7"/>
        <v>10.009111499029194</v>
      </c>
      <c r="S49" s="353">
        <f t="shared" si="8"/>
        <v>16.139042695716071</v>
      </c>
      <c r="T49" s="355">
        <v>45</v>
      </c>
      <c r="U49" s="353">
        <v>55.040999999999997</v>
      </c>
      <c r="V49" s="353">
        <v>48.048000000000002</v>
      </c>
      <c r="W49" s="353">
        <v>57.036000000000001</v>
      </c>
      <c r="X49" s="353">
        <v>627.88</v>
      </c>
      <c r="Y49" s="353">
        <v>455.62</v>
      </c>
      <c r="Z49" s="353">
        <v>601.04</v>
      </c>
      <c r="AA49" s="353">
        <v>67.221000000000004</v>
      </c>
      <c r="AB49" s="353">
        <v>50.479000000000006</v>
      </c>
      <c r="AC49" s="353">
        <v>68.353999999999999</v>
      </c>
      <c r="AD49" s="353">
        <f t="shared" si="9"/>
        <v>53.375</v>
      </c>
      <c r="AE49" s="353">
        <f t="shared" si="10"/>
        <v>4.7199261646767301</v>
      </c>
      <c r="AF49" s="353">
        <f t="shared" si="11"/>
        <v>8.8429530017362623</v>
      </c>
      <c r="AG49" s="353">
        <f t="shared" si="12"/>
        <v>561.51333333333332</v>
      </c>
      <c r="AH49" s="353">
        <f t="shared" si="13"/>
        <v>92.683034765448468</v>
      </c>
      <c r="AI49" s="353">
        <f t="shared" si="14"/>
        <v>16.505936593749357</v>
      </c>
      <c r="AJ49" s="353">
        <f t="shared" si="15"/>
        <v>62.018000000000008</v>
      </c>
      <c r="AK49" s="353">
        <f t="shared" si="16"/>
        <v>10.009111499029194</v>
      </c>
      <c r="AL49" s="353">
        <f t="shared" si="17"/>
        <v>16.139042695716071</v>
      </c>
      <c r="AM49" s="428" t="s">
        <v>876</v>
      </c>
    </row>
    <row r="50" spans="1:39">
      <c r="A50" s="355">
        <v>46</v>
      </c>
      <c r="B50" s="353">
        <v>50.463000000000001</v>
      </c>
      <c r="C50" s="353">
        <v>54.39</v>
      </c>
      <c r="D50" s="353">
        <v>47.753999999999998</v>
      </c>
      <c r="E50" s="353">
        <v>702.35</v>
      </c>
      <c r="F50" s="353">
        <v>993.19</v>
      </c>
      <c r="G50" s="353">
        <v>624.80000000000007</v>
      </c>
      <c r="H50" s="353">
        <v>60.951000000000008</v>
      </c>
      <c r="I50" s="353">
        <v>68.739000000000004</v>
      </c>
      <c r="J50" s="353">
        <v>60.566000000000003</v>
      </c>
      <c r="K50" s="353">
        <f t="shared" si="0"/>
        <v>50.869</v>
      </c>
      <c r="L50" s="353">
        <f t="shared" si="1"/>
        <v>3.3365777377426724</v>
      </c>
      <c r="M50" s="353">
        <f t="shared" si="2"/>
        <v>6.5591573212421563</v>
      </c>
      <c r="N50" s="353">
        <f t="shared" si="3"/>
        <v>773.44666666666672</v>
      </c>
      <c r="O50" s="353">
        <f t="shared" si="4"/>
        <v>194.2134136287535</v>
      </c>
      <c r="P50" s="353">
        <f t="shared" si="5"/>
        <v>25.110123554576504</v>
      </c>
      <c r="Q50" s="353">
        <f t="shared" si="6"/>
        <v>63.418666666666667</v>
      </c>
      <c r="R50" s="353">
        <f t="shared" si="7"/>
        <v>4.6115633285615116</v>
      </c>
      <c r="S50" s="353">
        <f t="shared" si="8"/>
        <v>7.2716182331619157</v>
      </c>
      <c r="T50" s="355">
        <v>46</v>
      </c>
      <c r="U50" s="353">
        <v>50.463000000000001</v>
      </c>
      <c r="V50" s="353">
        <v>54.39</v>
      </c>
      <c r="W50" s="353">
        <v>47.753999999999998</v>
      </c>
      <c r="X50" s="353">
        <v>702.35</v>
      </c>
      <c r="Z50" s="353">
        <v>624.80000000000007</v>
      </c>
      <c r="AA50" s="353">
        <v>60.951000000000008</v>
      </c>
      <c r="AB50" s="353">
        <v>68.739000000000004</v>
      </c>
      <c r="AC50" s="353">
        <v>60.566000000000003</v>
      </c>
      <c r="AD50" s="353">
        <f t="shared" si="9"/>
        <v>50.869</v>
      </c>
      <c r="AE50" s="353">
        <f t="shared" si="10"/>
        <v>3.3365777377426724</v>
      </c>
      <c r="AF50" s="353">
        <f t="shared" si="11"/>
        <v>6.5591573212421563</v>
      </c>
      <c r="AG50" s="353">
        <f t="shared" si="12"/>
        <v>663.57500000000005</v>
      </c>
      <c r="AH50" s="353">
        <f t="shared" si="13"/>
        <v>54.836130881016729</v>
      </c>
      <c r="AI50" s="353">
        <f t="shared" si="14"/>
        <v>8.2637427391051101</v>
      </c>
      <c r="AJ50" s="353">
        <f t="shared" si="15"/>
        <v>63.418666666666667</v>
      </c>
      <c r="AK50" s="353">
        <f t="shared" si="16"/>
        <v>4.6115633285615116</v>
      </c>
      <c r="AL50" s="353">
        <f t="shared" si="17"/>
        <v>7.2716182331619157</v>
      </c>
      <c r="AM50" s="428" t="s">
        <v>877</v>
      </c>
    </row>
    <row r="51" spans="1:39">
      <c r="A51" s="355">
        <v>47</v>
      </c>
      <c r="B51" s="353">
        <v>45.927</v>
      </c>
      <c r="C51" s="353">
        <v>39.585000000000001</v>
      </c>
      <c r="D51" s="353">
        <v>37.149000000000001</v>
      </c>
      <c r="E51" s="353">
        <v>397.43</v>
      </c>
      <c r="F51" s="353">
        <v>611.6</v>
      </c>
      <c r="G51" s="353">
        <v>410.19</v>
      </c>
      <c r="H51" s="353">
        <v>48.003999999999998</v>
      </c>
      <c r="I51" s="353">
        <v>63.073999999999998</v>
      </c>
      <c r="J51" s="353">
        <v>54.647999999999996</v>
      </c>
      <c r="K51" s="353">
        <f t="shared" si="0"/>
        <v>40.887</v>
      </c>
      <c r="L51" s="353">
        <f t="shared" si="1"/>
        <v>4.5315255709308309</v>
      </c>
      <c r="M51" s="353">
        <f t="shared" si="2"/>
        <v>11.083047352290047</v>
      </c>
      <c r="N51" s="353">
        <f t="shared" si="3"/>
        <v>473.07333333333332</v>
      </c>
      <c r="O51" s="353">
        <f t="shared" si="4"/>
        <v>120.13714010801723</v>
      </c>
      <c r="P51" s="353">
        <f t="shared" si="5"/>
        <v>25.395035323913962</v>
      </c>
      <c r="Q51" s="353">
        <f t="shared" si="6"/>
        <v>55.241999999999997</v>
      </c>
      <c r="R51" s="353">
        <f t="shared" si="7"/>
        <v>7.5525394404796113</v>
      </c>
      <c r="S51" s="353">
        <f t="shared" si="8"/>
        <v>13.671734261032571</v>
      </c>
      <c r="T51" s="355">
        <v>47</v>
      </c>
      <c r="U51" s="353">
        <v>45.927</v>
      </c>
      <c r="V51" s="353">
        <v>39.585000000000001</v>
      </c>
      <c r="W51" s="353">
        <v>37.149000000000001</v>
      </c>
      <c r="X51" s="353">
        <v>397.43</v>
      </c>
      <c r="Z51" s="353">
        <v>410.19</v>
      </c>
      <c r="AA51" s="353">
        <v>48.003999999999998</v>
      </c>
      <c r="AB51" s="353">
        <v>63.073999999999998</v>
      </c>
      <c r="AC51" s="353">
        <v>54.647999999999996</v>
      </c>
      <c r="AD51" s="353">
        <f t="shared" si="9"/>
        <v>40.887</v>
      </c>
      <c r="AE51" s="353">
        <f t="shared" si="10"/>
        <v>4.5315255709308309</v>
      </c>
      <c r="AF51" s="353">
        <f t="shared" si="11"/>
        <v>11.083047352290047</v>
      </c>
      <c r="AG51" s="353">
        <f t="shared" si="12"/>
        <v>403.81</v>
      </c>
      <c r="AH51" s="353">
        <f t="shared" si="13"/>
        <v>9.02268252794034</v>
      </c>
      <c r="AI51" s="353">
        <f t="shared" si="14"/>
        <v>2.2343880854709739</v>
      </c>
      <c r="AJ51" s="353">
        <f t="shared" si="15"/>
        <v>55.241999999999997</v>
      </c>
      <c r="AK51" s="353">
        <f t="shared" si="16"/>
        <v>7.5525394404796113</v>
      </c>
      <c r="AL51" s="353">
        <f t="shared" si="17"/>
        <v>13.671734261032571</v>
      </c>
      <c r="AM51" s="428" t="s">
        <v>878</v>
      </c>
    </row>
    <row r="52" spans="1:39">
      <c r="A52" s="355">
        <v>48</v>
      </c>
      <c r="B52" s="353">
        <v>42.945</v>
      </c>
      <c r="C52" s="353">
        <v>46.032000000000004</v>
      </c>
      <c r="D52" s="353">
        <v>49.014000000000003</v>
      </c>
      <c r="E52" s="353">
        <v>516.23</v>
      </c>
      <c r="F52" s="353">
        <v>605.43999999999994</v>
      </c>
      <c r="G52" s="353">
        <v>493.24</v>
      </c>
      <c r="H52" s="353">
        <v>55.77</v>
      </c>
      <c r="I52" s="353">
        <v>61.082999999999998</v>
      </c>
      <c r="J52" s="353">
        <v>60.213999999999999</v>
      </c>
      <c r="K52" s="353">
        <f t="shared" si="0"/>
        <v>45.997000000000007</v>
      </c>
      <c r="L52" s="353">
        <f t="shared" si="1"/>
        <v>3.0346513803071367</v>
      </c>
      <c r="M52" s="353">
        <f t="shared" si="2"/>
        <v>6.5974984896996238</v>
      </c>
      <c r="N52" s="353">
        <f t="shared" si="3"/>
        <v>538.3033333333334</v>
      </c>
      <c r="O52" s="353">
        <f t="shared" si="4"/>
        <v>59.267478715846593</v>
      </c>
      <c r="P52" s="353">
        <f t="shared" si="5"/>
        <v>11.01005233403346</v>
      </c>
      <c r="Q52" s="353">
        <f t="shared" si="6"/>
        <v>59.022333333333336</v>
      </c>
      <c r="R52" s="353">
        <f t="shared" si="7"/>
        <v>2.8499200573583323</v>
      </c>
      <c r="S52" s="353">
        <f t="shared" si="8"/>
        <v>4.8285452241665565</v>
      </c>
      <c r="T52" s="355">
        <v>48</v>
      </c>
      <c r="U52" s="353">
        <v>42.945</v>
      </c>
      <c r="V52" s="353">
        <v>46.032000000000004</v>
      </c>
      <c r="W52" s="353">
        <v>49.014000000000003</v>
      </c>
      <c r="X52" s="353">
        <v>516.23</v>
      </c>
      <c r="Z52" s="353">
        <v>493.24</v>
      </c>
      <c r="AA52" s="353">
        <v>55.77</v>
      </c>
      <c r="AB52" s="353">
        <v>61.082999999999998</v>
      </c>
      <c r="AC52" s="353">
        <v>60.213999999999999</v>
      </c>
      <c r="AD52" s="353">
        <f t="shared" si="9"/>
        <v>45.997000000000007</v>
      </c>
      <c r="AE52" s="353">
        <f t="shared" si="10"/>
        <v>3.0346513803071367</v>
      </c>
      <c r="AF52" s="353">
        <f t="shared" si="11"/>
        <v>6.5974984896996238</v>
      </c>
      <c r="AG52" s="353">
        <f t="shared" si="12"/>
        <v>504.73500000000001</v>
      </c>
      <c r="AH52" s="353">
        <f t="shared" si="13"/>
        <v>16.256384899478732</v>
      </c>
      <c r="AI52" s="353">
        <f t="shared" si="14"/>
        <v>3.2207762290070496</v>
      </c>
      <c r="AJ52" s="353">
        <f t="shared" si="15"/>
        <v>59.022333333333336</v>
      </c>
      <c r="AK52" s="353">
        <f t="shared" si="16"/>
        <v>2.8499200573583323</v>
      </c>
      <c r="AL52" s="353">
        <f t="shared" si="17"/>
        <v>4.8285452241665565</v>
      </c>
      <c r="AM52" s="428" t="s">
        <v>879</v>
      </c>
    </row>
    <row r="53" spans="1:39">
      <c r="A53" s="355">
        <v>49</v>
      </c>
      <c r="B53" s="353">
        <v>38.892000000000003</v>
      </c>
      <c r="C53" s="353">
        <v>49.119</v>
      </c>
      <c r="D53" s="353">
        <v>38.43</v>
      </c>
      <c r="E53" s="353">
        <v>3169.1000000000004</v>
      </c>
      <c r="F53" s="353">
        <v>3148.2</v>
      </c>
      <c r="G53" s="353">
        <v>3359.4000000000005</v>
      </c>
      <c r="H53" s="353">
        <v>44.264000000000003</v>
      </c>
      <c r="I53" s="353">
        <v>62.062000000000005</v>
      </c>
      <c r="J53" s="353">
        <v>44.352000000000004</v>
      </c>
      <c r="K53" s="353">
        <f t="shared" si="0"/>
        <v>42.146999999999998</v>
      </c>
      <c r="L53" s="353">
        <f t="shared" si="1"/>
        <v>6.0423463157949024</v>
      </c>
      <c r="M53" s="353">
        <f t="shared" si="2"/>
        <v>14.336361581595138</v>
      </c>
      <c r="N53" s="353">
        <f t="shared" si="3"/>
        <v>3225.5666666666671</v>
      </c>
      <c r="O53" s="353">
        <f t="shared" si="4"/>
        <v>116.37320711114479</v>
      </c>
      <c r="P53" s="353">
        <f t="shared" si="5"/>
        <v>3.6078376030406476</v>
      </c>
      <c r="Q53" s="353">
        <f t="shared" si="6"/>
        <v>50.225999999999999</v>
      </c>
      <c r="R53" s="353">
        <f t="shared" si="7"/>
        <v>10.250371115232891</v>
      </c>
      <c r="S53" s="353">
        <f t="shared" si="8"/>
        <v>20.408495829317268</v>
      </c>
      <c r="T53" s="355">
        <v>49</v>
      </c>
      <c r="U53" s="353">
        <v>38.892000000000003</v>
      </c>
      <c r="V53" s="353">
        <v>49.119</v>
      </c>
      <c r="W53" s="353">
        <v>38.43</v>
      </c>
      <c r="X53" s="353">
        <v>3169.1000000000004</v>
      </c>
      <c r="Y53" s="353">
        <v>3148.2</v>
      </c>
      <c r="Z53" s="353">
        <v>3359.4000000000005</v>
      </c>
      <c r="AA53" s="353">
        <v>44.264000000000003</v>
      </c>
      <c r="AC53" s="353">
        <v>44.352000000000004</v>
      </c>
      <c r="AD53" s="353">
        <f t="shared" si="9"/>
        <v>42.146999999999998</v>
      </c>
      <c r="AE53" s="353">
        <f t="shared" si="10"/>
        <v>6.0423463157949024</v>
      </c>
      <c r="AF53" s="353">
        <f t="shared" si="11"/>
        <v>14.336361581595138</v>
      </c>
      <c r="AG53" s="353">
        <f t="shared" si="12"/>
        <v>3225.5666666666671</v>
      </c>
      <c r="AH53" s="353">
        <f t="shared" si="13"/>
        <v>116.37320711114479</v>
      </c>
      <c r="AI53" s="353">
        <f t="shared" si="14"/>
        <v>3.6078376030406476</v>
      </c>
      <c r="AJ53" s="353">
        <f t="shared" si="15"/>
        <v>44.308000000000007</v>
      </c>
      <c r="AK53" s="353">
        <f t="shared" si="16"/>
        <v>6.2225396744416864E-2</v>
      </c>
      <c r="AL53" s="353">
        <f t="shared" si="17"/>
        <v>0.14043828821977261</v>
      </c>
      <c r="AM53" s="428" t="s">
        <v>880</v>
      </c>
    </row>
    <row r="54" spans="1:39">
      <c r="A54" s="355">
        <v>50</v>
      </c>
      <c r="B54" s="353">
        <v>78.540000000000006</v>
      </c>
      <c r="C54" s="353">
        <v>80.114999999999995</v>
      </c>
      <c r="D54" s="353">
        <v>80.472000000000008</v>
      </c>
      <c r="E54" s="353">
        <v>6297.5</v>
      </c>
      <c r="F54" s="353">
        <v>7395.4185086658927</v>
      </c>
      <c r="G54" s="353">
        <v>6123.7000000000007</v>
      </c>
      <c r="H54" s="353">
        <v>53.669000000000004</v>
      </c>
      <c r="I54" s="353">
        <v>52.569000000000003</v>
      </c>
      <c r="J54" s="353">
        <v>57.387000000000008</v>
      </c>
      <c r="K54" s="353">
        <f t="shared" si="0"/>
        <v>79.709000000000003</v>
      </c>
      <c r="L54" s="353">
        <f t="shared" si="1"/>
        <v>1.0279995136185607</v>
      </c>
      <c r="M54" s="353">
        <f t="shared" si="2"/>
        <v>1.2896906417325029</v>
      </c>
      <c r="N54" s="353">
        <f t="shared" si="3"/>
        <v>6605.5395028886314</v>
      </c>
      <c r="O54" s="353">
        <f t="shared" si="4"/>
        <v>689.55292967672631</v>
      </c>
      <c r="P54" s="353">
        <f t="shared" si="5"/>
        <v>10.439010006301254</v>
      </c>
      <c r="Q54" s="353">
        <f t="shared" si="6"/>
        <v>54.541666666666664</v>
      </c>
      <c r="R54" s="353">
        <f t="shared" si="7"/>
        <v>2.5247655996811558</v>
      </c>
      <c r="S54" s="353">
        <f t="shared" si="8"/>
        <v>4.6290583951373376</v>
      </c>
      <c r="T54" s="355">
        <v>50</v>
      </c>
      <c r="U54" s="353">
        <v>78.540000000000006</v>
      </c>
      <c r="V54" s="353">
        <v>80.114999999999995</v>
      </c>
      <c r="W54" s="353">
        <v>80.472000000000008</v>
      </c>
      <c r="X54" s="353">
        <v>6297.5</v>
      </c>
      <c r="Y54" s="353">
        <v>7395.4185086658927</v>
      </c>
      <c r="Z54" s="353">
        <v>6123.7000000000007</v>
      </c>
      <c r="AA54" s="353">
        <v>53.669000000000004</v>
      </c>
      <c r="AB54" s="353">
        <v>52.569000000000003</v>
      </c>
      <c r="AC54" s="353">
        <v>57.387000000000008</v>
      </c>
      <c r="AD54" s="353">
        <f t="shared" si="9"/>
        <v>79.709000000000003</v>
      </c>
      <c r="AE54" s="353">
        <f t="shared" si="10"/>
        <v>1.0279995136185607</v>
      </c>
      <c r="AF54" s="353">
        <f t="shared" si="11"/>
        <v>1.2896906417325029</v>
      </c>
      <c r="AG54" s="353">
        <f t="shared" si="12"/>
        <v>6605.5395028886314</v>
      </c>
      <c r="AH54" s="353">
        <f t="shared" si="13"/>
        <v>689.55292967672631</v>
      </c>
      <c r="AI54" s="353">
        <f t="shared" si="14"/>
        <v>10.439010006301254</v>
      </c>
      <c r="AJ54" s="353">
        <f t="shared" si="15"/>
        <v>54.541666666666664</v>
      </c>
      <c r="AK54" s="353">
        <f t="shared" si="16"/>
        <v>2.5247655996811558</v>
      </c>
      <c r="AL54" s="353">
        <f t="shared" si="17"/>
        <v>4.6290583951373376</v>
      </c>
      <c r="AM54" s="428" t="s">
        <v>881</v>
      </c>
    </row>
    <row r="55" spans="1:39">
      <c r="A55" s="355">
        <v>51</v>
      </c>
      <c r="B55" s="353">
        <v>141.98099999999999</v>
      </c>
      <c r="C55" s="353">
        <v>157.101</v>
      </c>
      <c r="D55" s="353">
        <v>135.828</v>
      </c>
      <c r="E55" s="353">
        <v>13913.586413828869</v>
      </c>
      <c r="F55" s="353">
        <v>13820.759478895834</v>
      </c>
      <c r="G55" s="353">
        <v>13430.798969183921</v>
      </c>
      <c r="H55" s="353">
        <v>71.247</v>
      </c>
      <c r="I55" s="353">
        <v>71.489000000000004</v>
      </c>
      <c r="J55" s="353">
        <v>75.745999999999995</v>
      </c>
      <c r="K55" s="353">
        <f t="shared" si="0"/>
        <v>144.97</v>
      </c>
      <c r="L55" s="353">
        <f t="shared" si="1"/>
        <v>10.946950397256762</v>
      </c>
      <c r="M55" s="353">
        <f t="shared" si="2"/>
        <v>7.551183277406885</v>
      </c>
      <c r="N55" s="353">
        <f t="shared" si="3"/>
        <v>13721.714953969544</v>
      </c>
      <c r="O55" s="353">
        <f t="shared" si="4"/>
        <v>256.18019559502625</v>
      </c>
      <c r="P55" s="353">
        <f t="shared" si="5"/>
        <v>1.8669692269107812</v>
      </c>
      <c r="Q55" s="353">
        <f t="shared" si="6"/>
        <v>72.827333333333328</v>
      </c>
      <c r="R55" s="353">
        <f t="shared" si="7"/>
        <v>2.5305340016157292</v>
      </c>
      <c r="S55" s="353">
        <f t="shared" si="8"/>
        <v>3.4747036391314561</v>
      </c>
      <c r="T55" s="355">
        <v>51</v>
      </c>
      <c r="U55" s="353">
        <v>141.98099999999999</v>
      </c>
      <c r="V55" s="353">
        <v>157.101</v>
      </c>
      <c r="W55" s="353">
        <v>135.828</v>
      </c>
      <c r="X55" s="353">
        <v>13913.586413828869</v>
      </c>
      <c r="Y55" s="353">
        <v>13820.759478895834</v>
      </c>
      <c r="Z55" s="353">
        <v>13430.798969183921</v>
      </c>
      <c r="AA55" s="353">
        <v>71.247</v>
      </c>
      <c r="AB55" s="353">
        <v>71.489000000000004</v>
      </c>
      <c r="AC55" s="353">
        <v>75.745999999999995</v>
      </c>
      <c r="AD55" s="353">
        <f t="shared" si="9"/>
        <v>144.97</v>
      </c>
      <c r="AE55" s="353">
        <f t="shared" si="10"/>
        <v>10.946950397256762</v>
      </c>
      <c r="AF55" s="353">
        <f t="shared" si="11"/>
        <v>7.551183277406885</v>
      </c>
      <c r="AG55" s="353">
        <f t="shared" si="12"/>
        <v>13721.714953969544</v>
      </c>
      <c r="AH55" s="353">
        <f t="shared" si="13"/>
        <v>256.18019559502625</v>
      </c>
      <c r="AI55" s="353">
        <f t="shared" si="14"/>
        <v>1.8669692269107812</v>
      </c>
      <c r="AJ55" s="353">
        <f t="shared" si="15"/>
        <v>72.827333333333328</v>
      </c>
      <c r="AK55" s="353">
        <f t="shared" si="16"/>
        <v>2.5305340016157292</v>
      </c>
      <c r="AL55" s="353">
        <f t="shared" si="17"/>
        <v>3.4747036391314561</v>
      </c>
      <c r="AM55" s="428" t="s">
        <v>882</v>
      </c>
    </row>
    <row r="56" spans="1:39">
      <c r="A56" s="355">
        <v>52</v>
      </c>
      <c r="B56" s="353">
        <v>43.028999999999996</v>
      </c>
      <c r="C56" s="353">
        <v>42.651000000000003</v>
      </c>
      <c r="D56" s="353">
        <v>38.766000000000005</v>
      </c>
      <c r="E56" s="353">
        <v>1351.9</v>
      </c>
      <c r="F56" s="353">
        <v>1210</v>
      </c>
      <c r="G56" s="353">
        <v>1466.3000000000002</v>
      </c>
      <c r="H56" s="353">
        <v>50.336000000000006</v>
      </c>
      <c r="I56" s="353">
        <v>44.780999999999999</v>
      </c>
      <c r="J56" s="353">
        <v>57.706000000000003</v>
      </c>
      <c r="K56" s="353">
        <f t="shared" si="0"/>
        <v>41.482000000000006</v>
      </c>
      <c r="L56" s="353">
        <f t="shared" si="1"/>
        <v>2.3597061257707459</v>
      </c>
      <c r="M56" s="353">
        <f t="shared" si="2"/>
        <v>5.6885061611560328</v>
      </c>
      <c r="N56" s="353">
        <f t="shared" si="3"/>
        <v>1342.7333333333333</v>
      </c>
      <c r="O56" s="353">
        <f t="shared" si="4"/>
        <v>128.39565153591982</v>
      </c>
      <c r="P56" s="353">
        <f t="shared" si="5"/>
        <v>9.5622599326686721</v>
      </c>
      <c r="Q56" s="353">
        <f t="shared" si="6"/>
        <v>50.941000000000003</v>
      </c>
      <c r="R56" s="353">
        <f t="shared" si="7"/>
        <v>6.4837045737757197</v>
      </c>
      <c r="S56" s="353">
        <f t="shared" si="8"/>
        <v>12.727870622437171</v>
      </c>
      <c r="T56" s="355">
        <v>52</v>
      </c>
      <c r="U56" s="353">
        <v>43.028999999999996</v>
      </c>
      <c r="V56" s="353">
        <v>42.651000000000003</v>
      </c>
      <c r="W56" s="353">
        <v>38.766000000000005</v>
      </c>
      <c r="X56" s="353">
        <v>1351.9</v>
      </c>
      <c r="Y56" s="353">
        <v>1210</v>
      </c>
      <c r="Z56" s="353">
        <v>1466.3000000000002</v>
      </c>
      <c r="AA56" s="353">
        <v>50.336000000000006</v>
      </c>
      <c r="AB56" s="353">
        <v>44.780999999999999</v>
      </c>
      <c r="AC56" s="353">
        <v>57.706000000000003</v>
      </c>
      <c r="AD56" s="353">
        <f t="shared" si="9"/>
        <v>41.482000000000006</v>
      </c>
      <c r="AE56" s="353">
        <f t="shared" si="10"/>
        <v>2.3597061257707459</v>
      </c>
      <c r="AF56" s="353">
        <f t="shared" si="11"/>
        <v>5.6885061611560328</v>
      </c>
      <c r="AG56" s="353">
        <f t="shared" si="12"/>
        <v>1342.7333333333333</v>
      </c>
      <c r="AH56" s="353">
        <f t="shared" si="13"/>
        <v>128.39565153591982</v>
      </c>
      <c r="AI56" s="353">
        <f t="shared" si="14"/>
        <v>9.5622599326686721</v>
      </c>
      <c r="AJ56" s="353">
        <f t="shared" si="15"/>
        <v>50.941000000000003</v>
      </c>
      <c r="AK56" s="353">
        <f t="shared" si="16"/>
        <v>6.4837045737757197</v>
      </c>
      <c r="AL56" s="353">
        <f t="shared" si="17"/>
        <v>12.727870622437171</v>
      </c>
      <c r="AM56" s="428" t="s">
        <v>883</v>
      </c>
    </row>
    <row r="57" spans="1:39">
      <c r="A57" s="355">
        <v>53</v>
      </c>
      <c r="B57" s="353">
        <v>78.665999999999997</v>
      </c>
      <c r="C57" s="353">
        <v>81.606000000000009</v>
      </c>
      <c r="D57" s="353">
        <v>82.025999999999996</v>
      </c>
      <c r="E57" s="353">
        <v>10083.826658173368</v>
      </c>
      <c r="F57" s="353">
        <v>9628.0570640689803</v>
      </c>
      <c r="G57" s="353">
        <v>10109.598012047525</v>
      </c>
      <c r="H57" s="353">
        <v>50.743000000000002</v>
      </c>
      <c r="I57" s="353">
        <v>53.713000000000001</v>
      </c>
      <c r="J57" s="353">
        <v>58.322000000000003</v>
      </c>
      <c r="K57" s="353">
        <f t="shared" si="0"/>
        <v>80.766000000000005</v>
      </c>
      <c r="L57" s="353">
        <f t="shared" si="1"/>
        <v>1.8307375562870853</v>
      </c>
      <c r="M57" s="353">
        <f t="shared" si="2"/>
        <v>2.2667181193659278</v>
      </c>
      <c r="N57" s="353">
        <f t="shared" si="3"/>
        <v>9940.4939114299577</v>
      </c>
      <c r="O57" s="353">
        <f t="shared" si="4"/>
        <v>270.88489873334913</v>
      </c>
      <c r="P57" s="353">
        <f t="shared" si="5"/>
        <v>2.7250647819609384</v>
      </c>
      <c r="Q57" s="353">
        <f t="shared" si="6"/>
        <v>54.259333333333338</v>
      </c>
      <c r="R57" s="353">
        <f t="shared" si="7"/>
        <v>3.8189226665819427</v>
      </c>
      <c r="S57" s="353">
        <f t="shared" si="8"/>
        <v>7.038277899805764</v>
      </c>
      <c r="T57" s="355">
        <v>53</v>
      </c>
      <c r="U57" s="353">
        <v>78.665999999999997</v>
      </c>
      <c r="V57" s="353">
        <v>81.606000000000009</v>
      </c>
      <c r="W57" s="353">
        <v>82.025999999999996</v>
      </c>
      <c r="X57" s="353">
        <v>10083.826658173368</v>
      </c>
      <c r="Y57" s="353">
        <v>9628.0570640689803</v>
      </c>
      <c r="Z57" s="353">
        <v>10109.598012047525</v>
      </c>
      <c r="AA57" s="353">
        <v>50.743000000000002</v>
      </c>
      <c r="AB57" s="353">
        <v>53.713000000000001</v>
      </c>
      <c r="AC57" s="353">
        <v>58.322000000000003</v>
      </c>
      <c r="AD57" s="353">
        <f t="shared" si="9"/>
        <v>80.766000000000005</v>
      </c>
      <c r="AE57" s="353">
        <f t="shared" si="10"/>
        <v>1.8307375562870853</v>
      </c>
      <c r="AF57" s="353">
        <f t="shared" si="11"/>
        <v>2.2667181193659278</v>
      </c>
      <c r="AG57" s="353">
        <f t="shared" si="12"/>
        <v>9940.4939114299577</v>
      </c>
      <c r="AH57" s="353">
        <f t="shared" si="13"/>
        <v>270.88489873334913</v>
      </c>
      <c r="AI57" s="353">
        <f t="shared" si="14"/>
        <v>2.7250647819609384</v>
      </c>
      <c r="AJ57" s="353">
        <f t="shared" si="15"/>
        <v>54.259333333333338</v>
      </c>
      <c r="AK57" s="353">
        <f t="shared" si="16"/>
        <v>3.8189226665819427</v>
      </c>
      <c r="AL57" s="353">
        <f t="shared" si="17"/>
        <v>7.038277899805764</v>
      </c>
      <c r="AM57" s="428" t="s">
        <v>884</v>
      </c>
    </row>
    <row r="58" spans="1:39">
      <c r="A58" s="355">
        <v>54</v>
      </c>
      <c r="B58" s="353">
        <v>31.962</v>
      </c>
      <c r="C58" s="353">
        <v>34.209000000000003</v>
      </c>
      <c r="D58" s="353">
        <v>29.001000000000001</v>
      </c>
      <c r="E58" s="353">
        <v>653.4</v>
      </c>
      <c r="F58" s="353">
        <v>688.82</v>
      </c>
      <c r="G58" s="353">
        <v>644.16000000000008</v>
      </c>
      <c r="H58" s="353">
        <v>44.011000000000003</v>
      </c>
      <c r="I58" s="353">
        <v>46.430999999999997</v>
      </c>
      <c r="J58" s="353">
        <v>46.805</v>
      </c>
      <c r="K58" s="353">
        <f t="shared" si="0"/>
        <v>31.724000000000004</v>
      </c>
      <c r="L58" s="353">
        <f t="shared" si="1"/>
        <v>2.6121445212698329</v>
      </c>
      <c r="M58" s="353">
        <f t="shared" si="2"/>
        <v>8.233969616914111</v>
      </c>
      <c r="N58" s="353">
        <f t="shared" si="3"/>
        <v>662.12666666666667</v>
      </c>
      <c r="O58" s="353">
        <f t="shared" si="4"/>
        <v>23.574243006581003</v>
      </c>
      <c r="P58" s="353">
        <f t="shared" si="5"/>
        <v>3.560382656880507</v>
      </c>
      <c r="Q58" s="353">
        <f t="shared" si="6"/>
        <v>45.749000000000002</v>
      </c>
      <c r="R58" s="353">
        <f t="shared" si="7"/>
        <v>1.516724101476598</v>
      </c>
      <c r="S58" s="353">
        <f t="shared" si="8"/>
        <v>3.3153164035860847</v>
      </c>
      <c r="T58" s="355">
        <v>54</v>
      </c>
      <c r="U58" s="353">
        <v>31.962</v>
      </c>
      <c r="V58" s="353">
        <v>34.209000000000003</v>
      </c>
      <c r="W58" s="353">
        <v>29.001000000000001</v>
      </c>
      <c r="X58" s="353">
        <v>653.4</v>
      </c>
      <c r="Y58" s="353">
        <v>688.82</v>
      </c>
      <c r="Z58" s="353">
        <v>644.16000000000008</v>
      </c>
      <c r="AA58" s="353">
        <v>44.011000000000003</v>
      </c>
      <c r="AB58" s="353">
        <v>46.430999999999997</v>
      </c>
      <c r="AC58" s="353">
        <v>46.805</v>
      </c>
      <c r="AD58" s="353">
        <f t="shared" si="9"/>
        <v>31.724000000000004</v>
      </c>
      <c r="AE58" s="353">
        <f t="shared" si="10"/>
        <v>2.6121445212698329</v>
      </c>
      <c r="AF58" s="353">
        <f t="shared" si="11"/>
        <v>8.233969616914111</v>
      </c>
      <c r="AG58" s="353">
        <f t="shared" si="12"/>
        <v>662.12666666666667</v>
      </c>
      <c r="AH58" s="353">
        <f t="shared" si="13"/>
        <v>23.574243006581003</v>
      </c>
      <c r="AI58" s="353">
        <f t="shared" si="14"/>
        <v>3.560382656880507</v>
      </c>
      <c r="AJ58" s="353">
        <f t="shared" si="15"/>
        <v>45.749000000000002</v>
      </c>
      <c r="AK58" s="353">
        <f t="shared" si="16"/>
        <v>1.516724101476598</v>
      </c>
      <c r="AL58" s="353">
        <f t="shared" si="17"/>
        <v>3.3153164035860847</v>
      </c>
      <c r="AM58" s="428" t="s">
        <v>885</v>
      </c>
    </row>
    <row r="59" spans="1:39">
      <c r="A59" s="355">
        <v>55</v>
      </c>
      <c r="B59" s="353">
        <v>23.625</v>
      </c>
      <c r="C59" s="353">
        <v>35.511000000000003</v>
      </c>
      <c r="D59" s="353">
        <v>30.555</v>
      </c>
      <c r="E59" s="353">
        <v>212.08</v>
      </c>
      <c r="F59" s="353">
        <v>375.98</v>
      </c>
      <c r="G59" s="353">
        <v>226.05</v>
      </c>
      <c r="H59" s="353">
        <v>30.524999999999999</v>
      </c>
      <c r="I59" s="353">
        <v>48.091999999999999</v>
      </c>
      <c r="J59" s="353">
        <v>30.084999999999997</v>
      </c>
      <c r="K59" s="353">
        <f t="shared" si="0"/>
        <v>29.897000000000002</v>
      </c>
      <c r="L59" s="353">
        <f t="shared" si="1"/>
        <v>5.970257280888327</v>
      </c>
      <c r="M59" s="353">
        <f t="shared" si="2"/>
        <v>19.969419275808029</v>
      </c>
      <c r="N59" s="353">
        <f t="shared" si="3"/>
        <v>271.37000000000006</v>
      </c>
      <c r="O59" s="353">
        <f t="shared" si="4"/>
        <v>90.863795320248215</v>
      </c>
      <c r="P59" s="353">
        <f t="shared" si="5"/>
        <v>33.4833604747202</v>
      </c>
      <c r="Q59" s="353">
        <f t="shared" si="6"/>
        <v>36.233999999999995</v>
      </c>
      <c r="R59" s="353">
        <f t="shared" si="7"/>
        <v>10.271685499468939</v>
      </c>
      <c r="S59" s="353">
        <f t="shared" si="8"/>
        <v>28.348196443861955</v>
      </c>
      <c r="T59" s="355">
        <v>55</v>
      </c>
      <c r="V59" s="353">
        <v>35.511000000000003</v>
      </c>
      <c r="W59" s="353">
        <v>30.555</v>
      </c>
      <c r="X59" s="353">
        <v>212.08</v>
      </c>
      <c r="Z59" s="353">
        <v>226.05</v>
      </c>
      <c r="AA59" s="353">
        <v>30.524999999999999</v>
      </c>
      <c r="AC59" s="353">
        <v>30.084999999999997</v>
      </c>
      <c r="AD59" s="353">
        <f t="shared" si="9"/>
        <v>33.033000000000001</v>
      </c>
      <c r="AE59" s="353">
        <f t="shared" si="10"/>
        <v>3.5044212075605317</v>
      </c>
      <c r="AF59" s="353">
        <f t="shared" si="11"/>
        <v>10.608849355373511</v>
      </c>
      <c r="AG59" s="353">
        <f t="shared" si="12"/>
        <v>219.065</v>
      </c>
      <c r="AH59" s="353">
        <f t="shared" si="13"/>
        <v>9.8782817331760686</v>
      </c>
      <c r="AI59" s="353">
        <f t="shared" si="14"/>
        <v>4.5092925538886028</v>
      </c>
      <c r="AJ59" s="353">
        <f t="shared" si="15"/>
        <v>30.305</v>
      </c>
      <c r="AK59" s="353">
        <f t="shared" si="16"/>
        <v>0.31112698372208181</v>
      </c>
      <c r="AL59" s="353">
        <f t="shared" si="17"/>
        <v>1.0266523138824675</v>
      </c>
      <c r="AM59" s="428" t="s">
        <v>886</v>
      </c>
    </row>
    <row r="60" spans="1:39">
      <c r="A60" s="355">
        <v>56</v>
      </c>
      <c r="B60" s="353">
        <v>38.829000000000001</v>
      </c>
      <c r="C60" s="353">
        <v>47.544000000000004</v>
      </c>
      <c r="D60" s="353">
        <v>46.346999999999994</v>
      </c>
      <c r="E60" s="353">
        <v>1076.5700000000002</v>
      </c>
      <c r="F60" s="353">
        <v>966.68</v>
      </c>
      <c r="G60" s="353">
        <v>1116.5</v>
      </c>
      <c r="H60" s="353">
        <v>73.216000000000008</v>
      </c>
      <c r="I60" s="353">
        <v>58.3</v>
      </c>
      <c r="J60" s="353">
        <v>66.594000000000008</v>
      </c>
      <c r="K60" s="353">
        <f t="shared" si="0"/>
        <v>44.24</v>
      </c>
      <c r="L60" s="353">
        <f t="shared" si="1"/>
        <v>4.7241288085741271</v>
      </c>
      <c r="M60" s="353">
        <f t="shared" si="2"/>
        <v>10.67841050762687</v>
      </c>
      <c r="N60" s="353">
        <f t="shared" si="3"/>
        <v>1053.25</v>
      </c>
      <c r="O60" s="353">
        <f t="shared" si="4"/>
        <v>77.584630565595972</v>
      </c>
      <c r="P60" s="353">
        <f t="shared" si="5"/>
        <v>7.3662122540323729</v>
      </c>
      <c r="Q60" s="353">
        <f t="shared" si="6"/>
        <v>66.036666666666676</v>
      </c>
      <c r="R60" s="353">
        <f t="shared" si="7"/>
        <v>7.4736021658456915</v>
      </c>
      <c r="S60" s="353">
        <f t="shared" si="8"/>
        <v>11.317352227316677</v>
      </c>
      <c r="T60" s="355">
        <v>56</v>
      </c>
      <c r="U60" s="353">
        <v>38.829000000000001</v>
      </c>
      <c r="V60" s="353">
        <v>47.544000000000004</v>
      </c>
      <c r="W60" s="353">
        <v>46.346999999999994</v>
      </c>
      <c r="X60" s="353">
        <v>1076.5700000000002</v>
      </c>
      <c r="Y60" s="353">
        <v>966.68</v>
      </c>
      <c r="Z60" s="353">
        <v>1116.5</v>
      </c>
      <c r="AA60" s="353">
        <v>73.216000000000008</v>
      </c>
      <c r="AB60" s="353">
        <v>58.3</v>
      </c>
      <c r="AC60" s="353">
        <v>66.594000000000008</v>
      </c>
      <c r="AD60" s="353">
        <f t="shared" si="9"/>
        <v>44.24</v>
      </c>
      <c r="AE60" s="353">
        <f t="shared" si="10"/>
        <v>4.7241288085741271</v>
      </c>
      <c r="AF60" s="353">
        <f t="shared" si="11"/>
        <v>10.67841050762687</v>
      </c>
      <c r="AG60" s="353">
        <f t="shared" si="12"/>
        <v>1053.25</v>
      </c>
      <c r="AH60" s="353">
        <f t="shared" si="13"/>
        <v>77.584630565595972</v>
      </c>
      <c r="AI60" s="353">
        <f t="shared" si="14"/>
        <v>7.3662122540323729</v>
      </c>
      <c r="AJ60" s="353">
        <f t="shared" si="15"/>
        <v>66.036666666666676</v>
      </c>
      <c r="AK60" s="353">
        <f t="shared" si="16"/>
        <v>7.4736021658456915</v>
      </c>
      <c r="AL60" s="353">
        <f t="shared" si="17"/>
        <v>11.317352227316677</v>
      </c>
      <c r="AM60" s="428" t="s">
        <v>887</v>
      </c>
    </row>
    <row r="61" spans="1:39">
      <c r="A61" s="355">
        <v>57</v>
      </c>
      <c r="B61" s="353">
        <v>50.82</v>
      </c>
      <c r="C61" s="353">
        <v>59.387999999999998</v>
      </c>
      <c r="D61" s="353">
        <v>58.212000000000003</v>
      </c>
      <c r="E61" s="353">
        <v>541.41999999999996</v>
      </c>
      <c r="F61" s="353">
        <v>567.6</v>
      </c>
      <c r="G61" s="353">
        <v>524.15</v>
      </c>
      <c r="H61" s="353">
        <v>70.697000000000003</v>
      </c>
      <c r="I61" s="353">
        <v>67.518000000000001</v>
      </c>
      <c r="J61" s="353">
        <v>67.100000000000009</v>
      </c>
      <c r="K61" s="353">
        <f t="shared" si="0"/>
        <v>56.140000000000008</v>
      </c>
      <c r="L61" s="353">
        <f t="shared" si="1"/>
        <v>4.6446252809026483</v>
      </c>
      <c r="M61" s="353">
        <f t="shared" si="2"/>
        <v>8.2732904896734016</v>
      </c>
      <c r="N61" s="353">
        <f t="shared" si="3"/>
        <v>544.39</v>
      </c>
      <c r="O61" s="353">
        <f t="shared" si="4"/>
        <v>21.876729645904597</v>
      </c>
      <c r="P61" s="353">
        <f t="shared" si="5"/>
        <v>4.0185766905903115</v>
      </c>
      <c r="Q61" s="353">
        <f t="shared" si="6"/>
        <v>68.438333333333333</v>
      </c>
      <c r="R61" s="353">
        <f t="shared" si="7"/>
        <v>1.9671965670296723</v>
      </c>
      <c r="S61" s="353">
        <f t="shared" si="8"/>
        <v>2.8744074719767267</v>
      </c>
      <c r="T61" s="355">
        <v>57</v>
      </c>
      <c r="U61" s="353">
        <v>50.82</v>
      </c>
      <c r="V61" s="353">
        <v>59.387999999999998</v>
      </c>
      <c r="W61" s="353">
        <v>58.212000000000003</v>
      </c>
      <c r="X61" s="353">
        <v>541.41999999999996</v>
      </c>
      <c r="Y61" s="353">
        <v>567.6</v>
      </c>
      <c r="Z61" s="353">
        <v>524.15</v>
      </c>
      <c r="AA61" s="353">
        <v>70.697000000000003</v>
      </c>
      <c r="AB61" s="353">
        <v>67.518000000000001</v>
      </c>
      <c r="AC61" s="353">
        <v>67.100000000000009</v>
      </c>
      <c r="AD61" s="353">
        <f t="shared" si="9"/>
        <v>56.140000000000008</v>
      </c>
      <c r="AE61" s="353">
        <f t="shared" si="10"/>
        <v>4.6446252809026483</v>
      </c>
      <c r="AF61" s="353">
        <f t="shared" si="11"/>
        <v>8.2732904896734016</v>
      </c>
      <c r="AG61" s="353">
        <f t="shared" si="12"/>
        <v>544.39</v>
      </c>
      <c r="AH61" s="353">
        <f t="shared" si="13"/>
        <v>21.876729645904597</v>
      </c>
      <c r="AI61" s="353">
        <f t="shared" si="14"/>
        <v>4.0185766905903115</v>
      </c>
      <c r="AJ61" s="353">
        <f t="shared" si="15"/>
        <v>68.438333333333333</v>
      </c>
      <c r="AK61" s="353">
        <f t="shared" si="16"/>
        <v>1.9671965670296723</v>
      </c>
      <c r="AL61" s="353">
        <f t="shared" si="17"/>
        <v>2.8744074719767267</v>
      </c>
      <c r="AM61" s="428" t="s">
        <v>888</v>
      </c>
    </row>
    <row r="62" spans="1:39">
      <c r="A62" s="355">
        <v>58</v>
      </c>
      <c r="B62" s="353">
        <v>25.515000000000001</v>
      </c>
      <c r="C62" s="353">
        <v>37.527000000000001</v>
      </c>
      <c r="D62" s="353">
        <v>37.421999999999997</v>
      </c>
      <c r="E62" s="353">
        <v>376.41999999999996</v>
      </c>
      <c r="F62" s="353">
        <v>270.70999999999998</v>
      </c>
      <c r="G62" s="353">
        <v>401.60999999999996</v>
      </c>
      <c r="H62" s="353">
        <v>64.944000000000003</v>
      </c>
      <c r="I62" s="353">
        <v>53.669000000000004</v>
      </c>
      <c r="J62" s="353">
        <v>69.938000000000002</v>
      </c>
      <c r="K62" s="353">
        <f t="shared" si="0"/>
        <v>33.488</v>
      </c>
      <c r="L62" s="353">
        <f t="shared" si="1"/>
        <v>6.9050201303109819</v>
      </c>
      <c r="M62" s="353">
        <f t="shared" si="2"/>
        <v>20.619386437861269</v>
      </c>
      <c r="N62" s="353">
        <f t="shared" si="3"/>
        <v>349.57999999999993</v>
      </c>
      <c r="O62" s="353">
        <f t="shared" si="4"/>
        <v>69.454961665816526</v>
      </c>
      <c r="P62" s="353">
        <f t="shared" si="5"/>
        <v>19.868116501463625</v>
      </c>
      <c r="Q62" s="353">
        <f t="shared" si="6"/>
        <v>62.850333333333332</v>
      </c>
      <c r="R62" s="353">
        <f t="shared" si="7"/>
        <v>8.3341268488867541</v>
      </c>
      <c r="S62" s="353">
        <f t="shared" si="8"/>
        <v>13.260274698442471</v>
      </c>
      <c r="T62" s="355">
        <v>58</v>
      </c>
      <c r="V62" s="353">
        <v>37.527000000000001</v>
      </c>
      <c r="W62" s="353">
        <v>37.421999999999997</v>
      </c>
      <c r="X62" s="353">
        <v>376.41999999999996</v>
      </c>
      <c r="Y62" s="353">
        <v>270.70999999999998</v>
      </c>
      <c r="Z62" s="353">
        <v>401.60999999999996</v>
      </c>
      <c r="AA62" s="353">
        <v>64.944000000000003</v>
      </c>
      <c r="AB62" s="353">
        <v>53.669000000000004</v>
      </c>
      <c r="AC62" s="353">
        <v>69.938000000000002</v>
      </c>
      <c r="AD62" s="353">
        <f t="shared" si="9"/>
        <v>37.474499999999999</v>
      </c>
      <c r="AE62" s="353">
        <f t="shared" si="10"/>
        <v>7.4246212024590308E-2</v>
      </c>
      <c r="AF62" s="353">
        <f t="shared" si="11"/>
        <v>0.19812462347620466</v>
      </c>
      <c r="AG62" s="353">
        <f t="shared" si="12"/>
        <v>349.57999999999993</v>
      </c>
      <c r="AH62" s="353">
        <f t="shared" si="13"/>
        <v>69.454961665816526</v>
      </c>
      <c r="AI62" s="353">
        <f t="shared" si="14"/>
        <v>19.868116501463625</v>
      </c>
      <c r="AJ62" s="353">
        <f t="shared" si="15"/>
        <v>62.850333333333332</v>
      </c>
      <c r="AK62" s="353">
        <f t="shared" si="16"/>
        <v>8.3341268488867541</v>
      </c>
      <c r="AL62" s="353">
        <f t="shared" si="17"/>
        <v>13.260274698442471</v>
      </c>
      <c r="AM62" s="428" t="s">
        <v>889</v>
      </c>
    </row>
    <row r="63" spans="1:39">
      <c r="A63" s="355">
        <v>59</v>
      </c>
      <c r="B63" s="353">
        <v>41.118000000000002</v>
      </c>
      <c r="C63" s="353">
        <v>44.1</v>
      </c>
      <c r="D63" s="353">
        <v>30.933000000000003</v>
      </c>
      <c r="E63" s="353">
        <v>453.85999999999996</v>
      </c>
      <c r="F63" s="353">
        <v>436.91999999999996</v>
      </c>
      <c r="G63" s="353">
        <v>421.08000000000004</v>
      </c>
      <c r="H63" s="353">
        <v>56.341999999999999</v>
      </c>
      <c r="I63" s="353">
        <v>51.919999999999995</v>
      </c>
      <c r="J63" s="353">
        <v>58.069000000000003</v>
      </c>
      <c r="K63" s="353">
        <f t="shared" si="0"/>
        <v>38.717000000000006</v>
      </c>
      <c r="L63" s="353">
        <f t="shared" si="1"/>
        <v>6.9040620651903417</v>
      </c>
      <c r="M63" s="353">
        <f t="shared" si="2"/>
        <v>17.832120425627863</v>
      </c>
      <c r="N63" s="353">
        <f t="shared" si="3"/>
        <v>437.28666666666669</v>
      </c>
      <c r="O63" s="353">
        <f t="shared" si="4"/>
        <v>16.393075774037403</v>
      </c>
      <c r="P63" s="353">
        <f t="shared" si="5"/>
        <v>3.7488167428012296</v>
      </c>
      <c r="Q63" s="353">
        <f t="shared" si="6"/>
        <v>55.443666666666672</v>
      </c>
      <c r="R63" s="353">
        <f t="shared" si="7"/>
        <v>3.1714038426749371</v>
      </c>
      <c r="S63" s="353">
        <f t="shared" si="8"/>
        <v>5.7200470916574844</v>
      </c>
      <c r="T63" s="355">
        <v>59</v>
      </c>
      <c r="U63" s="353">
        <v>41.118000000000002</v>
      </c>
      <c r="V63" s="353">
        <v>44.1</v>
      </c>
      <c r="W63" s="353">
        <v>30.933000000000003</v>
      </c>
      <c r="X63" s="353">
        <v>453.85999999999996</v>
      </c>
      <c r="Y63" s="353">
        <v>436.91999999999996</v>
      </c>
      <c r="Z63" s="353">
        <v>421.08000000000004</v>
      </c>
      <c r="AA63" s="353">
        <v>56.341999999999999</v>
      </c>
      <c r="AB63" s="353">
        <v>51.919999999999995</v>
      </c>
      <c r="AC63" s="353">
        <v>58.069000000000003</v>
      </c>
      <c r="AD63" s="353">
        <f t="shared" si="9"/>
        <v>38.717000000000006</v>
      </c>
      <c r="AE63" s="353">
        <f t="shared" si="10"/>
        <v>6.9040620651903417</v>
      </c>
      <c r="AF63" s="353">
        <f t="shared" si="11"/>
        <v>17.832120425627863</v>
      </c>
      <c r="AG63" s="353">
        <f t="shared" si="12"/>
        <v>437.28666666666669</v>
      </c>
      <c r="AH63" s="353">
        <f t="shared" si="13"/>
        <v>16.393075774037403</v>
      </c>
      <c r="AI63" s="353">
        <f t="shared" si="14"/>
        <v>3.7488167428012296</v>
      </c>
      <c r="AJ63" s="353">
        <f t="shared" si="15"/>
        <v>55.443666666666672</v>
      </c>
      <c r="AK63" s="353">
        <f t="shared" si="16"/>
        <v>3.1714038426749371</v>
      </c>
      <c r="AL63" s="353">
        <f t="shared" si="17"/>
        <v>5.7200470916574844</v>
      </c>
      <c r="AM63" s="428" t="s">
        <v>890</v>
      </c>
    </row>
    <row r="64" spans="1:39">
      <c r="A64" s="355">
        <v>60</v>
      </c>
      <c r="B64" s="353">
        <v>52.899000000000001</v>
      </c>
      <c r="C64" s="353">
        <v>50.358000000000004</v>
      </c>
      <c r="D64" s="353">
        <v>52.227000000000004</v>
      </c>
      <c r="E64" s="353">
        <v>666.93000000000006</v>
      </c>
      <c r="F64" s="353">
        <v>695.86</v>
      </c>
      <c r="G64" s="353">
        <v>690.25</v>
      </c>
      <c r="H64" s="353">
        <v>79.376000000000005</v>
      </c>
      <c r="I64" s="353">
        <v>73.238</v>
      </c>
      <c r="J64" s="353">
        <v>71.290999999999997</v>
      </c>
      <c r="K64" s="353">
        <f t="shared" si="0"/>
        <v>51.828000000000003</v>
      </c>
      <c r="L64" s="353">
        <f t="shared" si="1"/>
        <v>1.3166514345110465</v>
      </c>
      <c r="M64" s="353">
        <f t="shared" si="2"/>
        <v>2.5404249334549789</v>
      </c>
      <c r="N64" s="353">
        <f t="shared" si="3"/>
        <v>684.34666666666669</v>
      </c>
      <c r="O64" s="353">
        <f t="shared" si="4"/>
        <v>15.341878416065368</v>
      </c>
      <c r="P64" s="353">
        <f t="shared" si="5"/>
        <v>2.2418284713496135</v>
      </c>
      <c r="Q64" s="353">
        <f t="shared" si="6"/>
        <v>74.635000000000005</v>
      </c>
      <c r="R64" s="353">
        <f t="shared" si="7"/>
        <v>4.2196579245242178</v>
      </c>
      <c r="S64" s="353">
        <f t="shared" si="8"/>
        <v>5.6537253627979069</v>
      </c>
      <c r="T64" s="355">
        <v>60</v>
      </c>
      <c r="U64" s="353">
        <v>52.899000000000001</v>
      </c>
      <c r="V64" s="353">
        <v>50.358000000000004</v>
      </c>
      <c r="W64" s="353">
        <v>52.227000000000004</v>
      </c>
      <c r="X64" s="353">
        <v>666.93000000000006</v>
      </c>
      <c r="Y64" s="353">
        <v>695.86</v>
      </c>
      <c r="Z64" s="353">
        <v>690.25</v>
      </c>
      <c r="AA64" s="353">
        <v>79.376000000000005</v>
      </c>
      <c r="AB64" s="353">
        <v>73.238</v>
      </c>
      <c r="AC64" s="353">
        <v>71.290999999999997</v>
      </c>
      <c r="AD64" s="353">
        <f t="shared" si="9"/>
        <v>51.828000000000003</v>
      </c>
      <c r="AE64" s="353">
        <f t="shared" si="10"/>
        <v>1.3166514345110465</v>
      </c>
      <c r="AF64" s="353">
        <f t="shared" si="11"/>
        <v>2.5404249334549789</v>
      </c>
      <c r="AG64" s="353">
        <f t="shared" si="12"/>
        <v>684.34666666666669</v>
      </c>
      <c r="AH64" s="353">
        <f t="shared" si="13"/>
        <v>15.341878416065368</v>
      </c>
      <c r="AI64" s="353">
        <f t="shared" si="14"/>
        <v>2.2418284713496135</v>
      </c>
      <c r="AJ64" s="353">
        <f t="shared" si="15"/>
        <v>74.635000000000005</v>
      </c>
      <c r="AK64" s="353">
        <f t="shared" si="16"/>
        <v>4.2196579245242178</v>
      </c>
      <c r="AL64" s="353">
        <f t="shared" si="17"/>
        <v>5.6537253627979069</v>
      </c>
      <c r="AM64" s="428" t="s">
        <v>891</v>
      </c>
    </row>
    <row r="65" spans="1:39">
      <c r="A65" s="355">
        <v>61</v>
      </c>
      <c r="B65" s="353">
        <v>34.377000000000002</v>
      </c>
      <c r="C65" s="353">
        <v>25.073999999999998</v>
      </c>
      <c r="D65" s="353">
        <v>31.29</v>
      </c>
      <c r="E65" s="353">
        <v>717.86</v>
      </c>
      <c r="F65" s="353">
        <v>515.02</v>
      </c>
      <c r="G65" s="353">
        <v>729.08</v>
      </c>
      <c r="H65" s="353">
        <v>50.314</v>
      </c>
      <c r="I65" s="353">
        <v>39.027999999999999</v>
      </c>
      <c r="J65" s="353">
        <v>55.076999999999998</v>
      </c>
      <c r="K65" s="353">
        <f t="shared" si="0"/>
        <v>30.247</v>
      </c>
      <c r="L65" s="353">
        <f t="shared" si="1"/>
        <v>4.7383899164167502</v>
      </c>
      <c r="M65" s="353">
        <f t="shared" si="2"/>
        <v>15.665652515676761</v>
      </c>
      <c r="N65" s="353">
        <f t="shared" si="3"/>
        <v>653.98666666666668</v>
      </c>
      <c r="O65" s="353">
        <f t="shared" si="4"/>
        <v>120.4793465011049</v>
      </c>
      <c r="P65" s="353">
        <f t="shared" si="5"/>
        <v>18.422294007182344</v>
      </c>
      <c r="Q65" s="353">
        <f t="shared" si="6"/>
        <v>48.139666666666663</v>
      </c>
      <c r="R65" s="353">
        <f t="shared" si="7"/>
        <v>8.2424750125998987</v>
      </c>
      <c r="S65" s="353">
        <f t="shared" si="8"/>
        <v>17.122002671254958</v>
      </c>
      <c r="T65" s="355">
        <v>61</v>
      </c>
      <c r="U65" s="353">
        <v>34.377000000000002</v>
      </c>
      <c r="V65" s="353">
        <v>25.073999999999998</v>
      </c>
      <c r="W65" s="353">
        <v>31.29</v>
      </c>
      <c r="X65" s="353">
        <v>717.86</v>
      </c>
      <c r="Y65" s="353">
        <v>515.02</v>
      </c>
      <c r="Z65" s="353">
        <v>729.08</v>
      </c>
      <c r="AA65" s="353">
        <v>50.314</v>
      </c>
      <c r="AB65" s="353">
        <v>39.027999999999999</v>
      </c>
      <c r="AC65" s="353">
        <v>55.076999999999998</v>
      </c>
      <c r="AD65" s="353">
        <f t="shared" si="9"/>
        <v>30.247</v>
      </c>
      <c r="AE65" s="353">
        <f t="shared" si="10"/>
        <v>4.7383899164167502</v>
      </c>
      <c r="AF65" s="353">
        <f t="shared" si="11"/>
        <v>15.665652515676761</v>
      </c>
      <c r="AG65" s="353">
        <f t="shared" si="12"/>
        <v>653.98666666666668</v>
      </c>
      <c r="AH65" s="353">
        <f t="shared" si="13"/>
        <v>120.4793465011049</v>
      </c>
      <c r="AI65" s="353">
        <f t="shared" si="14"/>
        <v>18.422294007182344</v>
      </c>
      <c r="AJ65" s="353">
        <f t="shared" si="15"/>
        <v>48.139666666666663</v>
      </c>
      <c r="AK65" s="353">
        <f t="shared" si="16"/>
        <v>8.2424750125998987</v>
      </c>
      <c r="AL65" s="353">
        <f t="shared" si="17"/>
        <v>17.122002671254958</v>
      </c>
      <c r="AM65" s="428" t="s">
        <v>892</v>
      </c>
    </row>
    <row r="66" spans="1:39">
      <c r="A66" s="355">
        <v>62</v>
      </c>
      <c r="B66" s="353">
        <v>33.18</v>
      </c>
      <c r="C66" s="353">
        <v>36.687000000000005</v>
      </c>
      <c r="D66" s="353">
        <v>35.07</v>
      </c>
      <c r="E66" s="353">
        <v>566.72</v>
      </c>
      <c r="F66" s="353">
        <v>767.46999999999991</v>
      </c>
      <c r="G66" s="353">
        <v>630.18999999999994</v>
      </c>
      <c r="H66" s="353">
        <v>52.206000000000003</v>
      </c>
      <c r="I66" s="353">
        <v>59.356000000000002</v>
      </c>
      <c r="J66" s="353">
        <v>54.988999999999997</v>
      </c>
      <c r="K66" s="353">
        <f t="shared" si="0"/>
        <v>34.979000000000006</v>
      </c>
      <c r="L66" s="353">
        <f t="shared" si="1"/>
        <v>1.7552700646909034</v>
      </c>
      <c r="M66" s="353">
        <f t="shared" si="2"/>
        <v>5.0180681685894486</v>
      </c>
      <c r="N66" s="353">
        <f t="shared" si="3"/>
        <v>654.79333333333341</v>
      </c>
      <c r="O66" s="353">
        <f t="shared" si="4"/>
        <v>102.61156676190625</v>
      </c>
      <c r="P66" s="353">
        <f t="shared" si="5"/>
        <v>15.670832541856397</v>
      </c>
      <c r="Q66" s="353">
        <f t="shared" si="6"/>
        <v>55.517000000000003</v>
      </c>
      <c r="R66" s="353">
        <f t="shared" si="7"/>
        <v>3.6041244429125912</v>
      </c>
      <c r="S66" s="353">
        <f t="shared" si="8"/>
        <v>6.4919293962436564</v>
      </c>
      <c r="T66" s="355">
        <v>62</v>
      </c>
      <c r="U66" s="353">
        <v>33.18</v>
      </c>
      <c r="V66" s="353">
        <v>36.687000000000005</v>
      </c>
      <c r="W66" s="353">
        <v>35.07</v>
      </c>
      <c r="X66" s="353">
        <v>566.72</v>
      </c>
      <c r="Y66" s="353">
        <v>767.46999999999991</v>
      </c>
      <c r="Z66" s="353">
        <v>630.18999999999994</v>
      </c>
      <c r="AA66" s="353">
        <v>52.206000000000003</v>
      </c>
      <c r="AB66" s="353">
        <v>59.356000000000002</v>
      </c>
      <c r="AC66" s="353">
        <v>54.988999999999997</v>
      </c>
      <c r="AD66" s="353">
        <f t="shared" si="9"/>
        <v>34.979000000000006</v>
      </c>
      <c r="AE66" s="353">
        <f t="shared" si="10"/>
        <v>1.7552700646909034</v>
      </c>
      <c r="AF66" s="353">
        <f t="shared" si="11"/>
        <v>5.0180681685894486</v>
      </c>
      <c r="AG66" s="353">
        <f t="shared" si="12"/>
        <v>654.79333333333341</v>
      </c>
      <c r="AH66" s="353">
        <f t="shared" si="13"/>
        <v>102.61156676190625</v>
      </c>
      <c r="AI66" s="353">
        <f t="shared" si="14"/>
        <v>15.670832541856397</v>
      </c>
      <c r="AJ66" s="353">
        <f t="shared" si="15"/>
        <v>55.517000000000003</v>
      </c>
      <c r="AK66" s="353">
        <f t="shared" si="16"/>
        <v>3.6041244429125912</v>
      </c>
      <c r="AL66" s="353">
        <f t="shared" si="17"/>
        <v>6.4919293962436564</v>
      </c>
      <c r="AM66" s="428" t="s">
        <v>893</v>
      </c>
    </row>
    <row r="67" spans="1:39">
      <c r="A67" s="355">
        <v>63</v>
      </c>
      <c r="B67" s="353">
        <v>15.911700000000002</v>
      </c>
      <c r="C67" s="353">
        <v>18.6816</v>
      </c>
      <c r="D67" s="353">
        <v>17.2956</v>
      </c>
      <c r="E67" s="353">
        <v>181.17</v>
      </c>
      <c r="F67" s="353">
        <v>262.02</v>
      </c>
      <c r="G67" s="353">
        <v>208.12</v>
      </c>
      <c r="H67" s="353">
        <v>21.329000000000001</v>
      </c>
      <c r="I67" s="353">
        <v>25.157</v>
      </c>
      <c r="J67" s="353">
        <v>23.661000000000001</v>
      </c>
      <c r="K67" s="353">
        <f t="shared" si="0"/>
        <v>17.296299999999999</v>
      </c>
      <c r="L67" s="353">
        <f t="shared" si="1"/>
        <v>1.3849501326762625</v>
      </c>
      <c r="M67" s="353">
        <f t="shared" si="2"/>
        <v>8.0072046199260107</v>
      </c>
      <c r="N67" s="353">
        <f t="shared" si="3"/>
        <v>217.10333333333332</v>
      </c>
      <c r="O67" s="353">
        <f t="shared" si="4"/>
        <v>41.166804993020051</v>
      </c>
      <c r="P67" s="353">
        <f t="shared" si="5"/>
        <v>18.961848425336651</v>
      </c>
      <c r="Q67" s="353">
        <f t="shared" si="6"/>
        <v>23.382333333333335</v>
      </c>
      <c r="R67" s="353">
        <f t="shared" si="7"/>
        <v>1.9291545643968844</v>
      </c>
      <c r="S67" s="353">
        <f t="shared" si="8"/>
        <v>8.2504792695206532</v>
      </c>
      <c r="T67" s="355">
        <v>63</v>
      </c>
      <c r="U67" s="353">
        <v>15.911700000000002</v>
      </c>
      <c r="V67" s="353">
        <v>18.6816</v>
      </c>
      <c r="W67" s="353">
        <v>17.2956</v>
      </c>
      <c r="X67" s="353">
        <v>181.17</v>
      </c>
      <c r="Y67" s="353">
        <v>262.02</v>
      </c>
      <c r="Z67" s="353">
        <v>208.12</v>
      </c>
      <c r="AA67" s="353">
        <v>21.329000000000001</v>
      </c>
      <c r="AB67" s="353">
        <v>25.157</v>
      </c>
      <c r="AC67" s="353">
        <v>23.661000000000001</v>
      </c>
      <c r="AD67" s="353">
        <f t="shared" si="9"/>
        <v>17.296299999999999</v>
      </c>
      <c r="AE67" s="353">
        <f t="shared" si="10"/>
        <v>1.3849501326762625</v>
      </c>
      <c r="AF67" s="353">
        <f t="shared" si="11"/>
        <v>8.0072046199260107</v>
      </c>
      <c r="AG67" s="353">
        <f t="shared" si="12"/>
        <v>217.10333333333332</v>
      </c>
      <c r="AH67" s="353">
        <f t="shared" si="13"/>
        <v>41.166804993020051</v>
      </c>
      <c r="AI67" s="353">
        <f t="shared" si="14"/>
        <v>18.961848425336651</v>
      </c>
      <c r="AJ67" s="353">
        <f t="shared" si="15"/>
        <v>23.382333333333335</v>
      </c>
      <c r="AK67" s="353">
        <f t="shared" si="16"/>
        <v>1.9291545643968844</v>
      </c>
      <c r="AL67" s="353">
        <f t="shared" si="17"/>
        <v>8.2504792695206532</v>
      </c>
      <c r="AM67" s="428" t="s">
        <v>894</v>
      </c>
    </row>
    <row r="68" spans="1:39">
      <c r="A68" s="355">
        <v>64</v>
      </c>
      <c r="B68" s="353">
        <v>24.821999999999999</v>
      </c>
      <c r="C68" s="353">
        <v>22.848000000000003</v>
      </c>
      <c r="D68" s="353">
        <v>24.485999999999997</v>
      </c>
      <c r="E68" s="353">
        <v>372.46</v>
      </c>
      <c r="F68" s="353">
        <v>370.04</v>
      </c>
      <c r="G68" s="353">
        <v>383.68</v>
      </c>
      <c r="H68" s="353">
        <v>35.848999999999997</v>
      </c>
      <c r="I68" s="353">
        <v>37.201999999999998</v>
      </c>
      <c r="J68" s="353">
        <v>38.664999999999999</v>
      </c>
      <c r="K68" s="353">
        <f t="shared" si="0"/>
        <v>24.052000000000003</v>
      </c>
      <c r="L68" s="353">
        <f t="shared" si="1"/>
        <v>1.0561420359023663</v>
      </c>
      <c r="M68" s="353">
        <f t="shared" si="2"/>
        <v>4.3910778143288134</v>
      </c>
      <c r="N68" s="353">
        <f t="shared" si="3"/>
        <v>375.39333333333337</v>
      </c>
      <c r="O68" s="353">
        <f t="shared" si="4"/>
        <v>7.2777560644290178</v>
      </c>
      <c r="P68" s="353">
        <f t="shared" si="5"/>
        <v>1.9387014680856569</v>
      </c>
      <c r="Q68" s="353">
        <f t="shared" si="6"/>
        <v>37.23866666666666</v>
      </c>
      <c r="R68" s="353">
        <f t="shared" si="7"/>
        <v>1.4083580273969176</v>
      </c>
      <c r="S68" s="353">
        <f t="shared" si="8"/>
        <v>3.7819775879827002</v>
      </c>
      <c r="T68" s="355">
        <v>64</v>
      </c>
      <c r="U68" s="353">
        <v>24.821999999999999</v>
      </c>
      <c r="V68" s="353">
        <v>22.848000000000003</v>
      </c>
      <c r="W68" s="353">
        <v>24.485999999999997</v>
      </c>
      <c r="X68" s="353">
        <v>372.46</v>
      </c>
      <c r="Y68" s="353">
        <v>370.04</v>
      </c>
      <c r="Z68" s="353">
        <v>383.68</v>
      </c>
      <c r="AA68" s="353">
        <v>35.848999999999997</v>
      </c>
      <c r="AB68" s="353">
        <v>37.201999999999998</v>
      </c>
      <c r="AC68" s="353">
        <v>38.664999999999999</v>
      </c>
      <c r="AD68" s="353">
        <f t="shared" si="9"/>
        <v>24.052000000000003</v>
      </c>
      <c r="AE68" s="353">
        <f t="shared" si="10"/>
        <v>1.0561420359023663</v>
      </c>
      <c r="AF68" s="353">
        <f t="shared" si="11"/>
        <v>4.3910778143288134</v>
      </c>
      <c r="AG68" s="353">
        <f t="shared" si="12"/>
        <v>375.39333333333337</v>
      </c>
      <c r="AH68" s="353">
        <f t="shared" si="13"/>
        <v>7.2777560644290178</v>
      </c>
      <c r="AI68" s="353">
        <f t="shared" si="14"/>
        <v>1.9387014680856569</v>
      </c>
      <c r="AJ68" s="353">
        <f t="shared" si="15"/>
        <v>37.23866666666666</v>
      </c>
      <c r="AK68" s="353">
        <f t="shared" si="16"/>
        <v>1.4083580273969176</v>
      </c>
      <c r="AL68" s="353">
        <f t="shared" si="17"/>
        <v>3.7819775879827002</v>
      </c>
      <c r="AM68" s="428" t="s">
        <v>895</v>
      </c>
    </row>
    <row r="69" spans="1:39">
      <c r="A69" s="355">
        <v>65</v>
      </c>
      <c r="B69" s="353">
        <v>20.6892</v>
      </c>
      <c r="C69" s="353">
        <v>16.243500000000001</v>
      </c>
      <c r="D69" s="353">
        <v>20.0151</v>
      </c>
      <c r="E69" s="353">
        <v>274.45</v>
      </c>
      <c r="F69" s="353">
        <v>163.24</v>
      </c>
      <c r="G69" s="353">
        <v>279.95</v>
      </c>
      <c r="H69" s="353">
        <v>36.124000000000002</v>
      </c>
      <c r="I69" s="353">
        <v>22.494999999999997</v>
      </c>
      <c r="J69" s="353">
        <v>36.751000000000005</v>
      </c>
      <c r="K69" s="353">
        <f t="shared" si="0"/>
        <v>18.982600000000001</v>
      </c>
      <c r="L69" s="353">
        <f t="shared" si="1"/>
        <v>2.3959558238832326</v>
      </c>
      <c r="M69" s="353">
        <f t="shared" si="2"/>
        <v>12.621852769816739</v>
      </c>
      <c r="N69" s="353">
        <f t="shared" si="3"/>
        <v>239.21333333333334</v>
      </c>
      <c r="O69" s="353">
        <f t="shared" si="4"/>
        <v>65.852281914397864</v>
      </c>
      <c r="P69" s="353">
        <f t="shared" si="5"/>
        <v>27.528683705366703</v>
      </c>
      <c r="Q69" s="353">
        <f t="shared" si="6"/>
        <v>31.790000000000003</v>
      </c>
      <c r="R69" s="353">
        <f t="shared" si="7"/>
        <v>8.0558085255298977</v>
      </c>
      <c r="S69" s="353">
        <f t="shared" si="8"/>
        <v>25.340699985938652</v>
      </c>
      <c r="T69" s="355">
        <v>65</v>
      </c>
      <c r="U69" s="353">
        <v>20.6892</v>
      </c>
      <c r="V69" s="353">
        <v>16.243500000000001</v>
      </c>
      <c r="W69" s="353">
        <v>20.0151</v>
      </c>
      <c r="X69" s="353">
        <v>274.45</v>
      </c>
      <c r="Z69" s="353">
        <v>279.95</v>
      </c>
      <c r="AA69" s="353">
        <v>36.124000000000002</v>
      </c>
      <c r="AC69" s="353">
        <v>36.751000000000005</v>
      </c>
      <c r="AD69" s="353">
        <f t="shared" si="9"/>
        <v>18.982600000000001</v>
      </c>
      <c r="AE69" s="353">
        <f t="shared" si="10"/>
        <v>2.3959558238832326</v>
      </c>
      <c r="AF69" s="353">
        <f t="shared" si="11"/>
        <v>12.621852769816739</v>
      </c>
      <c r="AG69" s="353">
        <f t="shared" si="12"/>
        <v>277.2</v>
      </c>
      <c r="AH69" s="353">
        <f t="shared" si="13"/>
        <v>3.8890872965260113</v>
      </c>
      <c r="AI69" s="353">
        <f t="shared" si="14"/>
        <v>1.4029896452114039</v>
      </c>
      <c r="AJ69" s="353">
        <f t="shared" si="15"/>
        <v>36.4375</v>
      </c>
      <c r="AK69" s="353">
        <f t="shared" si="16"/>
        <v>0.44335595180396703</v>
      </c>
      <c r="AL69" s="353">
        <f t="shared" si="17"/>
        <v>1.2167573291361016</v>
      </c>
      <c r="AM69" s="428" t="s">
        <v>896</v>
      </c>
    </row>
    <row r="70" spans="1:39">
      <c r="A70" s="355">
        <v>66</v>
      </c>
      <c r="B70" s="353">
        <v>21.441000000000003</v>
      </c>
      <c r="C70" s="353">
        <v>22.364999999999998</v>
      </c>
      <c r="D70" s="353">
        <v>21.378</v>
      </c>
      <c r="E70" s="353">
        <v>409.53000000000003</v>
      </c>
      <c r="F70" s="353">
        <v>519.75</v>
      </c>
      <c r="G70" s="353">
        <v>455.51000000000005</v>
      </c>
      <c r="H70" s="353">
        <v>40.81</v>
      </c>
      <c r="I70" s="353">
        <v>45.54</v>
      </c>
      <c r="J70" s="353">
        <v>40.337000000000003</v>
      </c>
      <c r="K70" s="353">
        <f t="shared" ref="K70:K133" si="18">AVERAGE(B70:D70)</f>
        <v>21.727999999999998</v>
      </c>
      <c r="L70" s="353">
        <f t="shared" ref="L70:L133" si="19">STDEV(B70:D70)</f>
        <v>0.55255678441224332</v>
      </c>
      <c r="M70" s="353">
        <f t="shared" ref="M70:M133" si="20">L70/K70*100</f>
        <v>2.5430632566837414</v>
      </c>
      <c r="N70" s="353">
        <f t="shared" ref="N70:N133" si="21">AVERAGE(E70:G70)</f>
        <v>461.59666666666664</v>
      </c>
      <c r="O70" s="353">
        <f t="shared" ref="O70:O133" si="22">STDEV(E70:G70)</f>
        <v>55.361518524452805</v>
      </c>
      <c r="P70" s="353">
        <f t="shared" ref="P70:P133" si="23">O70/N70*100</f>
        <v>11.993483168809597</v>
      </c>
      <c r="Q70" s="353">
        <f t="shared" ref="Q70:Q133" si="24">AVERAGE(H70:J70)</f>
        <v>42.228999999999999</v>
      </c>
      <c r="R70" s="353">
        <f t="shared" ref="R70:R133" si="25">STDEV(H70:J70)</f>
        <v>2.8771466768310558</v>
      </c>
      <c r="S70" s="353">
        <f t="shared" ref="S70:S133" si="26">R70/Q70*100</f>
        <v>6.8132010628503066</v>
      </c>
      <c r="T70" s="355">
        <v>66</v>
      </c>
      <c r="U70" s="353">
        <v>21.441000000000003</v>
      </c>
      <c r="V70" s="353">
        <v>22.364999999999998</v>
      </c>
      <c r="W70" s="353">
        <v>21.378</v>
      </c>
      <c r="X70" s="353">
        <v>409.53000000000003</v>
      </c>
      <c r="Y70" s="353">
        <v>519.75</v>
      </c>
      <c r="Z70" s="353">
        <v>455.51000000000005</v>
      </c>
      <c r="AA70" s="353">
        <v>40.81</v>
      </c>
      <c r="AB70" s="353">
        <v>45.54</v>
      </c>
      <c r="AC70" s="353">
        <v>40.337000000000003</v>
      </c>
      <c r="AD70" s="353">
        <f t="shared" ref="AD70:AD133" si="27">AVERAGE(U70:W70)</f>
        <v>21.727999999999998</v>
      </c>
      <c r="AE70" s="353">
        <f t="shared" ref="AE70:AE133" si="28">STDEV(U70:W70)</f>
        <v>0.55255678441224332</v>
      </c>
      <c r="AF70" s="353">
        <f t="shared" ref="AF70:AF133" si="29">AE70/AD70*100</f>
        <v>2.5430632566837414</v>
      </c>
      <c r="AG70" s="353">
        <f t="shared" ref="AG70:AG133" si="30">AVERAGE(X70:Z70)</f>
        <v>461.59666666666664</v>
      </c>
      <c r="AH70" s="353">
        <f t="shared" ref="AH70:AH133" si="31">STDEV(X70:Z70)</f>
        <v>55.361518524452805</v>
      </c>
      <c r="AI70" s="353">
        <f t="shared" ref="AI70:AI133" si="32">AH70/AG70*100</f>
        <v>11.993483168809597</v>
      </c>
      <c r="AJ70" s="353">
        <f t="shared" ref="AJ70:AJ133" si="33">AVERAGE(AA70:AC70)</f>
        <v>42.228999999999999</v>
      </c>
      <c r="AK70" s="353">
        <f t="shared" ref="AK70:AK133" si="34">STDEV(AA70:AC70)</f>
        <v>2.8771466768310558</v>
      </c>
      <c r="AL70" s="353">
        <f t="shared" ref="AL70:AL133" si="35">AK70/AJ70*100</f>
        <v>6.8132010628503066</v>
      </c>
      <c r="AM70" s="428" t="s">
        <v>897</v>
      </c>
    </row>
    <row r="71" spans="1:39">
      <c r="A71" s="355">
        <v>67</v>
      </c>
      <c r="B71" s="353">
        <v>28.728000000000002</v>
      </c>
      <c r="C71" s="353">
        <v>32.423999999999999</v>
      </c>
      <c r="D71" s="353">
        <v>29.232000000000003</v>
      </c>
      <c r="E71" s="353">
        <v>334.84000000000003</v>
      </c>
      <c r="F71" s="353">
        <v>443.85</v>
      </c>
      <c r="G71" s="353">
        <v>331.43</v>
      </c>
      <c r="H71" s="353">
        <v>38.290999999999997</v>
      </c>
      <c r="I71" s="353">
        <v>45.055999999999997</v>
      </c>
      <c r="J71" s="353">
        <v>38.885000000000005</v>
      </c>
      <c r="K71" s="353">
        <f t="shared" si="18"/>
        <v>30.128</v>
      </c>
      <c r="L71" s="353">
        <f t="shared" si="19"/>
        <v>2.0042993788354058</v>
      </c>
      <c r="M71" s="353">
        <f t="shared" si="20"/>
        <v>6.6526134454175709</v>
      </c>
      <c r="N71" s="353">
        <f t="shared" si="21"/>
        <v>370.04</v>
      </c>
      <c r="O71" s="353">
        <f t="shared" si="22"/>
        <v>63.944070092542496</v>
      </c>
      <c r="P71" s="353">
        <f t="shared" si="23"/>
        <v>17.280312964150497</v>
      </c>
      <c r="Q71" s="353">
        <f t="shared" si="24"/>
        <v>40.744</v>
      </c>
      <c r="R71" s="353">
        <f t="shared" si="25"/>
        <v>3.7460935653023921</v>
      </c>
      <c r="S71" s="353">
        <f t="shared" si="26"/>
        <v>9.1942213953033392</v>
      </c>
      <c r="T71" s="355">
        <v>67</v>
      </c>
      <c r="U71" s="353">
        <v>28.728000000000002</v>
      </c>
      <c r="V71" s="353">
        <v>32.423999999999999</v>
      </c>
      <c r="W71" s="353">
        <v>29.232000000000003</v>
      </c>
      <c r="X71" s="353">
        <v>334.84000000000003</v>
      </c>
      <c r="Y71" s="353">
        <v>443.85</v>
      </c>
      <c r="Z71" s="353">
        <v>331.43</v>
      </c>
      <c r="AA71" s="353">
        <v>38.290999999999997</v>
      </c>
      <c r="AB71" s="353">
        <v>45.055999999999997</v>
      </c>
      <c r="AC71" s="353">
        <v>38.885000000000005</v>
      </c>
      <c r="AD71" s="353">
        <f t="shared" si="27"/>
        <v>30.128</v>
      </c>
      <c r="AE71" s="353">
        <f t="shared" si="28"/>
        <v>2.0042993788354058</v>
      </c>
      <c r="AF71" s="353">
        <f t="shared" si="29"/>
        <v>6.6526134454175709</v>
      </c>
      <c r="AG71" s="353">
        <f t="shared" si="30"/>
        <v>370.04</v>
      </c>
      <c r="AH71" s="353">
        <f t="shared" si="31"/>
        <v>63.944070092542496</v>
      </c>
      <c r="AI71" s="353">
        <f t="shared" si="32"/>
        <v>17.280312964150497</v>
      </c>
      <c r="AJ71" s="353">
        <f t="shared" si="33"/>
        <v>40.744</v>
      </c>
      <c r="AK71" s="353">
        <f t="shared" si="34"/>
        <v>3.7460935653023921</v>
      </c>
      <c r="AL71" s="353">
        <f t="shared" si="35"/>
        <v>9.1942213953033392</v>
      </c>
      <c r="AM71" s="428" t="s">
        <v>898</v>
      </c>
    </row>
    <row r="72" spans="1:39">
      <c r="A72" s="355">
        <v>68</v>
      </c>
      <c r="B72" s="353">
        <v>32.381999999999998</v>
      </c>
      <c r="C72" s="353">
        <v>34.545000000000002</v>
      </c>
      <c r="D72" s="353">
        <v>34.713000000000001</v>
      </c>
      <c r="E72" s="353">
        <v>288.53000000000003</v>
      </c>
      <c r="F72" s="353">
        <v>315.04000000000002</v>
      </c>
      <c r="G72" s="353">
        <v>290.07</v>
      </c>
      <c r="H72" s="353">
        <v>37.234999999999999</v>
      </c>
      <c r="I72" s="353">
        <v>40.084000000000003</v>
      </c>
      <c r="J72" s="353">
        <v>37.950000000000003</v>
      </c>
      <c r="K72" s="353">
        <f t="shared" si="18"/>
        <v>33.879999999999995</v>
      </c>
      <c r="L72" s="353">
        <f t="shared" si="19"/>
        <v>1.3000226921096436</v>
      </c>
      <c r="M72" s="353">
        <f t="shared" si="20"/>
        <v>3.8371389967817109</v>
      </c>
      <c r="N72" s="353">
        <f t="shared" si="21"/>
        <v>297.88000000000005</v>
      </c>
      <c r="O72" s="353">
        <f t="shared" si="22"/>
        <v>14.880930750460474</v>
      </c>
      <c r="P72" s="353">
        <f t="shared" si="23"/>
        <v>4.9956125790454111</v>
      </c>
      <c r="Q72" s="353">
        <f t="shared" si="24"/>
        <v>38.423000000000002</v>
      </c>
      <c r="R72" s="353">
        <f t="shared" si="25"/>
        <v>1.4822270406385132</v>
      </c>
      <c r="S72" s="353">
        <f t="shared" si="26"/>
        <v>3.8576556766481356</v>
      </c>
      <c r="T72" s="355">
        <v>68</v>
      </c>
      <c r="U72" s="353">
        <v>32.381999999999998</v>
      </c>
      <c r="V72" s="353">
        <v>34.545000000000002</v>
      </c>
      <c r="W72" s="353">
        <v>34.713000000000001</v>
      </c>
      <c r="X72" s="353">
        <v>288.53000000000003</v>
      </c>
      <c r="Y72" s="353">
        <v>315.04000000000002</v>
      </c>
      <c r="Z72" s="353">
        <v>290.07</v>
      </c>
      <c r="AA72" s="353">
        <v>37.234999999999999</v>
      </c>
      <c r="AB72" s="353">
        <v>40.084000000000003</v>
      </c>
      <c r="AC72" s="353">
        <v>37.950000000000003</v>
      </c>
      <c r="AD72" s="353">
        <f t="shared" si="27"/>
        <v>33.879999999999995</v>
      </c>
      <c r="AE72" s="353">
        <f t="shared" si="28"/>
        <v>1.3000226921096436</v>
      </c>
      <c r="AF72" s="353">
        <f t="shared" si="29"/>
        <v>3.8371389967817109</v>
      </c>
      <c r="AG72" s="353">
        <f t="shared" si="30"/>
        <v>297.88000000000005</v>
      </c>
      <c r="AH72" s="353">
        <f t="shared" si="31"/>
        <v>14.880930750460474</v>
      </c>
      <c r="AI72" s="353">
        <f t="shared" si="32"/>
        <v>4.9956125790454111</v>
      </c>
      <c r="AJ72" s="353">
        <f t="shared" si="33"/>
        <v>38.423000000000002</v>
      </c>
      <c r="AK72" s="353">
        <f t="shared" si="34"/>
        <v>1.4822270406385132</v>
      </c>
      <c r="AL72" s="353">
        <f t="shared" si="35"/>
        <v>3.8576556766481356</v>
      </c>
      <c r="AM72" s="428" t="s">
        <v>899</v>
      </c>
    </row>
    <row r="73" spans="1:39">
      <c r="A73" s="355">
        <v>69</v>
      </c>
      <c r="B73" s="353">
        <v>30.009</v>
      </c>
      <c r="C73" s="353">
        <v>32.423999999999999</v>
      </c>
      <c r="D73" s="353">
        <v>30.807000000000002</v>
      </c>
      <c r="E73" s="353">
        <v>1114.3000000000002</v>
      </c>
      <c r="F73" s="353">
        <v>1469.6</v>
      </c>
      <c r="G73" s="353">
        <v>1105.5</v>
      </c>
      <c r="H73" s="353">
        <v>58.915999999999997</v>
      </c>
      <c r="I73" s="353">
        <v>83.236999999999995</v>
      </c>
      <c r="J73" s="353">
        <v>61.677</v>
      </c>
      <c r="K73" s="353">
        <f t="shared" si="18"/>
        <v>31.080000000000002</v>
      </c>
      <c r="L73" s="353">
        <f t="shared" si="19"/>
        <v>1.2304279743243804</v>
      </c>
      <c r="M73" s="353">
        <f t="shared" si="20"/>
        <v>3.9589059662946604</v>
      </c>
      <c r="N73" s="353">
        <f t="shared" si="21"/>
        <v>1229.8</v>
      </c>
      <c r="O73" s="353">
        <f t="shared" si="22"/>
        <v>207.71949836257579</v>
      </c>
      <c r="P73" s="353">
        <f t="shared" si="23"/>
        <v>16.89051051899299</v>
      </c>
      <c r="Q73" s="353">
        <f t="shared" si="24"/>
        <v>67.943333333333328</v>
      </c>
      <c r="R73" s="353">
        <f t="shared" si="25"/>
        <v>13.316454495598034</v>
      </c>
      <c r="S73" s="353">
        <f t="shared" si="26"/>
        <v>19.599354112149392</v>
      </c>
      <c r="T73" s="355">
        <v>69</v>
      </c>
      <c r="U73" s="353">
        <v>30.009</v>
      </c>
      <c r="V73" s="353">
        <v>32.423999999999999</v>
      </c>
      <c r="W73" s="353">
        <v>30.807000000000002</v>
      </c>
      <c r="X73" s="353">
        <v>1114.3000000000002</v>
      </c>
      <c r="Y73" s="353">
        <v>1469.6</v>
      </c>
      <c r="Z73" s="353">
        <v>1105.5</v>
      </c>
      <c r="AA73" s="353">
        <v>58.915999999999997</v>
      </c>
      <c r="AB73" s="353">
        <v>83.236999999999995</v>
      </c>
      <c r="AC73" s="353">
        <v>61.677</v>
      </c>
      <c r="AD73" s="353">
        <f t="shared" si="27"/>
        <v>31.080000000000002</v>
      </c>
      <c r="AE73" s="353">
        <f t="shared" si="28"/>
        <v>1.2304279743243804</v>
      </c>
      <c r="AF73" s="353">
        <f t="shared" si="29"/>
        <v>3.9589059662946604</v>
      </c>
      <c r="AG73" s="353">
        <f t="shared" si="30"/>
        <v>1229.8</v>
      </c>
      <c r="AH73" s="353">
        <f t="shared" si="31"/>
        <v>207.71949836257579</v>
      </c>
      <c r="AI73" s="353">
        <f t="shared" si="32"/>
        <v>16.89051051899299</v>
      </c>
      <c r="AJ73" s="353">
        <f t="shared" si="33"/>
        <v>67.943333333333328</v>
      </c>
      <c r="AK73" s="353">
        <f t="shared" si="34"/>
        <v>13.316454495598034</v>
      </c>
      <c r="AL73" s="353">
        <f t="shared" si="35"/>
        <v>19.599354112149392</v>
      </c>
      <c r="AM73" s="428" t="s">
        <v>900</v>
      </c>
    </row>
    <row r="74" spans="1:39">
      <c r="A74" s="355">
        <v>70</v>
      </c>
      <c r="B74" s="353">
        <v>29.337</v>
      </c>
      <c r="C74" s="353">
        <v>26.712</v>
      </c>
      <c r="D74" s="353">
        <v>28.266000000000002</v>
      </c>
      <c r="E74" s="353">
        <v>587.29</v>
      </c>
      <c r="F74" s="353">
        <v>447.04</v>
      </c>
      <c r="G74" s="353">
        <v>565.18000000000006</v>
      </c>
      <c r="H74" s="353">
        <v>59.015000000000001</v>
      </c>
      <c r="I74" s="353">
        <v>52.766999999999996</v>
      </c>
      <c r="J74" s="353">
        <v>61.104999999999997</v>
      </c>
      <c r="K74" s="353">
        <f t="shared" si="18"/>
        <v>28.105</v>
      </c>
      <c r="L74" s="353">
        <f t="shared" si="19"/>
        <v>1.3198852222826045</v>
      </c>
      <c r="M74" s="353">
        <f t="shared" si="20"/>
        <v>4.696264800863208</v>
      </c>
      <c r="N74" s="353">
        <f t="shared" si="21"/>
        <v>533.16999999999996</v>
      </c>
      <c r="O74" s="353">
        <f t="shared" si="22"/>
        <v>75.405541573547296</v>
      </c>
      <c r="P74" s="353">
        <f t="shared" si="23"/>
        <v>14.142870299069211</v>
      </c>
      <c r="Q74" s="353">
        <f t="shared" si="24"/>
        <v>57.628999999999998</v>
      </c>
      <c r="R74" s="353">
        <f t="shared" si="25"/>
        <v>4.3383531437631966</v>
      </c>
      <c r="S74" s="353">
        <f t="shared" si="26"/>
        <v>7.5280729212084134</v>
      </c>
      <c r="T74" s="355">
        <v>70</v>
      </c>
      <c r="U74" s="353">
        <v>29.337</v>
      </c>
      <c r="V74" s="353">
        <v>26.712</v>
      </c>
      <c r="W74" s="353">
        <v>28.266000000000002</v>
      </c>
      <c r="X74" s="353">
        <v>587.29</v>
      </c>
      <c r="Y74" s="353">
        <v>447.04</v>
      </c>
      <c r="Z74" s="353">
        <v>565.18000000000006</v>
      </c>
      <c r="AA74" s="353">
        <v>59.015000000000001</v>
      </c>
      <c r="AB74" s="353">
        <v>52.766999999999996</v>
      </c>
      <c r="AC74" s="353">
        <v>61.104999999999997</v>
      </c>
      <c r="AD74" s="353">
        <f t="shared" si="27"/>
        <v>28.105</v>
      </c>
      <c r="AE74" s="353">
        <f t="shared" si="28"/>
        <v>1.3198852222826045</v>
      </c>
      <c r="AF74" s="353">
        <f t="shared" si="29"/>
        <v>4.696264800863208</v>
      </c>
      <c r="AG74" s="353">
        <f t="shared" si="30"/>
        <v>533.16999999999996</v>
      </c>
      <c r="AH74" s="353">
        <f t="shared" si="31"/>
        <v>75.405541573547296</v>
      </c>
      <c r="AI74" s="353">
        <f t="shared" si="32"/>
        <v>14.142870299069211</v>
      </c>
      <c r="AJ74" s="353">
        <f t="shared" si="33"/>
        <v>57.628999999999998</v>
      </c>
      <c r="AK74" s="353">
        <f t="shared" si="34"/>
        <v>4.3383531437631966</v>
      </c>
      <c r="AL74" s="353">
        <f t="shared" si="35"/>
        <v>7.5280729212084134</v>
      </c>
      <c r="AM74" s="428" t="s">
        <v>901</v>
      </c>
    </row>
    <row r="75" spans="1:39">
      <c r="A75" s="355">
        <v>71</v>
      </c>
      <c r="B75" s="353">
        <v>35.741999999999997</v>
      </c>
      <c r="C75" s="353">
        <v>34.272000000000006</v>
      </c>
      <c r="D75" s="353">
        <v>35.28</v>
      </c>
      <c r="E75" s="353">
        <v>269.16999999999996</v>
      </c>
      <c r="F75" s="353">
        <v>294.14000000000004</v>
      </c>
      <c r="G75" s="353">
        <v>270.60000000000002</v>
      </c>
      <c r="H75" s="353">
        <v>72.028000000000006</v>
      </c>
      <c r="I75" s="353">
        <v>78.771000000000001</v>
      </c>
      <c r="J75" s="353">
        <v>76.945000000000007</v>
      </c>
      <c r="K75" s="353">
        <f t="shared" si="18"/>
        <v>35.098000000000006</v>
      </c>
      <c r="L75" s="353">
        <f t="shared" si="19"/>
        <v>0.7517100504848887</v>
      </c>
      <c r="M75" s="353">
        <f t="shared" si="20"/>
        <v>2.1417461122710373</v>
      </c>
      <c r="N75" s="353">
        <f t="shared" si="21"/>
        <v>277.96999999999997</v>
      </c>
      <c r="O75" s="353">
        <f t="shared" si="22"/>
        <v>14.021872200244905</v>
      </c>
      <c r="P75" s="353">
        <f t="shared" si="23"/>
        <v>5.044383278859196</v>
      </c>
      <c r="Q75" s="353">
        <f t="shared" si="24"/>
        <v>75.914666666666676</v>
      </c>
      <c r="R75" s="353">
        <f t="shared" si="25"/>
        <v>3.4875782906385515</v>
      </c>
      <c r="S75" s="353">
        <f t="shared" si="26"/>
        <v>4.5940770654399907</v>
      </c>
      <c r="T75" s="355">
        <v>71</v>
      </c>
      <c r="U75" s="353">
        <v>35.741999999999997</v>
      </c>
      <c r="V75" s="353">
        <v>34.272000000000006</v>
      </c>
      <c r="W75" s="353">
        <v>35.28</v>
      </c>
      <c r="X75" s="353">
        <v>269.16999999999996</v>
      </c>
      <c r="Y75" s="353">
        <v>294.14000000000004</v>
      </c>
      <c r="Z75" s="353">
        <v>270.60000000000002</v>
      </c>
      <c r="AA75" s="353">
        <v>72.028000000000006</v>
      </c>
      <c r="AB75" s="353">
        <v>78.771000000000001</v>
      </c>
      <c r="AC75" s="353">
        <v>76.945000000000007</v>
      </c>
      <c r="AD75" s="353">
        <f t="shared" si="27"/>
        <v>35.098000000000006</v>
      </c>
      <c r="AE75" s="353">
        <f t="shared" si="28"/>
        <v>0.7517100504848887</v>
      </c>
      <c r="AF75" s="353">
        <f t="shared" si="29"/>
        <v>2.1417461122710373</v>
      </c>
      <c r="AG75" s="353">
        <f t="shared" si="30"/>
        <v>277.96999999999997</v>
      </c>
      <c r="AH75" s="353">
        <f t="shared" si="31"/>
        <v>14.021872200244905</v>
      </c>
      <c r="AI75" s="353">
        <f t="shared" si="32"/>
        <v>5.044383278859196</v>
      </c>
      <c r="AJ75" s="353">
        <f t="shared" si="33"/>
        <v>75.914666666666676</v>
      </c>
      <c r="AK75" s="353">
        <f t="shared" si="34"/>
        <v>3.4875782906385515</v>
      </c>
      <c r="AL75" s="353">
        <f t="shared" si="35"/>
        <v>4.5940770654399907</v>
      </c>
      <c r="AM75" s="428" t="s">
        <v>902</v>
      </c>
    </row>
    <row r="76" spans="1:39">
      <c r="A76" s="355">
        <v>72</v>
      </c>
      <c r="B76" s="353">
        <v>51.134999999999998</v>
      </c>
      <c r="C76" s="353">
        <v>48.173999999999999</v>
      </c>
      <c r="D76" s="353">
        <v>50.82</v>
      </c>
      <c r="E76" s="353">
        <v>1377.2</v>
      </c>
      <c r="F76" s="353">
        <v>1099.01</v>
      </c>
      <c r="G76" s="353">
        <v>1368.4</v>
      </c>
      <c r="H76" s="353">
        <v>76.153000000000006</v>
      </c>
      <c r="I76" s="353">
        <v>75.646999999999991</v>
      </c>
      <c r="J76" s="353">
        <v>110.33</v>
      </c>
      <c r="K76" s="353">
        <f t="shared" si="18"/>
        <v>50.042999999999999</v>
      </c>
      <c r="L76" s="353">
        <f t="shared" si="19"/>
        <v>1.6262462913101443</v>
      </c>
      <c r="M76" s="353">
        <f t="shared" si="20"/>
        <v>3.2496978424757592</v>
      </c>
      <c r="N76" s="353">
        <f t="shared" si="21"/>
        <v>1281.5366666666666</v>
      </c>
      <c r="O76" s="353">
        <f t="shared" si="22"/>
        <v>158.13395597825809</v>
      </c>
      <c r="P76" s="353">
        <f t="shared" si="23"/>
        <v>12.339401602107216</v>
      </c>
      <c r="Q76" s="353">
        <f t="shared" si="24"/>
        <v>87.376666666666665</v>
      </c>
      <c r="R76" s="353">
        <f t="shared" si="25"/>
        <v>19.879779735533603</v>
      </c>
      <c r="S76" s="353">
        <f t="shared" si="26"/>
        <v>22.751817497654145</v>
      </c>
      <c r="T76" s="355">
        <v>72</v>
      </c>
      <c r="U76" s="353">
        <v>51.134999999999998</v>
      </c>
      <c r="V76" s="353">
        <v>48.173999999999999</v>
      </c>
      <c r="W76" s="353">
        <v>50.82</v>
      </c>
      <c r="X76" s="353">
        <v>1377.2</v>
      </c>
      <c r="Y76" s="353">
        <v>1099.01</v>
      </c>
      <c r="Z76" s="353">
        <v>1368.4</v>
      </c>
      <c r="AA76" s="353">
        <v>76.153000000000006</v>
      </c>
      <c r="AB76" s="353">
        <v>75.646999999999991</v>
      </c>
      <c r="AD76" s="353">
        <f t="shared" si="27"/>
        <v>50.042999999999999</v>
      </c>
      <c r="AE76" s="353">
        <f t="shared" si="28"/>
        <v>1.6262462913101443</v>
      </c>
      <c r="AF76" s="353">
        <f t="shared" si="29"/>
        <v>3.2496978424757592</v>
      </c>
      <c r="AG76" s="353">
        <f t="shared" si="30"/>
        <v>1281.5366666666666</v>
      </c>
      <c r="AH76" s="353">
        <f t="shared" si="31"/>
        <v>158.13395597825809</v>
      </c>
      <c r="AI76" s="353">
        <f t="shared" si="32"/>
        <v>12.339401602107216</v>
      </c>
      <c r="AJ76" s="353">
        <f t="shared" si="33"/>
        <v>75.900000000000006</v>
      </c>
      <c r="AK76" s="353">
        <f t="shared" si="34"/>
        <v>0.35779603128040322</v>
      </c>
      <c r="AL76" s="353">
        <f t="shared" si="35"/>
        <v>0.471404520791045</v>
      </c>
      <c r="AM76" s="428" t="s">
        <v>903</v>
      </c>
    </row>
    <row r="77" spans="1:39">
      <c r="A77" s="355">
        <v>73</v>
      </c>
      <c r="B77" s="353">
        <v>36.119999999999997</v>
      </c>
      <c r="C77" s="353">
        <v>37.338000000000001</v>
      </c>
      <c r="D77" s="353">
        <v>35.658000000000001</v>
      </c>
      <c r="E77" s="353">
        <v>595.21</v>
      </c>
      <c r="F77" s="353">
        <v>589.82000000000005</v>
      </c>
      <c r="G77" s="353">
        <v>607.86</v>
      </c>
      <c r="H77" s="353">
        <v>56.441000000000003</v>
      </c>
      <c r="I77" s="353">
        <v>57.882000000000005</v>
      </c>
      <c r="J77" s="353">
        <v>78.474000000000004</v>
      </c>
      <c r="K77" s="353">
        <f t="shared" si="18"/>
        <v>36.372</v>
      </c>
      <c r="L77" s="353">
        <f t="shared" si="19"/>
        <v>0.86788708943041704</v>
      </c>
      <c r="M77" s="353">
        <f t="shared" si="20"/>
        <v>2.3861406835764245</v>
      </c>
      <c r="N77" s="353">
        <f t="shared" si="21"/>
        <v>597.63000000000011</v>
      </c>
      <c r="O77" s="353">
        <f t="shared" si="22"/>
        <v>9.2602753738752099</v>
      </c>
      <c r="P77" s="353">
        <f t="shared" si="23"/>
        <v>1.5494997530035655</v>
      </c>
      <c r="Q77" s="353">
        <f t="shared" si="24"/>
        <v>64.265666666666675</v>
      </c>
      <c r="R77" s="353">
        <f t="shared" si="25"/>
        <v>12.325853817619782</v>
      </c>
      <c r="S77" s="353">
        <f t="shared" si="26"/>
        <v>19.179531555397304</v>
      </c>
      <c r="T77" s="355">
        <v>73</v>
      </c>
      <c r="U77" s="353">
        <v>36.119999999999997</v>
      </c>
      <c r="V77" s="353">
        <v>37.338000000000001</v>
      </c>
      <c r="W77" s="353">
        <v>35.658000000000001</v>
      </c>
      <c r="X77" s="353">
        <v>595.21</v>
      </c>
      <c r="Y77" s="353">
        <v>589.82000000000005</v>
      </c>
      <c r="Z77" s="353">
        <v>607.86</v>
      </c>
      <c r="AA77" s="353">
        <v>56.441000000000003</v>
      </c>
      <c r="AB77" s="353">
        <v>57.882000000000005</v>
      </c>
      <c r="AC77" s="353">
        <v>78.474000000000004</v>
      </c>
      <c r="AD77" s="353">
        <f t="shared" si="27"/>
        <v>36.372</v>
      </c>
      <c r="AE77" s="353">
        <f t="shared" si="28"/>
        <v>0.86788708943041704</v>
      </c>
      <c r="AF77" s="353">
        <f t="shared" si="29"/>
        <v>2.3861406835764245</v>
      </c>
      <c r="AG77" s="353">
        <f t="shared" si="30"/>
        <v>597.63000000000011</v>
      </c>
      <c r="AH77" s="353">
        <f t="shared" si="31"/>
        <v>9.2602753738752099</v>
      </c>
      <c r="AI77" s="353">
        <f t="shared" si="32"/>
        <v>1.5494997530035655</v>
      </c>
      <c r="AJ77" s="353">
        <f t="shared" si="33"/>
        <v>64.265666666666675</v>
      </c>
      <c r="AK77" s="353">
        <f t="shared" si="34"/>
        <v>12.325853817619782</v>
      </c>
      <c r="AL77" s="353">
        <f t="shared" si="35"/>
        <v>19.179531555397304</v>
      </c>
      <c r="AM77" s="428" t="s">
        <v>904</v>
      </c>
    </row>
    <row r="78" spans="1:39">
      <c r="A78" s="355">
        <v>74</v>
      </c>
      <c r="B78" s="353">
        <v>26.439000000000004</v>
      </c>
      <c r="C78" s="353">
        <v>27.068999999999999</v>
      </c>
      <c r="D78" s="353">
        <v>27.908999999999999</v>
      </c>
      <c r="E78" s="353">
        <v>509.63</v>
      </c>
      <c r="F78" s="353">
        <v>530.75</v>
      </c>
      <c r="G78" s="353">
        <v>601.58999999999992</v>
      </c>
      <c r="H78" s="353">
        <v>59.498999999999995</v>
      </c>
      <c r="I78" s="353">
        <v>61.875</v>
      </c>
      <c r="J78" s="353">
        <v>68.233000000000004</v>
      </c>
      <c r="K78" s="353">
        <f t="shared" si="18"/>
        <v>27.138999999999999</v>
      </c>
      <c r="L78" s="353">
        <f t="shared" si="19"/>
        <v>0.73749576269968953</v>
      </c>
      <c r="M78" s="353">
        <f t="shared" si="20"/>
        <v>2.7174758196679671</v>
      </c>
      <c r="N78" s="353">
        <f t="shared" si="21"/>
        <v>547.32333333333338</v>
      </c>
      <c r="O78" s="353">
        <f t="shared" si="22"/>
        <v>48.168111166344573</v>
      </c>
      <c r="P78" s="353">
        <f t="shared" si="23"/>
        <v>8.8006683130041168</v>
      </c>
      <c r="Q78" s="353">
        <f t="shared" si="24"/>
        <v>63.202333333333335</v>
      </c>
      <c r="R78" s="353">
        <f t="shared" si="25"/>
        <v>4.5157556768865801</v>
      </c>
      <c r="S78" s="353">
        <f t="shared" si="26"/>
        <v>7.1449192438357967</v>
      </c>
      <c r="T78" s="355">
        <v>74</v>
      </c>
      <c r="U78" s="353">
        <v>26.439000000000004</v>
      </c>
      <c r="V78" s="353">
        <v>27.068999999999999</v>
      </c>
      <c r="W78" s="353">
        <v>27.908999999999999</v>
      </c>
      <c r="X78" s="353">
        <v>509.63</v>
      </c>
      <c r="Y78" s="353">
        <v>530.75</v>
      </c>
      <c r="Z78" s="353">
        <v>601.58999999999992</v>
      </c>
      <c r="AA78" s="353">
        <v>59.498999999999995</v>
      </c>
      <c r="AB78" s="353">
        <v>61.875</v>
      </c>
      <c r="AC78" s="353">
        <v>68.233000000000004</v>
      </c>
      <c r="AD78" s="353">
        <f t="shared" si="27"/>
        <v>27.138999999999999</v>
      </c>
      <c r="AE78" s="353">
        <f t="shared" si="28"/>
        <v>0.73749576269968953</v>
      </c>
      <c r="AF78" s="353">
        <f t="shared" si="29"/>
        <v>2.7174758196679671</v>
      </c>
      <c r="AG78" s="353">
        <f t="shared" si="30"/>
        <v>547.32333333333338</v>
      </c>
      <c r="AH78" s="353">
        <f t="shared" si="31"/>
        <v>48.168111166344573</v>
      </c>
      <c r="AI78" s="353">
        <f t="shared" si="32"/>
        <v>8.8006683130041168</v>
      </c>
      <c r="AJ78" s="353">
        <f t="shared" si="33"/>
        <v>63.202333333333335</v>
      </c>
      <c r="AK78" s="353">
        <f t="shared" si="34"/>
        <v>4.5157556768865801</v>
      </c>
      <c r="AL78" s="353">
        <f t="shared" si="35"/>
        <v>7.1449192438357967</v>
      </c>
      <c r="AM78" s="428" t="s">
        <v>905</v>
      </c>
    </row>
    <row r="79" spans="1:39">
      <c r="A79" s="355">
        <v>75</v>
      </c>
      <c r="B79" s="353">
        <v>17.553899999999999</v>
      </c>
      <c r="C79" s="353">
        <v>23.520000000000003</v>
      </c>
      <c r="D79" s="353">
        <v>18.952500000000001</v>
      </c>
      <c r="E79" s="353">
        <v>252.01</v>
      </c>
      <c r="F79" s="353">
        <v>441.54</v>
      </c>
      <c r="G79" s="353">
        <v>290.40000000000003</v>
      </c>
      <c r="H79" s="353">
        <v>26.07</v>
      </c>
      <c r="I79" s="353">
        <v>38.478000000000002</v>
      </c>
      <c r="J79" s="353">
        <v>26.554000000000002</v>
      </c>
      <c r="K79" s="353">
        <f t="shared" si="18"/>
        <v>20.008800000000001</v>
      </c>
      <c r="L79" s="353">
        <f t="shared" si="19"/>
        <v>3.1201625871098431</v>
      </c>
      <c r="M79" s="353">
        <f t="shared" si="20"/>
        <v>15.593951596846603</v>
      </c>
      <c r="N79" s="353">
        <f t="shared" si="21"/>
        <v>327.98333333333335</v>
      </c>
      <c r="O79" s="353">
        <f t="shared" si="22"/>
        <v>100.19872969919997</v>
      </c>
      <c r="P79" s="353">
        <f t="shared" si="23"/>
        <v>30.549945535606476</v>
      </c>
      <c r="Q79" s="353">
        <f t="shared" si="24"/>
        <v>30.367333333333335</v>
      </c>
      <c r="R79" s="353">
        <f t="shared" si="25"/>
        <v>7.0282109624948825</v>
      </c>
      <c r="S79" s="353">
        <f t="shared" si="26"/>
        <v>23.143984640825281</v>
      </c>
      <c r="T79" s="355">
        <v>75</v>
      </c>
      <c r="U79" s="353">
        <v>17.553899999999999</v>
      </c>
      <c r="W79" s="353">
        <v>18.952500000000001</v>
      </c>
      <c r="X79" s="353">
        <v>252.01</v>
      </c>
      <c r="Z79" s="353">
        <v>290.40000000000003</v>
      </c>
      <c r="AA79" s="353">
        <v>26.07</v>
      </c>
      <c r="AC79" s="353">
        <v>26.554000000000002</v>
      </c>
      <c r="AD79" s="353">
        <f t="shared" si="27"/>
        <v>18.2532</v>
      </c>
      <c r="AE79" s="353">
        <f t="shared" si="28"/>
        <v>0.98895954416750664</v>
      </c>
      <c r="AF79" s="353">
        <f t="shared" si="29"/>
        <v>5.4180063997956882</v>
      </c>
      <c r="AG79" s="353">
        <f t="shared" si="30"/>
        <v>271.20500000000004</v>
      </c>
      <c r="AH79" s="353">
        <f t="shared" si="31"/>
        <v>27.145829329751589</v>
      </c>
      <c r="AI79" s="353">
        <f t="shared" si="32"/>
        <v>10.009339551170363</v>
      </c>
      <c r="AJ79" s="353">
        <f t="shared" si="33"/>
        <v>26.312000000000001</v>
      </c>
      <c r="AK79" s="353">
        <f t="shared" si="34"/>
        <v>0.34223968209429023</v>
      </c>
      <c r="AL79" s="353">
        <f t="shared" si="35"/>
        <v>1.3006980924836204</v>
      </c>
      <c r="AM79" s="428" t="s">
        <v>906</v>
      </c>
    </row>
    <row r="80" spans="1:39">
      <c r="A80" s="355">
        <v>76</v>
      </c>
      <c r="B80" s="353">
        <v>44.225999999999999</v>
      </c>
      <c r="C80" s="353">
        <v>36.414000000000001</v>
      </c>
      <c r="D80" s="353">
        <v>43.428000000000004</v>
      </c>
      <c r="E80" s="353">
        <v>798.16000000000008</v>
      </c>
      <c r="F80" s="353">
        <v>557.91999999999996</v>
      </c>
      <c r="G80" s="353">
        <v>715.88</v>
      </c>
      <c r="H80" s="353">
        <v>79.706000000000003</v>
      </c>
      <c r="I80" s="353">
        <v>83.820000000000007</v>
      </c>
      <c r="J80" s="353">
        <v>84.436000000000007</v>
      </c>
      <c r="K80" s="353">
        <f t="shared" si="18"/>
        <v>41.356000000000002</v>
      </c>
      <c r="L80" s="353">
        <f t="shared" si="19"/>
        <v>4.298456001868578</v>
      </c>
      <c r="M80" s="353">
        <f t="shared" si="20"/>
        <v>10.393790506501059</v>
      </c>
      <c r="N80" s="353">
        <f t="shared" si="21"/>
        <v>690.65333333333331</v>
      </c>
      <c r="O80" s="353">
        <f t="shared" si="22"/>
        <v>122.09055218702785</v>
      </c>
      <c r="P80" s="353">
        <f t="shared" si="23"/>
        <v>17.677544767325795</v>
      </c>
      <c r="Q80" s="353">
        <f t="shared" si="24"/>
        <v>82.654000000000011</v>
      </c>
      <c r="R80" s="353">
        <f t="shared" si="25"/>
        <v>2.5715543937470993</v>
      </c>
      <c r="S80" s="353">
        <f t="shared" si="26"/>
        <v>3.1112280031784292</v>
      </c>
      <c r="T80" s="355">
        <v>76</v>
      </c>
      <c r="U80" s="353">
        <v>44.225999999999999</v>
      </c>
      <c r="V80" s="353">
        <v>36.414000000000001</v>
      </c>
      <c r="W80" s="353">
        <v>43.428000000000004</v>
      </c>
      <c r="X80" s="353">
        <v>798.16000000000008</v>
      </c>
      <c r="Z80" s="353">
        <v>715.88</v>
      </c>
      <c r="AA80" s="353">
        <v>79.706000000000003</v>
      </c>
      <c r="AB80" s="353">
        <v>83.820000000000007</v>
      </c>
      <c r="AC80" s="353">
        <v>84.436000000000007</v>
      </c>
      <c r="AD80" s="353">
        <f t="shared" si="27"/>
        <v>41.356000000000002</v>
      </c>
      <c r="AE80" s="353">
        <f t="shared" si="28"/>
        <v>4.298456001868578</v>
      </c>
      <c r="AF80" s="353">
        <f t="shared" si="29"/>
        <v>10.393790506501059</v>
      </c>
      <c r="AG80" s="353">
        <f t="shared" si="30"/>
        <v>757.02</v>
      </c>
      <c r="AH80" s="353">
        <f t="shared" si="31"/>
        <v>58.180745956029192</v>
      </c>
      <c r="AI80" s="353">
        <f t="shared" si="32"/>
        <v>7.6854965464623382</v>
      </c>
      <c r="AJ80" s="353">
        <f t="shared" si="33"/>
        <v>82.654000000000011</v>
      </c>
      <c r="AK80" s="353">
        <f t="shared" si="34"/>
        <v>2.5715543937470993</v>
      </c>
      <c r="AL80" s="353">
        <f t="shared" si="35"/>
        <v>3.1112280031784292</v>
      </c>
      <c r="AM80" s="428" t="s">
        <v>907</v>
      </c>
    </row>
    <row r="81" spans="1:39">
      <c r="A81" s="355">
        <v>77</v>
      </c>
      <c r="B81" s="353">
        <v>32.151000000000003</v>
      </c>
      <c r="C81" s="353">
        <v>30.617999999999999</v>
      </c>
      <c r="D81" s="353">
        <v>32.130000000000003</v>
      </c>
      <c r="E81" s="353">
        <v>804.10000000000014</v>
      </c>
      <c r="F81" s="353">
        <v>778.14</v>
      </c>
      <c r="G81" s="353">
        <v>826.10000000000014</v>
      </c>
      <c r="H81" s="353">
        <v>45.484999999999999</v>
      </c>
      <c r="I81" s="353">
        <v>48.488000000000007</v>
      </c>
      <c r="J81" s="353">
        <v>47.487000000000002</v>
      </c>
      <c r="K81" s="353">
        <f t="shared" si="18"/>
        <v>31.632999999999999</v>
      </c>
      <c r="L81" s="353">
        <f t="shared" si="19"/>
        <v>0.87907849478872158</v>
      </c>
      <c r="M81" s="353">
        <f t="shared" si="20"/>
        <v>2.7789918590987943</v>
      </c>
      <c r="N81" s="353">
        <f t="shared" si="21"/>
        <v>802.78000000000009</v>
      </c>
      <c r="O81" s="353">
        <f t="shared" si="22"/>
        <v>24.007232243638658</v>
      </c>
      <c r="P81" s="353">
        <f t="shared" si="23"/>
        <v>2.9905120012504867</v>
      </c>
      <c r="Q81" s="353">
        <f t="shared" si="24"/>
        <v>47.153333333333336</v>
      </c>
      <c r="R81" s="353">
        <f t="shared" si="25"/>
        <v>1.5290527568836021</v>
      </c>
      <c r="S81" s="353">
        <f t="shared" si="26"/>
        <v>3.2427246363995521</v>
      </c>
      <c r="T81" s="355">
        <v>77</v>
      </c>
      <c r="U81" s="353">
        <v>32.151000000000003</v>
      </c>
      <c r="V81" s="353">
        <v>30.617999999999999</v>
      </c>
      <c r="W81" s="353">
        <v>32.130000000000003</v>
      </c>
      <c r="X81" s="353">
        <v>804.10000000000014</v>
      </c>
      <c r="Y81" s="353">
        <v>778.14</v>
      </c>
      <c r="Z81" s="353">
        <v>826.10000000000014</v>
      </c>
      <c r="AA81" s="353">
        <v>45.484999999999999</v>
      </c>
      <c r="AB81" s="353">
        <v>48.488000000000007</v>
      </c>
      <c r="AC81" s="353">
        <v>47.487000000000002</v>
      </c>
      <c r="AD81" s="353">
        <f t="shared" si="27"/>
        <v>31.632999999999999</v>
      </c>
      <c r="AE81" s="353">
        <f t="shared" si="28"/>
        <v>0.87907849478872158</v>
      </c>
      <c r="AF81" s="353">
        <f t="shared" si="29"/>
        <v>2.7789918590987943</v>
      </c>
      <c r="AG81" s="353">
        <f t="shared" si="30"/>
        <v>802.78000000000009</v>
      </c>
      <c r="AH81" s="353">
        <f t="shared" si="31"/>
        <v>24.007232243638658</v>
      </c>
      <c r="AI81" s="353">
        <f t="shared" si="32"/>
        <v>2.9905120012504867</v>
      </c>
      <c r="AJ81" s="353">
        <f t="shared" si="33"/>
        <v>47.153333333333336</v>
      </c>
      <c r="AK81" s="353">
        <f t="shared" si="34"/>
        <v>1.5290527568836021</v>
      </c>
      <c r="AL81" s="353">
        <f t="shared" si="35"/>
        <v>3.2427246363995521</v>
      </c>
      <c r="AM81" s="428" t="s">
        <v>908</v>
      </c>
    </row>
    <row r="82" spans="1:39">
      <c r="A82" s="355">
        <v>78</v>
      </c>
      <c r="B82" s="353">
        <v>40.781999999999996</v>
      </c>
      <c r="C82" s="353">
        <v>37.149000000000001</v>
      </c>
      <c r="D82" s="353">
        <v>45.716999999999999</v>
      </c>
      <c r="E82" s="353">
        <v>722.04</v>
      </c>
      <c r="F82" s="353">
        <v>533.61</v>
      </c>
      <c r="G82" s="353">
        <v>632.93999999999994</v>
      </c>
      <c r="H82" s="353">
        <v>72.611000000000004</v>
      </c>
      <c r="I82" s="353">
        <v>59.829000000000001</v>
      </c>
      <c r="J82" s="353">
        <v>77.197999999999993</v>
      </c>
      <c r="K82" s="353">
        <f t="shared" si="18"/>
        <v>41.216000000000001</v>
      </c>
      <c r="L82" s="353">
        <f t="shared" si="19"/>
        <v>4.3004561385973918</v>
      </c>
      <c r="M82" s="353">
        <f t="shared" si="20"/>
        <v>10.433948317637306</v>
      </c>
      <c r="N82" s="353">
        <f t="shared" si="21"/>
        <v>629.53000000000009</v>
      </c>
      <c r="O82" s="353">
        <f t="shared" si="22"/>
        <v>94.261271474555627</v>
      </c>
      <c r="P82" s="353">
        <f t="shared" si="23"/>
        <v>14.973277123338939</v>
      </c>
      <c r="Q82" s="353">
        <f t="shared" si="24"/>
        <v>69.879333333333321</v>
      </c>
      <c r="R82" s="353">
        <f t="shared" si="25"/>
        <v>9.0009467465003237</v>
      </c>
      <c r="S82" s="353">
        <f t="shared" si="26"/>
        <v>12.880699224139219</v>
      </c>
      <c r="T82" s="355">
        <v>78</v>
      </c>
      <c r="U82" s="353">
        <v>40.781999999999996</v>
      </c>
      <c r="V82" s="353">
        <v>37.149000000000001</v>
      </c>
      <c r="W82" s="353">
        <v>45.716999999999999</v>
      </c>
      <c r="X82" s="353">
        <v>722.04</v>
      </c>
      <c r="Z82" s="353">
        <v>632.93999999999994</v>
      </c>
      <c r="AA82" s="353">
        <v>72.611000000000004</v>
      </c>
      <c r="AB82" s="353">
        <v>59.829000000000001</v>
      </c>
      <c r="AC82" s="353">
        <v>77.197999999999993</v>
      </c>
      <c r="AD82" s="353">
        <f t="shared" si="27"/>
        <v>41.216000000000001</v>
      </c>
      <c r="AE82" s="353">
        <f t="shared" si="28"/>
        <v>4.3004561385973918</v>
      </c>
      <c r="AF82" s="353">
        <f t="shared" si="29"/>
        <v>10.433948317637306</v>
      </c>
      <c r="AG82" s="353">
        <f t="shared" si="30"/>
        <v>677.49</v>
      </c>
      <c r="AH82" s="353">
        <f t="shared" si="31"/>
        <v>63.003214203721399</v>
      </c>
      <c r="AI82" s="353">
        <f t="shared" si="32"/>
        <v>9.2995046722049626</v>
      </c>
      <c r="AJ82" s="353">
        <f t="shared" si="33"/>
        <v>69.879333333333321</v>
      </c>
      <c r="AK82" s="353">
        <f t="shared" si="34"/>
        <v>9.0009467465003237</v>
      </c>
      <c r="AL82" s="353">
        <f t="shared" si="35"/>
        <v>12.880699224139219</v>
      </c>
      <c r="AM82" s="428" t="s">
        <v>909</v>
      </c>
    </row>
    <row r="83" spans="1:39">
      <c r="A83" s="355">
        <v>79</v>
      </c>
      <c r="B83" s="353">
        <v>36.183</v>
      </c>
      <c r="C83" s="353">
        <v>31.835999999999999</v>
      </c>
      <c r="D83" s="353">
        <v>31.751999999999999</v>
      </c>
      <c r="E83" s="353">
        <v>479.16</v>
      </c>
      <c r="F83" s="353">
        <v>457.6</v>
      </c>
      <c r="G83" s="353">
        <v>440.55000000000007</v>
      </c>
      <c r="H83" s="353">
        <v>68.673000000000002</v>
      </c>
      <c r="I83" s="353">
        <v>68.903999999999996</v>
      </c>
      <c r="J83" s="353">
        <v>73.138999999999996</v>
      </c>
      <c r="K83" s="353">
        <f t="shared" si="18"/>
        <v>33.256999999999998</v>
      </c>
      <c r="L83" s="353">
        <f t="shared" si="19"/>
        <v>2.5343383751977564</v>
      </c>
      <c r="M83" s="353">
        <f t="shared" si="20"/>
        <v>7.620465992716591</v>
      </c>
      <c r="N83" s="353">
        <f t="shared" si="21"/>
        <v>459.1033333333333</v>
      </c>
      <c r="O83" s="353">
        <f t="shared" si="22"/>
        <v>19.348850956409077</v>
      </c>
      <c r="P83" s="353">
        <f t="shared" si="23"/>
        <v>4.2144871429981077</v>
      </c>
      <c r="Q83" s="353">
        <f t="shared" si="24"/>
        <v>70.238666666666674</v>
      </c>
      <c r="R83" s="353">
        <f t="shared" si="25"/>
        <v>2.5144164995746672</v>
      </c>
      <c r="S83" s="353">
        <f t="shared" si="26"/>
        <v>3.5798180957895944</v>
      </c>
      <c r="T83" s="355">
        <v>79</v>
      </c>
      <c r="U83" s="353">
        <v>36.183</v>
      </c>
      <c r="V83" s="353">
        <v>31.835999999999999</v>
      </c>
      <c r="W83" s="353">
        <v>31.751999999999999</v>
      </c>
      <c r="X83" s="353">
        <v>479.16</v>
      </c>
      <c r="Y83" s="353">
        <v>457.6</v>
      </c>
      <c r="Z83" s="353">
        <v>440.55000000000007</v>
      </c>
      <c r="AA83" s="353">
        <v>68.673000000000002</v>
      </c>
      <c r="AB83" s="353">
        <v>68.903999999999996</v>
      </c>
      <c r="AC83" s="353">
        <v>73.138999999999996</v>
      </c>
      <c r="AD83" s="353">
        <f t="shared" si="27"/>
        <v>33.256999999999998</v>
      </c>
      <c r="AE83" s="353">
        <f t="shared" si="28"/>
        <v>2.5343383751977564</v>
      </c>
      <c r="AF83" s="353">
        <f t="shared" si="29"/>
        <v>7.620465992716591</v>
      </c>
      <c r="AG83" s="353">
        <f t="shared" si="30"/>
        <v>459.1033333333333</v>
      </c>
      <c r="AH83" s="353">
        <f t="shared" si="31"/>
        <v>19.348850956409077</v>
      </c>
      <c r="AI83" s="353">
        <f t="shared" si="32"/>
        <v>4.2144871429981077</v>
      </c>
      <c r="AJ83" s="353">
        <f t="shared" si="33"/>
        <v>70.238666666666674</v>
      </c>
      <c r="AK83" s="353">
        <f t="shared" si="34"/>
        <v>2.5144164995746672</v>
      </c>
      <c r="AL83" s="353">
        <f t="shared" si="35"/>
        <v>3.5798180957895944</v>
      </c>
      <c r="AM83" s="428" t="s">
        <v>910</v>
      </c>
    </row>
    <row r="84" spans="1:39">
      <c r="A84" s="355">
        <v>80</v>
      </c>
      <c r="B84" s="353">
        <v>38.472000000000001</v>
      </c>
      <c r="C84" s="353">
        <v>36.603000000000002</v>
      </c>
      <c r="D84" s="353">
        <v>37.484999999999999</v>
      </c>
      <c r="E84" s="353">
        <v>829.18</v>
      </c>
      <c r="F84" s="353">
        <v>848.98</v>
      </c>
      <c r="G84" s="353">
        <v>796.62</v>
      </c>
      <c r="H84" s="353">
        <v>71.368000000000009</v>
      </c>
      <c r="I84" s="353">
        <v>78.462999999999994</v>
      </c>
      <c r="J84" s="353">
        <v>76.504999999999995</v>
      </c>
      <c r="K84" s="353">
        <f t="shared" si="18"/>
        <v>37.520000000000003</v>
      </c>
      <c r="L84" s="353">
        <f t="shared" si="19"/>
        <v>0.93499144381111843</v>
      </c>
      <c r="M84" s="353">
        <f t="shared" si="20"/>
        <v>2.4919814600509551</v>
      </c>
      <c r="N84" s="353">
        <f t="shared" si="21"/>
        <v>824.92666666666662</v>
      </c>
      <c r="O84" s="353">
        <f t="shared" si="22"/>
        <v>26.437861739053961</v>
      </c>
      <c r="P84" s="353">
        <f t="shared" si="23"/>
        <v>3.2048741794083471</v>
      </c>
      <c r="Q84" s="353">
        <f t="shared" si="24"/>
        <v>75.445333333333338</v>
      </c>
      <c r="R84" s="353">
        <f t="shared" si="25"/>
        <v>3.6642770546634806</v>
      </c>
      <c r="S84" s="353">
        <f t="shared" si="26"/>
        <v>4.8568637618365802</v>
      </c>
      <c r="T84" s="355">
        <v>80</v>
      </c>
      <c r="U84" s="353">
        <v>38.472000000000001</v>
      </c>
      <c r="V84" s="353">
        <v>36.603000000000002</v>
      </c>
      <c r="W84" s="353">
        <v>37.484999999999999</v>
      </c>
      <c r="X84" s="353">
        <v>829.18</v>
      </c>
      <c r="Y84" s="353">
        <v>848.98</v>
      </c>
      <c r="Z84" s="353">
        <v>796.62</v>
      </c>
      <c r="AA84" s="353">
        <v>71.368000000000009</v>
      </c>
      <c r="AB84" s="353">
        <v>78.462999999999994</v>
      </c>
      <c r="AC84" s="353">
        <v>76.504999999999995</v>
      </c>
      <c r="AD84" s="353">
        <f t="shared" si="27"/>
        <v>37.520000000000003</v>
      </c>
      <c r="AE84" s="353">
        <f t="shared" si="28"/>
        <v>0.93499144381111843</v>
      </c>
      <c r="AF84" s="353">
        <f t="shared" si="29"/>
        <v>2.4919814600509551</v>
      </c>
      <c r="AG84" s="353">
        <f t="shared" si="30"/>
        <v>824.92666666666662</v>
      </c>
      <c r="AH84" s="353">
        <f t="shared" si="31"/>
        <v>26.437861739053961</v>
      </c>
      <c r="AI84" s="353">
        <f t="shared" si="32"/>
        <v>3.2048741794083471</v>
      </c>
      <c r="AJ84" s="353">
        <f t="shared" si="33"/>
        <v>75.445333333333338</v>
      </c>
      <c r="AK84" s="353">
        <f t="shared" si="34"/>
        <v>3.6642770546634806</v>
      </c>
      <c r="AL84" s="353">
        <f t="shared" si="35"/>
        <v>4.8568637618365802</v>
      </c>
      <c r="AM84" s="428" t="s">
        <v>911</v>
      </c>
    </row>
    <row r="85" spans="1:39">
      <c r="A85" s="355">
        <v>81</v>
      </c>
      <c r="B85" s="353">
        <v>34.481999999999999</v>
      </c>
      <c r="C85" s="353">
        <v>35.951999999999998</v>
      </c>
      <c r="D85" s="353">
        <v>35.301000000000002</v>
      </c>
      <c r="E85" s="353">
        <v>494.45000000000005</v>
      </c>
      <c r="F85" s="353">
        <v>499.18</v>
      </c>
      <c r="G85" s="353">
        <v>558.36</v>
      </c>
      <c r="H85" s="353">
        <v>57.112000000000002</v>
      </c>
      <c r="I85" s="353">
        <v>58.805999999999997</v>
      </c>
      <c r="J85" s="353">
        <v>53.922000000000004</v>
      </c>
      <c r="K85" s="353">
        <f t="shared" si="18"/>
        <v>35.244999999999997</v>
      </c>
      <c r="L85" s="353">
        <f t="shared" si="19"/>
        <v>0.7365982622841295</v>
      </c>
      <c r="M85" s="353">
        <f t="shared" si="20"/>
        <v>2.0899369053316201</v>
      </c>
      <c r="N85" s="353">
        <f t="shared" si="21"/>
        <v>517.33000000000004</v>
      </c>
      <c r="O85" s="353">
        <f t="shared" si="22"/>
        <v>35.611639951004776</v>
      </c>
      <c r="P85" s="353">
        <f t="shared" si="23"/>
        <v>6.8837376434780069</v>
      </c>
      <c r="Q85" s="353">
        <f t="shared" si="24"/>
        <v>56.613333333333337</v>
      </c>
      <c r="R85" s="353">
        <f t="shared" si="25"/>
        <v>2.4798922019582457</v>
      </c>
      <c r="S85" s="353">
        <f t="shared" si="26"/>
        <v>4.3804030887156955</v>
      </c>
      <c r="T85" s="355">
        <v>81</v>
      </c>
      <c r="U85" s="353">
        <v>34.481999999999999</v>
      </c>
      <c r="V85" s="353">
        <v>35.951999999999998</v>
      </c>
      <c r="W85" s="353">
        <v>35.301000000000002</v>
      </c>
      <c r="X85" s="353">
        <v>494.45000000000005</v>
      </c>
      <c r="Y85" s="353">
        <v>499.18</v>
      </c>
      <c r="Z85" s="353">
        <v>558.36</v>
      </c>
      <c r="AA85" s="353">
        <v>57.112000000000002</v>
      </c>
      <c r="AB85" s="353">
        <v>58.805999999999997</v>
      </c>
      <c r="AC85" s="353">
        <v>53.922000000000004</v>
      </c>
      <c r="AD85" s="353">
        <f t="shared" si="27"/>
        <v>35.244999999999997</v>
      </c>
      <c r="AE85" s="353">
        <f t="shared" si="28"/>
        <v>0.7365982622841295</v>
      </c>
      <c r="AF85" s="353">
        <f t="shared" si="29"/>
        <v>2.0899369053316201</v>
      </c>
      <c r="AG85" s="353">
        <f t="shared" si="30"/>
        <v>517.33000000000004</v>
      </c>
      <c r="AH85" s="353">
        <f t="shared" si="31"/>
        <v>35.611639951004776</v>
      </c>
      <c r="AI85" s="353">
        <f t="shared" si="32"/>
        <v>6.8837376434780069</v>
      </c>
      <c r="AJ85" s="353">
        <f t="shared" si="33"/>
        <v>56.613333333333337</v>
      </c>
      <c r="AK85" s="353">
        <f t="shared" si="34"/>
        <v>2.4798922019582457</v>
      </c>
      <c r="AL85" s="353">
        <f t="shared" si="35"/>
        <v>4.3804030887156955</v>
      </c>
      <c r="AM85" s="428" t="s">
        <v>912</v>
      </c>
    </row>
    <row r="86" spans="1:39">
      <c r="A86" s="355">
        <v>82</v>
      </c>
      <c r="B86" s="353">
        <v>53.171999999999997</v>
      </c>
      <c r="C86" s="353">
        <v>45.36</v>
      </c>
      <c r="D86" s="353">
        <v>53.214000000000006</v>
      </c>
      <c r="E86" s="353">
        <v>783.75</v>
      </c>
      <c r="F86" s="353">
        <v>826.76</v>
      </c>
      <c r="G86" s="353">
        <v>819.06000000000006</v>
      </c>
      <c r="H86" s="353">
        <v>64.052999999999997</v>
      </c>
      <c r="I86" s="353">
        <v>51.271000000000008</v>
      </c>
      <c r="J86" s="353">
        <v>65.34</v>
      </c>
      <c r="K86" s="353">
        <f t="shared" si="18"/>
        <v>50.582000000000001</v>
      </c>
      <c r="L86" s="353">
        <f t="shared" si="19"/>
        <v>4.5224334157619177</v>
      </c>
      <c r="M86" s="353">
        <f t="shared" si="20"/>
        <v>8.9407959664740773</v>
      </c>
      <c r="N86" s="353">
        <f t="shared" si="21"/>
        <v>809.85666666666668</v>
      </c>
      <c r="O86" s="353">
        <f t="shared" si="22"/>
        <v>22.93449439890345</v>
      </c>
      <c r="P86" s="353">
        <f t="shared" si="23"/>
        <v>2.8319201832715399</v>
      </c>
      <c r="Q86" s="353">
        <f t="shared" si="24"/>
        <v>60.221333333333341</v>
      </c>
      <c r="R86" s="353">
        <f t="shared" si="25"/>
        <v>7.7778816096243064</v>
      </c>
      <c r="S86" s="353">
        <f t="shared" si="26"/>
        <v>12.915492200368039</v>
      </c>
      <c r="T86" s="355">
        <v>82</v>
      </c>
      <c r="U86" s="353">
        <v>53.171999999999997</v>
      </c>
      <c r="V86" s="353">
        <v>45.36</v>
      </c>
      <c r="W86" s="353">
        <v>53.214000000000006</v>
      </c>
      <c r="X86" s="353">
        <v>783.75</v>
      </c>
      <c r="Y86" s="353">
        <v>826.76</v>
      </c>
      <c r="Z86" s="353">
        <v>819.06000000000006</v>
      </c>
      <c r="AA86" s="353">
        <v>64.052999999999997</v>
      </c>
      <c r="AB86" s="353">
        <v>51.271000000000008</v>
      </c>
      <c r="AC86" s="353">
        <v>65.34</v>
      </c>
      <c r="AD86" s="353">
        <f t="shared" si="27"/>
        <v>50.582000000000001</v>
      </c>
      <c r="AE86" s="353">
        <f t="shared" si="28"/>
        <v>4.5224334157619177</v>
      </c>
      <c r="AF86" s="353">
        <f t="shared" si="29"/>
        <v>8.9407959664740773</v>
      </c>
      <c r="AG86" s="353">
        <f t="shared" si="30"/>
        <v>809.85666666666668</v>
      </c>
      <c r="AH86" s="353">
        <f t="shared" si="31"/>
        <v>22.93449439890345</v>
      </c>
      <c r="AI86" s="353">
        <f t="shared" si="32"/>
        <v>2.8319201832715399</v>
      </c>
      <c r="AJ86" s="353">
        <f t="shared" si="33"/>
        <v>60.221333333333341</v>
      </c>
      <c r="AK86" s="353">
        <f t="shared" si="34"/>
        <v>7.7778816096243064</v>
      </c>
      <c r="AL86" s="353">
        <f t="shared" si="35"/>
        <v>12.915492200368039</v>
      </c>
      <c r="AM86" s="429" t="s">
        <v>913</v>
      </c>
    </row>
    <row r="87" spans="1:39">
      <c r="A87" s="355">
        <v>83</v>
      </c>
      <c r="B87" s="353">
        <v>52.983000000000004</v>
      </c>
      <c r="C87" s="353">
        <v>54.6</v>
      </c>
      <c r="D87" s="353">
        <v>55.985999999999997</v>
      </c>
      <c r="E87" s="353">
        <v>856.35000000000014</v>
      </c>
      <c r="F87" s="353">
        <v>1046.54</v>
      </c>
      <c r="G87" s="353">
        <v>874.28000000000009</v>
      </c>
      <c r="H87" s="353">
        <v>67.474000000000004</v>
      </c>
      <c r="I87" s="353">
        <v>73.688999999999993</v>
      </c>
      <c r="J87" s="353">
        <v>71.730999999999995</v>
      </c>
      <c r="K87" s="353">
        <f t="shared" si="18"/>
        <v>54.522999999999996</v>
      </c>
      <c r="L87" s="353">
        <f t="shared" si="19"/>
        <v>1.5029800397876178</v>
      </c>
      <c r="M87" s="353">
        <f t="shared" si="20"/>
        <v>2.7565982058720504</v>
      </c>
      <c r="N87" s="353">
        <f t="shared" si="21"/>
        <v>925.72333333333336</v>
      </c>
      <c r="O87" s="353">
        <f t="shared" si="22"/>
        <v>105.01367260187273</v>
      </c>
      <c r="P87" s="353">
        <f t="shared" si="23"/>
        <v>11.343958699165633</v>
      </c>
      <c r="Q87" s="353">
        <f t="shared" si="24"/>
        <v>70.964666666666673</v>
      </c>
      <c r="R87" s="353">
        <f t="shared" si="25"/>
        <v>3.177578690344788</v>
      </c>
      <c r="S87" s="353">
        <f t="shared" si="26"/>
        <v>4.4776912787745839</v>
      </c>
      <c r="T87" s="355">
        <v>83</v>
      </c>
      <c r="U87" s="353">
        <v>52.983000000000004</v>
      </c>
      <c r="V87" s="353">
        <v>54.6</v>
      </c>
      <c r="W87" s="353">
        <v>55.985999999999997</v>
      </c>
      <c r="X87" s="353">
        <v>856.35000000000014</v>
      </c>
      <c r="Y87" s="353">
        <v>1046.54</v>
      </c>
      <c r="Z87" s="353">
        <v>874.28000000000009</v>
      </c>
      <c r="AA87" s="353">
        <v>67.474000000000004</v>
      </c>
      <c r="AB87" s="353">
        <v>73.688999999999993</v>
      </c>
      <c r="AC87" s="353">
        <v>71.730999999999995</v>
      </c>
      <c r="AD87" s="353">
        <f t="shared" si="27"/>
        <v>54.522999999999996</v>
      </c>
      <c r="AE87" s="353">
        <f t="shared" si="28"/>
        <v>1.5029800397876178</v>
      </c>
      <c r="AF87" s="353">
        <f t="shared" si="29"/>
        <v>2.7565982058720504</v>
      </c>
      <c r="AG87" s="353">
        <f t="shared" si="30"/>
        <v>925.72333333333336</v>
      </c>
      <c r="AH87" s="353">
        <f t="shared" si="31"/>
        <v>105.01367260187273</v>
      </c>
      <c r="AI87" s="353">
        <f t="shared" si="32"/>
        <v>11.343958699165633</v>
      </c>
      <c r="AJ87" s="353">
        <f t="shared" si="33"/>
        <v>70.964666666666673</v>
      </c>
      <c r="AK87" s="353">
        <f t="shared" si="34"/>
        <v>3.177578690344788</v>
      </c>
      <c r="AL87" s="353">
        <f t="shared" si="35"/>
        <v>4.4776912787745839</v>
      </c>
      <c r="AM87" s="430" t="s">
        <v>914</v>
      </c>
    </row>
    <row r="88" spans="1:39">
      <c r="A88" s="355">
        <v>84</v>
      </c>
      <c r="B88" s="353">
        <v>62.034000000000006</v>
      </c>
      <c r="C88" s="353">
        <v>70.539000000000001</v>
      </c>
      <c r="D88" s="353">
        <v>63.063000000000002</v>
      </c>
      <c r="E88" s="353">
        <v>1839.2000000000003</v>
      </c>
      <c r="F88" s="353">
        <v>2029.5</v>
      </c>
      <c r="G88" s="353">
        <v>1865.6000000000004</v>
      </c>
      <c r="H88" s="353">
        <v>55.385000000000005</v>
      </c>
      <c r="I88" s="353">
        <v>70.84</v>
      </c>
      <c r="J88" s="353">
        <v>59.62</v>
      </c>
      <c r="K88" s="353">
        <f t="shared" si="18"/>
        <v>65.212000000000003</v>
      </c>
      <c r="L88" s="353">
        <f t="shared" si="19"/>
        <v>4.6419184611537485</v>
      </c>
      <c r="M88" s="353">
        <f t="shared" si="20"/>
        <v>7.1181967446999757</v>
      </c>
      <c r="N88" s="353">
        <f t="shared" si="21"/>
        <v>1911.4333333333336</v>
      </c>
      <c r="O88" s="353">
        <f t="shared" si="22"/>
        <v>103.09725182240939</v>
      </c>
      <c r="P88" s="353">
        <f t="shared" si="23"/>
        <v>5.3937142365629303</v>
      </c>
      <c r="Q88" s="353">
        <f t="shared" si="24"/>
        <v>61.948333333333331</v>
      </c>
      <c r="R88" s="353">
        <f t="shared" si="25"/>
        <v>7.986244945738477</v>
      </c>
      <c r="S88" s="353">
        <f t="shared" si="26"/>
        <v>12.891783387885297</v>
      </c>
      <c r="T88" s="355">
        <v>84</v>
      </c>
      <c r="U88" s="353">
        <v>62.034000000000006</v>
      </c>
      <c r="V88" s="353">
        <v>70.539000000000001</v>
      </c>
      <c r="W88" s="353">
        <v>63.063000000000002</v>
      </c>
      <c r="X88" s="353">
        <v>1839.2000000000003</v>
      </c>
      <c r="Y88" s="353">
        <v>2029.5</v>
      </c>
      <c r="Z88" s="353">
        <v>1865.6000000000004</v>
      </c>
      <c r="AA88" s="353">
        <v>55.385000000000005</v>
      </c>
      <c r="AB88" s="353">
        <v>70.84</v>
      </c>
      <c r="AC88" s="353">
        <v>59.62</v>
      </c>
      <c r="AD88" s="353">
        <f t="shared" si="27"/>
        <v>65.212000000000003</v>
      </c>
      <c r="AE88" s="353">
        <f t="shared" si="28"/>
        <v>4.6419184611537485</v>
      </c>
      <c r="AF88" s="353">
        <f t="shared" si="29"/>
        <v>7.1181967446999757</v>
      </c>
      <c r="AG88" s="353">
        <f t="shared" si="30"/>
        <v>1911.4333333333336</v>
      </c>
      <c r="AH88" s="353">
        <f t="shared" si="31"/>
        <v>103.09725182240939</v>
      </c>
      <c r="AI88" s="353">
        <f t="shared" si="32"/>
        <v>5.3937142365629303</v>
      </c>
      <c r="AJ88" s="353">
        <f t="shared" si="33"/>
        <v>61.948333333333331</v>
      </c>
      <c r="AK88" s="353">
        <f t="shared" si="34"/>
        <v>7.986244945738477</v>
      </c>
      <c r="AL88" s="353">
        <f t="shared" si="35"/>
        <v>12.891783387885297</v>
      </c>
      <c r="AM88" s="430" t="s">
        <v>915</v>
      </c>
    </row>
    <row r="89" spans="1:39">
      <c r="A89" s="355">
        <v>85</v>
      </c>
      <c r="B89" s="353">
        <v>119.82600000000001</v>
      </c>
      <c r="C89" s="353">
        <v>121.27500000000001</v>
      </c>
      <c r="D89" s="353">
        <v>123.96300000000001</v>
      </c>
      <c r="E89" s="353">
        <v>4698.1000000000004</v>
      </c>
      <c r="F89" s="353">
        <v>3379.2000000000007</v>
      </c>
      <c r="G89" s="353">
        <v>5120.5</v>
      </c>
      <c r="H89" s="353">
        <v>175.78</v>
      </c>
      <c r="I89" s="353">
        <v>185.24</v>
      </c>
      <c r="J89" s="353">
        <v>212.63000000000002</v>
      </c>
      <c r="K89" s="353">
        <f t="shared" si="18"/>
        <v>121.688</v>
      </c>
      <c r="L89" s="353">
        <f t="shared" si="19"/>
        <v>2.0991948456491603</v>
      </c>
      <c r="M89" s="353">
        <f t="shared" si="20"/>
        <v>1.7250631497346989</v>
      </c>
      <c r="N89" s="353">
        <f t="shared" si="21"/>
        <v>4399.2666666666673</v>
      </c>
      <c r="O89" s="353">
        <f t="shared" si="22"/>
        <v>908.29920364015049</v>
      </c>
      <c r="P89" s="353">
        <f t="shared" si="23"/>
        <v>20.646604819897643</v>
      </c>
      <c r="Q89" s="353">
        <f t="shared" si="24"/>
        <v>191.21666666666667</v>
      </c>
      <c r="R89" s="353">
        <f t="shared" si="25"/>
        <v>19.138208728439917</v>
      </c>
      <c r="S89" s="353">
        <f t="shared" si="26"/>
        <v>10.008650951855618</v>
      </c>
      <c r="T89" s="355">
        <v>85</v>
      </c>
      <c r="U89" s="353">
        <v>119.82600000000001</v>
      </c>
      <c r="V89" s="353">
        <v>121.27500000000001</v>
      </c>
      <c r="W89" s="353">
        <v>123.96300000000001</v>
      </c>
      <c r="X89" s="353">
        <v>4698.1000000000004</v>
      </c>
      <c r="Z89" s="353">
        <v>5120.5</v>
      </c>
      <c r="AA89" s="353">
        <v>175.78</v>
      </c>
      <c r="AB89" s="353">
        <v>185.24</v>
      </c>
      <c r="AC89" s="353">
        <v>212.63000000000002</v>
      </c>
      <c r="AD89" s="353">
        <f t="shared" si="27"/>
        <v>121.688</v>
      </c>
      <c r="AE89" s="353">
        <f t="shared" si="28"/>
        <v>2.0991948456491603</v>
      </c>
      <c r="AF89" s="353">
        <f t="shared" si="29"/>
        <v>1.7250631497346989</v>
      </c>
      <c r="AG89" s="353">
        <f t="shared" si="30"/>
        <v>4909.3</v>
      </c>
      <c r="AH89" s="353">
        <f t="shared" si="31"/>
        <v>298.68190437319743</v>
      </c>
      <c r="AI89" s="353">
        <f t="shared" si="32"/>
        <v>6.0840018815961017</v>
      </c>
      <c r="AJ89" s="353">
        <f t="shared" si="33"/>
        <v>191.21666666666667</v>
      </c>
      <c r="AK89" s="353">
        <f t="shared" si="34"/>
        <v>19.138208728439917</v>
      </c>
      <c r="AL89" s="353">
        <f t="shared" si="35"/>
        <v>10.008650951855618</v>
      </c>
      <c r="AM89" s="430" t="s">
        <v>916</v>
      </c>
    </row>
    <row r="90" spans="1:39">
      <c r="A90" s="355">
        <v>86</v>
      </c>
      <c r="B90" s="353">
        <v>55.671000000000006</v>
      </c>
      <c r="C90" s="353">
        <v>47.102999999999994</v>
      </c>
      <c r="D90" s="353">
        <v>52.92</v>
      </c>
      <c r="E90" s="353">
        <v>804.76</v>
      </c>
      <c r="F90" s="353">
        <v>23903.609375276825</v>
      </c>
      <c r="G90" s="353">
        <v>770.21999999999991</v>
      </c>
      <c r="H90" s="353">
        <v>74.294000000000011</v>
      </c>
      <c r="I90" s="353">
        <v>52.414999999999999</v>
      </c>
      <c r="J90" s="353">
        <v>74.316000000000003</v>
      </c>
      <c r="K90" s="353">
        <f t="shared" si="18"/>
        <v>51.898000000000003</v>
      </c>
      <c r="L90" s="353">
        <f t="shared" si="19"/>
        <v>4.3744735683279714</v>
      </c>
      <c r="M90" s="353">
        <f t="shared" si="20"/>
        <v>8.4289829440979833</v>
      </c>
      <c r="N90" s="353">
        <f t="shared" si="21"/>
        <v>8492.8631250922754</v>
      </c>
      <c r="O90" s="353">
        <f t="shared" si="22"/>
        <v>13346.108917717662</v>
      </c>
      <c r="P90" s="353">
        <f t="shared" si="23"/>
        <v>157.14499010688644</v>
      </c>
      <c r="Q90" s="353">
        <f t="shared" si="24"/>
        <v>67.00833333333334</v>
      </c>
      <c r="R90" s="353">
        <f t="shared" si="25"/>
        <v>12.638202179635121</v>
      </c>
      <c r="S90" s="353">
        <f t="shared" si="26"/>
        <v>18.860642476759288</v>
      </c>
      <c r="T90" s="355">
        <v>86</v>
      </c>
      <c r="U90" s="353">
        <v>55.671000000000006</v>
      </c>
      <c r="V90" s="353">
        <v>47.102999999999994</v>
      </c>
      <c r="W90" s="353">
        <v>52.92</v>
      </c>
      <c r="X90" s="353">
        <v>804.76</v>
      </c>
      <c r="Z90" s="353">
        <v>770.21999999999991</v>
      </c>
      <c r="AA90" s="353">
        <v>74.294000000000011</v>
      </c>
      <c r="AB90" s="353">
        <v>52.414999999999999</v>
      </c>
      <c r="AC90" s="353">
        <v>74.316000000000003</v>
      </c>
      <c r="AD90" s="353">
        <f t="shared" si="27"/>
        <v>51.898000000000003</v>
      </c>
      <c r="AE90" s="353">
        <f t="shared" si="28"/>
        <v>4.3744735683279714</v>
      </c>
      <c r="AF90" s="353">
        <f t="shared" si="29"/>
        <v>8.4289829440979833</v>
      </c>
      <c r="AG90" s="353">
        <f t="shared" si="30"/>
        <v>787.49</v>
      </c>
      <c r="AH90" s="353">
        <f t="shared" si="31"/>
        <v>24.423468222183406</v>
      </c>
      <c r="AI90" s="353">
        <f t="shared" si="32"/>
        <v>3.1014321733842212</v>
      </c>
      <c r="AJ90" s="353">
        <f t="shared" si="33"/>
        <v>67.00833333333334</v>
      </c>
      <c r="AK90" s="353">
        <f t="shared" si="34"/>
        <v>12.638202179635121</v>
      </c>
      <c r="AL90" s="353">
        <f t="shared" si="35"/>
        <v>18.860642476759288</v>
      </c>
      <c r="AM90" s="430" t="s">
        <v>917</v>
      </c>
    </row>
    <row r="91" spans="1:39">
      <c r="A91" s="355">
        <v>87</v>
      </c>
      <c r="B91" s="353">
        <v>73.436999999999998</v>
      </c>
      <c r="C91" s="353">
        <v>73.668000000000006</v>
      </c>
      <c r="D91" s="353">
        <v>68.124000000000009</v>
      </c>
      <c r="E91" s="353">
        <v>2048.2000000000003</v>
      </c>
      <c r="F91" s="353">
        <v>1544.4</v>
      </c>
      <c r="G91" s="353">
        <v>1982.2000000000003</v>
      </c>
      <c r="H91" s="353">
        <v>72.215000000000003</v>
      </c>
      <c r="I91" s="353">
        <v>78.375</v>
      </c>
      <c r="J91" s="353">
        <v>73.491</v>
      </c>
      <c r="K91" s="353">
        <f t="shared" si="18"/>
        <v>71.743000000000009</v>
      </c>
      <c r="L91" s="353">
        <f t="shared" si="19"/>
        <v>3.1362734255801064</v>
      </c>
      <c r="M91" s="353">
        <f t="shared" si="20"/>
        <v>4.3715392799020192</v>
      </c>
      <c r="N91" s="353">
        <f t="shared" si="21"/>
        <v>1858.2666666666671</v>
      </c>
      <c r="O91" s="353">
        <f t="shared" si="22"/>
        <v>273.81236884650207</v>
      </c>
      <c r="P91" s="353">
        <f t="shared" si="23"/>
        <v>14.734826478788584</v>
      </c>
      <c r="Q91" s="353">
        <f t="shared" si="24"/>
        <v>74.693666666666672</v>
      </c>
      <c r="R91" s="353">
        <f t="shared" si="25"/>
        <v>3.2513390062147201</v>
      </c>
      <c r="S91" s="353">
        <f t="shared" si="26"/>
        <v>4.3528978443706334</v>
      </c>
      <c r="T91" s="355">
        <v>87</v>
      </c>
      <c r="U91" s="353">
        <v>73.436999999999998</v>
      </c>
      <c r="V91" s="353">
        <v>73.668000000000006</v>
      </c>
      <c r="W91" s="353">
        <v>68.124000000000009</v>
      </c>
      <c r="X91" s="353">
        <v>2048.2000000000003</v>
      </c>
      <c r="Y91" s="353">
        <v>1544.4</v>
      </c>
      <c r="Z91" s="353">
        <v>1982.2000000000003</v>
      </c>
      <c r="AA91" s="353">
        <v>72.215000000000003</v>
      </c>
      <c r="AB91" s="353">
        <v>78.375</v>
      </c>
      <c r="AC91" s="353">
        <v>73.491</v>
      </c>
      <c r="AD91" s="353">
        <f t="shared" si="27"/>
        <v>71.743000000000009</v>
      </c>
      <c r="AE91" s="353">
        <f t="shared" si="28"/>
        <v>3.1362734255801064</v>
      </c>
      <c r="AF91" s="353">
        <f t="shared" si="29"/>
        <v>4.3715392799020192</v>
      </c>
      <c r="AG91" s="353">
        <f t="shared" si="30"/>
        <v>1858.2666666666671</v>
      </c>
      <c r="AH91" s="353">
        <f t="shared" si="31"/>
        <v>273.81236884650207</v>
      </c>
      <c r="AI91" s="353">
        <f t="shared" si="32"/>
        <v>14.734826478788584</v>
      </c>
      <c r="AJ91" s="353">
        <f t="shared" si="33"/>
        <v>74.693666666666672</v>
      </c>
      <c r="AK91" s="353">
        <f t="shared" si="34"/>
        <v>3.2513390062147201</v>
      </c>
      <c r="AL91" s="353">
        <f t="shared" si="35"/>
        <v>4.3528978443706334</v>
      </c>
      <c r="AM91" s="430" t="s">
        <v>918</v>
      </c>
    </row>
    <row r="92" spans="1:39">
      <c r="A92" s="355">
        <v>88</v>
      </c>
      <c r="B92" s="353">
        <v>48.258000000000003</v>
      </c>
      <c r="C92" s="353">
        <v>60.249000000000002</v>
      </c>
      <c r="D92" s="353">
        <v>53.088000000000001</v>
      </c>
      <c r="E92" s="353">
        <v>1087.3500000000001</v>
      </c>
      <c r="F92" s="353">
        <v>1542.2000000000003</v>
      </c>
      <c r="G92" s="353">
        <v>1797.4</v>
      </c>
      <c r="H92" s="353">
        <v>68.519000000000005</v>
      </c>
      <c r="I92" s="353">
        <v>87.153000000000006</v>
      </c>
      <c r="J92" s="353">
        <v>71.368000000000009</v>
      </c>
      <c r="K92" s="353">
        <f t="shared" si="18"/>
        <v>53.865000000000002</v>
      </c>
      <c r="L92" s="353">
        <f t="shared" si="19"/>
        <v>6.0331432106324145</v>
      </c>
      <c r="M92" s="353">
        <f t="shared" si="20"/>
        <v>11.20048864871886</v>
      </c>
      <c r="N92" s="353">
        <f t="shared" si="21"/>
        <v>1475.6500000000003</v>
      </c>
      <c r="O92" s="353">
        <f t="shared" si="22"/>
        <v>359.6726671572352</v>
      </c>
      <c r="P92" s="353">
        <f t="shared" si="23"/>
        <v>24.373846586740427</v>
      </c>
      <c r="Q92" s="353">
        <f t="shared" si="24"/>
        <v>75.680000000000007</v>
      </c>
      <c r="R92" s="353">
        <f t="shared" si="25"/>
        <v>10.037504520546982</v>
      </c>
      <c r="S92" s="353">
        <f t="shared" si="26"/>
        <v>13.263087368587447</v>
      </c>
      <c r="T92" s="355">
        <v>88</v>
      </c>
      <c r="U92" s="353">
        <v>48.258000000000003</v>
      </c>
      <c r="V92" s="353">
        <v>60.249000000000002</v>
      </c>
      <c r="W92" s="353">
        <v>53.088000000000001</v>
      </c>
      <c r="Y92" s="353">
        <v>1542.2000000000003</v>
      </c>
      <c r="Z92" s="353">
        <v>1797.4</v>
      </c>
      <c r="AA92" s="353">
        <v>68.519000000000005</v>
      </c>
      <c r="AB92" s="353">
        <v>87.153000000000006</v>
      </c>
      <c r="AC92" s="353">
        <v>71.368000000000009</v>
      </c>
      <c r="AD92" s="353">
        <f t="shared" si="27"/>
        <v>53.865000000000002</v>
      </c>
      <c r="AE92" s="353">
        <f t="shared" si="28"/>
        <v>6.0331432106324145</v>
      </c>
      <c r="AF92" s="353">
        <f t="shared" si="29"/>
        <v>11.20048864871886</v>
      </c>
      <c r="AG92" s="353">
        <f t="shared" si="30"/>
        <v>1669.8000000000002</v>
      </c>
      <c r="AH92" s="353">
        <f t="shared" si="31"/>
        <v>180.4536505588068</v>
      </c>
      <c r="AI92" s="353">
        <f t="shared" si="32"/>
        <v>10.806902057660006</v>
      </c>
      <c r="AJ92" s="353">
        <f t="shared" si="33"/>
        <v>75.680000000000007</v>
      </c>
      <c r="AK92" s="353">
        <f t="shared" si="34"/>
        <v>10.037504520546982</v>
      </c>
      <c r="AL92" s="353">
        <f t="shared" si="35"/>
        <v>13.263087368587447</v>
      </c>
      <c r="AM92" s="430" t="s">
        <v>919</v>
      </c>
    </row>
    <row r="93" spans="1:39">
      <c r="A93" s="355">
        <v>89</v>
      </c>
      <c r="B93" s="353">
        <v>50.673000000000002</v>
      </c>
      <c r="C93" s="353">
        <v>54.369</v>
      </c>
      <c r="D93" s="353">
        <v>51.555</v>
      </c>
      <c r="E93" s="353">
        <v>762.85000000000014</v>
      </c>
      <c r="F93" s="353">
        <v>1029.9299999999998</v>
      </c>
      <c r="G93" s="353">
        <v>739.96999999999991</v>
      </c>
      <c r="H93" s="353">
        <v>60.984000000000009</v>
      </c>
      <c r="I93" s="353">
        <v>78.528999999999996</v>
      </c>
      <c r="J93" s="353">
        <v>63.393000000000001</v>
      </c>
      <c r="K93" s="353">
        <f t="shared" si="18"/>
        <v>52.199000000000005</v>
      </c>
      <c r="L93" s="353">
        <f t="shared" si="19"/>
        <v>1.9303253611761921</v>
      </c>
      <c r="M93" s="353">
        <f t="shared" si="20"/>
        <v>3.6980121480798331</v>
      </c>
      <c r="N93" s="353">
        <f t="shared" si="21"/>
        <v>844.25</v>
      </c>
      <c r="O93" s="353">
        <f t="shared" si="22"/>
        <v>161.21001953972942</v>
      </c>
      <c r="P93" s="353">
        <f t="shared" si="23"/>
        <v>19.095057096799454</v>
      </c>
      <c r="Q93" s="353">
        <f t="shared" si="24"/>
        <v>67.635333333333335</v>
      </c>
      <c r="R93" s="353">
        <f t="shared" si="25"/>
        <v>9.5107728567836194</v>
      </c>
      <c r="S93" s="353">
        <f t="shared" si="26"/>
        <v>14.061840739234356</v>
      </c>
      <c r="T93" s="355">
        <v>89</v>
      </c>
      <c r="U93" s="353">
        <v>50.673000000000002</v>
      </c>
      <c r="V93" s="353">
        <v>54.369</v>
      </c>
      <c r="W93" s="353">
        <v>51.555</v>
      </c>
      <c r="X93" s="353">
        <v>762.85000000000014</v>
      </c>
      <c r="Z93" s="353">
        <v>739.96999999999991</v>
      </c>
      <c r="AA93" s="353">
        <v>60.984000000000009</v>
      </c>
      <c r="AB93" s="353">
        <v>78.528999999999996</v>
      </c>
      <c r="AC93" s="353">
        <v>63.393000000000001</v>
      </c>
      <c r="AD93" s="353">
        <f t="shared" si="27"/>
        <v>52.199000000000005</v>
      </c>
      <c r="AE93" s="353">
        <f t="shared" si="28"/>
        <v>1.9303253611761921</v>
      </c>
      <c r="AF93" s="353">
        <f t="shared" si="29"/>
        <v>3.6980121480798331</v>
      </c>
      <c r="AG93" s="353">
        <f t="shared" si="30"/>
        <v>751.41000000000008</v>
      </c>
      <c r="AH93" s="353">
        <f t="shared" si="31"/>
        <v>16.178603153548366</v>
      </c>
      <c r="AI93" s="353">
        <f t="shared" si="32"/>
        <v>2.1530992605299852</v>
      </c>
      <c r="AJ93" s="353">
        <f t="shared" si="33"/>
        <v>67.635333333333335</v>
      </c>
      <c r="AK93" s="353">
        <f t="shared" si="34"/>
        <v>9.5107728567836194</v>
      </c>
      <c r="AL93" s="353">
        <f t="shared" si="35"/>
        <v>14.061840739234356</v>
      </c>
      <c r="AM93" s="430" t="s">
        <v>920</v>
      </c>
    </row>
    <row r="94" spans="1:39">
      <c r="A94" s="355">
        <v>90</v>
      </c>
      <c r="B94" s="353">
        <v>64.028999999999996</v>
      </c>
      <c r="C94" s="353">
        <v>74.108999999999995</v>
      </c>
      <c r="D94" s="353">
        <v>61.32</v>
      </c>
      <c r="E94" s="353">
        <v>605.77</v>
      </c>
      <c r="F94" s="353">
        <v>1148.4000000000001</v>
      </c>
      <c r="G94" s="353">
        <v>887.81000000000006</v>
      </c>
      <c r="H94" s="353">
        <v>66.11</v>
      </c>
      <c r="I94" s="353">
        <v>91.685000000000002</v>
      </c>
      <c r="J94" s="353">
        <v>69.63</v>
      </c>
      <c r="K94" s="353">
        <f t="shared" si="18"/>
        <v>66.48599999999999</v>
      </c>
      <c r="L94" s="353">
        <f t="shared" si="19"/>
        <v>6.7392334133787033</v>
      </c>
      <c r="M94" s="353">
        <f t="shared" si="20"/>
        <v>10.136319546037818</v>
      </c>
      <c r="N94" s="353">
        <f t="shared" si="21"/>
        <v>880.66</v>
      </c>
      <c r="O94" s="353">
        <f t="shared" si="22"/>
        <v>271.38565013648042</v>
      </c>
      <c r="P94" s="353">
        <f t="shared" si="23"/>
        <v>30.816166299875142</v>
      </c>
      <c r="Q94" s="353">
        <f t="shared" si="24"/>
        <v>75.808333333333337</v>
      </c>
      <c r="R94" s="353">
        <f t="shared" si="25"/>
        <v>13.861782292812629</v>
      </c>
      <c r="S94" s="353">
        <f t="shared" si="26"/>
        <v>18.285301474524736</v>
      </c>
      <c r="T94" s="355">
        <v>90</v>
      </c>
      <c r="U94" s="353">
        <v>64.028999999999996</v>
      </c>
      <c r="V94" s="353">
        <v>74.108999999999995</v>
      </c>
      <c r="W94" s="353">
        <v>61.32</v>
      </c>
      <c r="Y94" s="353">
        <v>1148.4000000000001</v>
      </c>
      <c r="Z94" s="353">
        <v>887.81000000000006</v>
      </c>
      <c r="AA94" s="353">
        <v>66.11</v>
      </c>
      <c r="AB94" s="353">
        <v>91.685000000000002</v>
      </c>
      <c r="AC94" s="353">
        <v>69.63</v>
      </c>
      <c r="AD94" s="353">
        <f t="shared" si="27"/>
        <v>66.48599999999999</v>
      </c>
      <c r="AE94" s="353">
        <f t="shared" si="28"/>
        <v>6.7392334133787033</v>
      </c>
      <c r="AF94" s="353">
        <f t="shared" si="29"/>
        <v>10.136319546037818</v>
      </c>
      <c r="AG94" s="353">
        <f t="shared" si="30"/>
        <v>1018.105</v>
      </c>
      <c r="AH94" s="353">
        <f t="shared" si="31"/>
        <v>184.26495610940287</v>
      </c>
      <c r="AI94" s="353">
        <f t="shared" si="32"/>
        <v>18.098816537528336</v>
      </c>
      <c r="AJ94" s="353">
        <f t="shared" si="33"/>
        <v>75.808333333333337</v>
      </c>
      <c r="AK94" s="353">
        <f t="shared" si="34"/>
        <v>13.861782292812629</v>
      </c>
      <c r="AL94" s="353">
        <f t="shared" si="35"/>
        <v>18.285301474524736</v>
      </c>
      <c r="AM94" s="430" t="s">
        <v>921</v>
      </c>
    </row>
    <row r="95" spans="1:39">
      <c r="A95" s="355">
        <v>91</v>
      </c>
      <c r="B95" s="353">
        <v>55.251000000000005</v>
      </c>
      <c r="C95" s="353">
        <v>53.214000000000006</v>
      </c>
      <c r="D95" s="353">
        <v>56.007000000000005</v>
      </c>
      <c r="E95" s="353">
        <v>901.45</v>
      </c>
      <c r="F95" s="353">
        <v>1151.7</v>
      </c>
      <c r="G95" s="353">
        <v>1326.6000000000001</v>
      </c>
      <c r="H95" s="353">
        <v>84.744</v>
      </c>
      <c r="I95" s="353">
        <v>81.674999999999997</v>
      </c>
      <c r="J95" s="353">
        <v>89.958000000000013</v>
      </c>
      <c r="K95" s="353">
        <f t="shared" si="18"/>
        <v>54.824000000000005</v>
      </c>
      <c r="L95" s="353">
        <f t="shared" si="19"/>
        <v>1.4446310947781784</v>
      </c>
      <c r="M95" s="353">
        <f t="shared" si="20"/>
        <v>2.6350340996245771</v>
      </c>
      <c r="N95" s="353">
        <f t="shared" si="21"/>
        <v>1126.5833333333333</v>
      </c>
      <c r="O95" s="353">
        <f t="shared" si="22"/>
        <v>213.68496866493294</v>
      </c>
      <c r="P95" s="353">
        <f t="shared" si="23"/>
        <v>18.967524402538615</v>
      </c>
      <c r="Q95" s="353">
        <f t="shared" si="24"/>
        <v>85.459000000000003</v>
      </c>
      <c r="R95" s="353">
        <f t="shared" si="25"/>
        <v>4.1875339998619792</v>
      </c>
      <c r="S95" s="353">
        <f t="shared" si="26"/>
        <v>4.9000503163645481</v>
      </c>
      <c r="T95" s="355">
        <v>91</v>
      </c>
      <c r="U95" s="353">
        <v>55.251000000000005</v>
      </c>
      <c r="V95" s="353">
        <v>53.214000000000006</v>
      </c>
      <c r="W95" s="353">
        <v>56.007000000000005</v>
      </c>
      <c r="X95" s="353">
        <v>901.45</v>
      </c>
      <c r="Y95" s="353">
        <v>1151.7</v>
      </c>
      <c r="Z95" s="353">
        <v>1326.6000000000001</v>
      </c>
      <c r="AA95" s="353">
        <v>84.744</v>
      </c>
      <c r="AB95" s="353">
        <v>81.674999999999997</v>
      </c>
      <c r="AC95" s="353">
        <v>89.958000000000013</v>
      </c>
      <c r="AD95" s="353">
        <f t="shared" si="27"/>
        <v>54.824000000000005</v>
      </c>
      <c r="AE95" s="353">
        <f t="shared" si="28"/>
        <v>1.4446310947781784</v>
      </c>
      <c r="AF95" s="353">
        <f t="shared" si="29"/>
        <v>2.6350340996245771</v>
      </c>
      <c r="AG95" s="353">
        <f t="shared" si="30"/>
        <v>1126.5833333333333</v>
      </c>
      <c r="AH95" s="353">
        <f t="shared" si="31"/>
        <v>213.68496866493294</v>
      </c>
      <c r="AI95" s="353">
        <f t="shared" si="32"/>
        <v>18.967524402538615</v>
      </c>
      <c r="AJ95" s="353">
        <f t="shared" si="33"/>
        <v>85.459000000000003</v>
      </c>
      <c r="AK95" s="353">
        <f t="shared" si="34"/>
        <v>4.1875339998619792</v>
      </c>
      <c r="AL95" s="353">
        <f t="shared" si="35"/>
        <v>4.9000503163645481</v>
      </c>
      <c r="AM95" s="430" t="s">
        <v>922</v>
      </c>
    </row>
    <row r="96" spans="1:39">
      <c r="A96" s="355">
        <v>92</v>
      </c>
      <c r="B96" s="353">
        <v>74.298000000000002</v>
      </c>
      <c r="C96" s="353">
        <v>68.102999999999994</v>
      </c>
      <c r="D96" s="353">
        <v>65.960999999999999</v>
      </c>
      <c r="E96" s="353">
        <v>2974.4000000000005</v>
      </c>
      <c r="F96" s="353">
        <v>3425.4000000000005</v>
      </c>
      <c r="G96" s="353">
        <v>3513.4000000000005</v>
      </c>
      <c r="H96" s="353">
        <v>103.42200000000001</v>
      </c>
      <c r="I96" s="353">
        <v>110.66000000000001</v>
      </c>
      <c r="J96" s="353">
        <v>104.15899999999999</v>
      </c>
      <c r="K96" s="353">
        <f t="shared" si="18"/>
        <v>69.454000000000008</v>
      </c>
      <c r="L96" s="353">
        <f t="shared" si="19"/>
        <v>4.3295834672633369</v>
      </c>
      <c r="M96" s="353">
        <f t="shared" si="20"/>
        <v>6.2337424299008504</v>
      </c>
      <c r="N96" s="353">
        <f t="shared" si="21"/>
        <v>3304.4</v>
      </c>
      <c r="O96" s="353">
        <f t="shared" si="22"/>
        <v>289.15566741808811</v>
      </c>
      <c r="P96" s="353">
        <f t="shared" si="23"/>
        <v>8.7506254514613282</v>
      </c>
      <c r="Q96" s="353">
        <f t="shared" si="24"/>
        <v>106.08033333333333</v>
      </c>
      <c r="R96" s="353">
        <f t="shared" si="25"/>
        <v>3.9831899695261046</v>
      </c>
      <c r="S96" s="353">
        <f t="shared" si="26"/>
        <v>3.7548807063132386</v>
      </c>
      <c r="T96" s="355">
        <v>92</v>
      </c>
      <c r="U96" s="353">
        <v>74.298000000000002</v>
      </c>
      <c r="V96" s="353">
        <v>68.102999999999994</v>
      </c>
      <c r="W96" s="353">
        <v>65.960999999999999</v>
      </c>
      <c r="X96" s="353">
        <v>2974.4000000000005</v>
      </c>
      <c r="Y96" s="353">
        <v>3425.4000000000005</v>
      </c>
      <c r="Z96" s="353">
        <v>3513.4000000000005</v>
      </c>
      <c r="AA96" s="353">
        <v>103.42200000000001</v>
      </c>
      <c r="AB96" s="353">
        <v>110.66000000000001</v>
      </c>
      <c r="AC96" s="353">
        <v>104.15899999999999</v>
      </c>
      <c r="AD96" s="353">
        <f t="shared" si="27"/>
        <v>69.454000000000008</v>
      </c>
      <c r="AE96" s="353">
        <f t="shared" si="28"/>
        <v>4.3295834672633369</v>
      </c>
      <c r="AF96" s="353">
        <f t="shared" si="29"/>
        <v>6.2337424299008504</v>
      </c>
      <c r="AG96" s="353">
        <f t="shared" si="30"/>
        <v>3304.4</v>
      </c>
      <c r="AH96" s="353">
        <f t="shared" si="31"/>
        <v>289.15566741808811</v>
      </c>
      <c r="AI96" s="353">
        <f t="shared" si="32"/>
        <v>8.7506254514613282</v>
      </c>
      <c r="AJ96" s="353">
        <f t="shared" si="33"/>
        <v>106.08033333333333</v>
      </c>
      <c r="AK96" s="353">
        <f t="shared" si="34"/>
        <v>3.9831899695261046</v>
      </c>
      <c r="AL96" s="353">
        <f t="shared" si="35"/>
        <v>3.7548807063132386</v>
      </c>
      <c r="AM96" s="430" t="s">
        <v>923</v>
      </c>
    </row>
    <row r="97" spans="1:39">
      <c r="A97" s="355">
        <v>93</v>
      </c>
      <c r="B97" s="353">
        <v>66.612000000000009</v>
      </c>
      <c r="C97" s="353">
        <v>57.665999999999997</v>
      </c>
      <c r="D97" s="353">
        <v>53.256</v>
      </c>
      <c r="E97" s="353">
        <v>1217.7</v>
      </c>
      <c r="F97" s="353">
        <v>1707.2000000000003</v>
      </c>
      <c r="G97" s="353">
        <v>1914</v>
      </c>
      <c r="H97" s="353">
        <v>86.778999999999996</v>
      </c>
      <c r="I97" s="353">
        <v>70.015000000000001</v>
      </c>
      <c r="J97" s="353">
        <v>95.073000000000008</v>
      </c>
      <c r="K97" s="353">
        <f t="shared" si="18"/>
        <v>59.177999999999997</v>
      </c>
      <c r="L97" s="353">
        <f t="shared" si="19"/>
        <v>6.8051665666609571</v>
      </c>
      <c r="M97" s="353">
        <f t="shared" si="20"/>
        <v>11.499487253136229</v>
      </c>
      <c r="N97" s="353">
        <f t="shared" si="21"/>
        <v>1612.9666666666669</v>
      </c>
      <c r="O97" s="353">
        <f t="shared" si="22"/>
        <v>357.58686124259771</v>
      </c>
      <c r="P97" s="353">
        <f t="shared" si="23"/>
        <v>22.169513396180804</v>
      </c>
      <c r="Q97" s="353">
        <f t="shared" si="24"/>
        <v>83.955666666666659</v>
      </c>
      <c r="R97" s="353">
        <f t="shared" si="25"/>
        <v>12.765353474672592</v>
      </c>
      <c r="S97" s="353">
        <f t="shared" si="26"/>
        <v>15.204874169310701</v>
      </c>
      <c r="T97" s="355">
        <v>93</v>
      </c>
      <c r="U97" s="353">
        <v>66.612000000000009</v>
      </c>
      <c r="V97" s="353">
        <v>57.665999999999997</v>
      </c>
      <c r="W97" s="353">
        <v>53.256</v>
      </c>
      <c r="Y97" s="353">
        <v>1707.2000000000003</v>
      </c>
      <c r="Z97" s="353">
        <v>1914</v>
      </c>
      <c r="AA97" s="353">
        <v>86.778999999999996</v>
      </c>
      <c r="AB97" s="353">
        <v>70.015000000000001</v>
      </c>
      <c r="AC97" s="353">
        <v>95.073000000000008</v>
      </c>
      <c r="AD97" s="353">
        <f t="shared" si="27"/>
        <v>59.177999999999997</v>
      </c>
      <c r="AE97" s="353">
        <f t="shared" si="28"/>
        <v>6.8051665666609571</v>
      </c>
      <c r="AF97" s="353">
        <f t="shared" si="29"/>
        <v>11.499487253136229</v>
      </c>
      <c r="AG97" s="353">
        <f t="shared" si="30"/>
        <v>1810.6000000000001</v>
      </c>
      <c r="AH97" s="353">
        <f t="shared" si="31"/>
        <v>146.22968234937784</v>
      </c>
      <c r="AI97" s="353">
        <f t="shared" si="32"/>
        <v>8.0763107450225249</v>
      </c>
      <c r="AJ97" s="353">
        <f t="shared" si="33"/>
        <v>83.955666666666659</v>
      </c>
      <c r="AK97" s="353">
        <f t="shared" si="34"/>
        <v>12.765353474672592</v>
      </c>
      <c r="AL97" s="353">
        <f t="shared" si="35"/>
        <v>15.204874169310701</v>
      </c>
      <c r="AM97" s="430" t="s">
        <v>924</v>
      </c>
    </row>
    <row r="98" spans="1:39">
      <c r="A98" s="355">
        <v>94</v>
      </c>
      <c r="B98" s="353">
        <v>46.158000000000001</v>
      </c>
      <c r="C98" s="353">
        <v>44.960999999999999</v>
      </c>
      <c r="D98" s="353">
        <v>46.073999999999998</v>
      </c>
      <c r="E98" s="353">
        <v>646.14</v>
      </c>
      <c r="F98" s="353">
        <v>845.90000000000009</v>
      </c>
      <c r="G98" s="353">
        <v>1054.24</v>
      </c>
      <c r="H98" s="353">
        <v>78.396999999999991</v>
      </c>
      <c r="I98" s="353">
        <v>72.204000000000008</v>
      </c>
      <c r="J98" s="353">
        <v>78.474000000000004</v>
      </c>
      <c r="K98" s="353">
        <f t="shared" si="18"/>
        <v>45.730999999999995</v>
      </c>
      <c r="L98" s="353">
        <f t="shared" si="19"/>
        <v>0.66816090876375056</v>
      </c>
      <c r="M98" s="353">
        <f t="shared" si="20"/>
        <v>1.4610677850118097</v>
      </c>
      <c r="N98" s="353">
        <f t="shared" si="21"/>
        <v>848.75999999999988</v>
      </c>
      <c r="O98" s="353">
        <f t="shared" si="22"/>
        <v>204.06503179133944</v>
      </c>
      <c r="P98" s="353">
        <f t="shared" si="23"/>
        <v>24.042724891764394</v>
      </c>
      <c r="Q98" s="353">
        <f t="shared" si="24"/>
        <v>76.358333333333334</v>
      </c>
      <c r="R98" s="353">
        <f t="shared" si="25"/>
        <v>3.5979641928920434</v>
      </c>
      <c r="S98" s="353">
        <f t="shared" si="26"/>
        <v>4.7119469949475628</v>
      </c>
      <c r="T98" s="355">
        <v>94</v>
      </c>
      <c r="U98" s="353">
        <v>46.158000000000001</v>
      </c>
      <c r="V98" s="353">
        <v>44.960999999999999</v>
      </c>
      <c r="W98" s="353">
        <v>46.073999999999998</v>
      </c>
      <c r="Y98" s="353">
        <v>845.90000000000009</v>
      </c>
      <c r="Z98" s="353">
        <v>1054.24</v>
      </c>
      <c r="AA98" s="353">
        <v>78.396999999999991</v>
      </c>
      <c r="AB98" s="353">
        <v>72.204000000000008</v>
      </c>
      <c r="AC98" s="353">
        <v>78.474000000000004</v>
      </c>
      <c r="AD98" s="353">
        <f t="shared" si="27"/>
        <v>45.730999999999995</v>
      </c>
      <c r="AE98" s="353">
        <f t="shared" si="28"/>
        <v>0.66816090876375056</v>
      </c>
      <c r="AF98" s="353">
        <f t="shared" si="29"/>
        <v>1.4610677850118097</v>
      </c>
      <c r="AG98" s="353">
        <f t="shared" si="30"/>
        <v>950.07</v>
      </c>
      <c r="AH98" s="353">
        <f t="shared" si="31"/>
        <v>147.31862679240623</v>
      </c>
      <c r="AI98" s="353">
        <f t="shared" si="32"/>
        <v>15.506081319524482</v>
      </c>
      <c r="AJ98" s="353">
        <f t="shared" si="33"/>
        <v>76.358333333333334</v>
      </c>
      <c r="AK98" s="353">
        <f t="shared" si="34"/>
        <v>3.5979641928920434</v>
      </c>
      <c r="AL98" s="353">
        <f t="shared" si="35"/>
        <v>4.7119469949475628</v>
      </c>
      <c r="AM98" s="430" t="s">
        <v>925</v>
      </c>
    </row>
    <row r="99" spans="1:39">
      <c r="A99" s="355">
        <v>95</v>
      </c>
      <c r="B99" s="353">
        <v>56.889000000000003</v>
      </c>
      <c r="C99" s="353">
        <v>56.952000000000005</v>
      </c>
      <c r="D99" s="353">
        <v>57.540000000000006</v>
      </c>
      <c r="E99" s="353">
        <v>753.39</v>
      </c>
      <c r="F99" s="353">
        <v>1087.3500000000001</v>
      </c>
      <c r="G99" s="353">
        <v>1259.5</v>
      </c>
      <c r="H99" s="353">
        <v>77.638000000000005</v>
      </c>
      <c r="I99" s="353">
        <v>80.37700000000001</v>
      </c>
      <c r="J99" s="353">
        <v>87.570999999999998</v>
      </c>
      <c r="K99" s="353">
        <f t="shared" si="18"/>
        <v>57.12700000000001</v>
      </c>
      <c r="L99" s="353">
        <f t="shared" si="19"/>
        <v>0.35905292089050178</v>
      </c>
      <c r="M99" s="353">
        <f t="shared" si="20"/>
        <v>0.62851702503282469</v>
      </c>
      <c r="N99" s="353">
        <f t="shared" si="21"/>
        <v>1033.4133333333334</v>
      </c>
      <c r="O99" s="353">
        <f t="shared" si="22"/>
        <v>257.32995556936902</v>
      </c>
      <c r="P99" s="353">
        <f t="shared" si="23"/>
        <v>24.900971108949854</v>
      </c>
      <c r="Q99" s="353">
        <f t="shared" si="24"/>
        <v>81.862000000000009</v>
      </c>
      <c r="R99" s="353">
        <f t="shared" si="25"/>
        <v>5.1303061312167282</v>
      </c>
      <c r="S99" s="353">
        <f t="shared" si="26"/>
        <v>6.2670178241635037</v>
      </c>
      <c r="T99" s="355">
        <v>95</v>
      </c>
      <c r="U99" s="353">
        <v>56.889000000000003</v>
      </c>
      <c r="V99" s="353">
        <v>56.952000000000005</v>
      </c>
      <c r="W99" s="353">
        <v>57.540000000000006</v>
      </c>
      <c r="Y99" s="353">
        <v>1087.3500000000001</v>
      </c>
      <c r="Z99" s="353">
        <v>1259.5</v>
      </c>
      <c r="AA99" s="353">
        <v>77.638000000000005</v>
      </c>
      <c r="AB99" s="353">
        <v>80.37700000000001</v>
      </c>
      <c r="AC99" s="353">
        <v>87.570999999999998</v>
      </c>
      <c r="AD99" s="353">
        <f t="shared" si="27"/>
        <v>57.12700000000001</v>
      </c>
      <c r="AE99" s="353">
        <f t="shared" si="28"/>
        <v>0.35905292089050178</v>
      </c>
      <c r="AF99" s="353">
        <f t="shared" si="29"/>
        <v>0.62851702503282469</v>
      </c>
      <c r="AG99" s="353">
        <f t="shared" si="30"/>
        <v>1173.4250000000002</v>
      </c>
      <c r="AH99" s="353">
        <f t="shared" si="31"/>
        <v>121.72843238126406</v>
      </c>
      <c r="AI99" s="353">
        <f t="shared" si="32"/>
        <v>10.373771854295249</v>
      </c>
      <c r="AJ99" s="353">
        <f t="shared" si="33"/>
        <v>81.862000000000009</v>
      </c>
      <c r="AK99" s="353">
        <f t="shared" si="34"/>
        <v>5.1303061312167282</v>
      </c>
      <c r="AL99" s="353">
        <f t="shared" si="35"/>
        <v>6.2670178241635037</v>
      </c>
      <c r="AM99" s="430" t="s">
        <v>926</v>
      </c>
    </row>
    <row r="100" spans="1:39">
      <c r="A100" s="355">
        <v>96</v>
      </c>
      <c r="B100" s="353">
        <v>1416.45</v>
      </c>
      <c r="C100" s="353">
        <v>1262.1000000000001</v>
      </c>
      <c r="D100" s="353">
        <v>1441.23</v>
      </c>
      <c r="E100" s="353">
        <v>29623.034584785502</v>
      </c>
      <c r="F100" s="353">
        <v>31242.30717170655</v>
      </c>
      <c r="G100" s="353">
        <v>31288.124993070349</v>
      </c>
      <c r="H100" s="353">
        <v>73.347999999999999</v>
      </c>
      <c r="I100" s="353">
        <v>102.696</v>
      </c>
      <c r="J100" s="353">
        <v>74.294000000000011</v>
      </c>
      <c r="K100" s="353">
        <f t="shared" si="18"/>
        <v>1373.2600000000002</v>
      </c>
      <c r="L100" s="353">
        <f t="shared" si="19"/>
        <v>97.061430547875133</v>
      </c>
      <c r="M100" s="353">
        <f t="shared" si="20"/>
        <v>7.0679573094588877</v>
      </c>
      <c r="N100" s="353">
        <f t="shared" si="21"/>
        <v>30717.822249854133</v>
      </c>
      <c r="O100" s="353">
        <f t="shared" si="22"/>
        <v>948.3906588945564</v>
      </c>
      <c r="P100" s="353">
        <f t="shared" si="23"/>
        <v>3.0874280448024272</v>
      </c>
      <c r="Q100" s="353">
        <f t="shared" si="24"/>
        <v>83.445999999999998</v>
      </c>
      <c r="R100" s="353">
        <f t="shared" si="25"/>
        <v>16.677697802754412</v>
      </c>
      <c r="S100" s="353">
        <f t="shared" si="26"/>
        <v>19.986215999274275</v>
      </c>
      <c r="T100" s="355">
        <v>96</v>
      </c>
      <c r="U100" s="353">
        <v>1416.45</v>
      </c>
      <c r="V100" s="353">
        <v>1262.1000000000001</v>
      </c>
      <c r="W100" s="353">
        <v>1441.23</v>
      </c>
      <c r="X100" s="353">
        <v>29623.034584785502</v>
      </c>
      <c r="Y100" s="353">
        <v>31242.30717170655</v>
      </c>
      <c r="Z100" s="353">
        <v>31288.124993070349</v>
      </c>
      <c r="AA100" s="353">
        <v>73.347999999999999</v>
      </c>
      <c r="AB100" s="353">
        <v>102.696</v>
      </c>
      <c r="AC100" s="353">
        <v>74.294000000000011</v>
      </c>
      <c r="AD100" s="353">
        <f t="shared" si="27"/>
        <v>1373.2600000000002</v>
      </c>
      <c r="AE100" s="353">
        <f t="shared" si="28"/>
        <v>97.061430547875133</v>
      </c>
      <c r="AF100" s="353">
        <f t="shared" si="29"/>
        <v>7.0679573094588877</v>
      </c>
      <c r="AG100" s="353">
        <f t="shared" si="30"/>
        <v>30717.822249854133</v>
      </c>
      <c r="AH100" s="353">
        <f t="shared" si="31"/>
        <v>948.3906588945564</v>
      </c>
      <c r="AI100" s="353">
        <f t="shared" si="32"/>
        <v>3.0874280448024272</v>
      </c>
      <c r="AJ100" s="353">
        <f t="shared" si="33"/>
        <v>83.445999999999998</v>
      </c>
      <c r="AK100" s="353">
        <f t="shared" si="34"/>
        <v>16.677697802754412</v>
      </c>
      <c r="AL100" s="353">
        <f t="shared" si="35"/>
        <v>19.986215999274275</v>
      </c>
      <c r="AM100" s="430" t="s">
        <v>927</v>
      </c>
    </row>
    <row r="101" spans="1:39">
      <c r="A101" s="355">
        <v>97</v>
      </c>
      <c r="B101" s="353">
        <v>33.81</v>
      </c>
      <c r="C101" s="353">
        <v>35.699999999999996</v>
      </c>
      <c r="D101" s="353">
        <v>39.774000000000001</v>
      </c>
      <c r="E101" s="353">
        <v>493.68</v>
      </c>
      <c r="F101" s="353">
        <v>614.24</v>
      </c>
      <c r="G101" s="353">
        <v>715.99</v>
      </c>
      <c r="H101" s="353">
        <v>70.015000000000001</v>
      </c>
      <c r="I101" s="353">
        <v>62.238000000000007</v>
      </c>
      <c r="J101" s="353">
        <v>70.631</v>
      </c>
      <c r="K101" s="353">
        <f t="shared" si="18"/>
        <v>36.427999999999997</v>
      </c>
      <c r="L101" s="353">
        <f t="shared" si="19"/>
        <v>3.047919290270003</v>
      </c>
      <c r="M101" s="353">
        <f t="shared" si="20"/>
        <v>8.3669685139727772</v>
      </c>
      <c r="N101" s="353">
        <f t="shared" si="21"/>
        <v>607.97</v>
      </c>
      <c r="O101" s="353">
        <f t="shared" si="22"/>
        <v>111.28754961809484</v>
      </c>
      <c r="P101" s="353">
        <f t="shared" si="23"/>
        <v>18.304776488658131</v>
      </c>
      <c r="Q101" s="353">
        <f t="shared" si="24"/>
        <v>67.628</v>
      </c>
      <c r="R101" s="353">
        <f t="shared" si="25"/>
        <v>4.6780272551578799</v>
      </c>
      <c r="S101" s="353">
        <f t="shared" si="26"/>
        <v>6.917293510318034</v>
      </c>
      <c r="T101" s="355">
        <v>97</v>
      </c>
      <c r="U101" s="353">
        <v>33.81</v>
      </c>
      <c r="V101" s="353">
        <v>35.699999999999996</v>
      </c>
      <c r="W101" s="353">
        <v>39.774000000000001</v>
      </c>
      <c r="X101" s="353">
        <v>493.68</v>
      </c>
      <c r="Y101" s="353">
        <v>614.24</v>
      </c>
      <c r="Z101" s="353">
        <v>715.99</v>
      </c>
      <c r="AA101" s="353">
        <v>70.015000000000001</v>
      </c>
      <c r="AB101" s="353">
        <v>62.238000000000007</v>
      </c>
      <c r="AC101" s="353">
        <v>70.631</v>
      </c>
      <c r="AD101" s="353">
        <f t="shared" si="27"/>
        <v>36.427999999999997</v>
      </c>
      <c r="AE101" s="353">
        <f t="shared" si="28"/>
        <v>3.047919290270003</v>
      </c>
      <c r="AF101" s="353">
        <f t="shared" si="29"/>
        <v>8.3669685139727772</v>
      </c>
      <c r="AG101" s="353">
        <f t="shared" si="30"/>
        <v>607.97</v>
      </c>
      <c r="AH101" s="353">
        <f t="shared" si="31"/>
        <v>111.28754961809484</v>
      </c>
      <c r="AI101" s="353">
        <f t="shared" si="32"/>
        <v>18.304776488658131</v>
      </c>
      <c r="AJ101" s="353">
        <f t="shared" si="33"/>
        <v>67.628</v>
      </c>
      <c r="AK101" s="353">
        <f t="shared" si="34"/>
        <v>4.6780272551578799</v>
      </c>
      <c r="AL101" s="353">
        <f t="shared" si="35"/>
        <v>6.917293510318034</v>
      </c>
      <c r="AM101" s="430" t="s">
        <v>928</v>
      </c>
    </row>
    <row r="102" spans="1:39">
      <c r="A102" s="355">
        <v>98</v>
      </c>
      <c r="B102" s="353">
        <v>238.98000000000002</v>
      </c>
      <c r="C102" s="353">
        <v>244.44</v>
      </c>
      <c r="D102" s="353">
        <v>242.13</v>
      </c>
      <c r="E102" s="353">
        <v>11257.547378041158</v>
      </c>
      <c r="F102" s="353">
        <v>13009.38799344293</v>
      </c>
      <c r="G102" s="353">
        <v>13259.555559991844</v>
      </c>
      <c r="H102" s="353">
        <v>100.17699999999999</v>
      </c>
      <c r="I102" s="353">
        <v>98.724999999999994</v>
      </c>
      <c r="J102" s="353">
        <v>95.249000000000009</v>
      </c>
      <c r="K102" s="353">
        <f t="shared" si="18"/>
        <v>241.85</v>
      </c>
      <c r="L102" s="353">
        <f t="shared" si="19"/>
        <v>2.7407480730632541</v>
      </c>
      <c r="M102" s="353">
        <f t="shared" si="20"/>
        <v>1.1332429493749243</v>
      </c>
      <c r="N102" s="353">
        <f t="shared" si="21"/>
        <v>12508.830310491976</v>
      </c>
      <c r="O102" s="353">
        <f t="shared" si="22"/>
        <v>1090.838065718415</v>
      </c>
      <c r="P102" s="353">
        <f t="shared" si="23"/>
        <v>8.7205441167705153</v>
      </c>
      <c r="Q102" s="353">
        <f t="shared" si="24"/>
        <v>98.050333333333342</v>
      </c>
      <c r="R102" s="353">
        <f t="shared" si="25"/>
        <v>2.5323264665783687</v>
      </c>
      <c r="S102" s="353">
        <f t="shared" si="26"/>
        <v>2.5826801199843294</v>
      </c>
      <c r="T102" s="355">
        <v>98</v>
      </c>
      <c r="U102" s="353">
        <v>238.98000000000002</v>
      </c>
      <c r="V102" s="353">
        <v>244.44</v>
      </c>
      <c r="W102" s="353">
        <v>242.13</v>
      </c>
      <c r="X102" s="353">
        <v>11257.547378041158</v>
      </c>
      <c r="Y102" s="353">
        <v>13009.38799344293</v>
      </c>
      <c r="Z102" s="353">
        <v>13259.555559991844</v>
      </c>
      <c r="AA102" s="353">
        <v>100.17699999999999</v>
      </c>
      <c r="AB102" s="353">
        <v>98.724999999999994</v>
      </c>
      <c r="AC102" s="353">
        <v>95.249000000000009</v>
      </c>
      <c r="AD102" s="353">
        <f t="shared" si="27"/>
        <v>241.85</v>
      </c>
      <c r="AE102" s="353">
        <f t="shared" si="28"/>
        <v>2.7407480730632541</v>
      </c>
      <c r="AF102" s="353">
        <f t="shared" si="29"/>
        <v>1.1332429493749243</v>
      </c>
      <c r="AG102" s="353">
        <f t="shared" si="30"/>
        <v>12508.830310491976</v>
      </c>
      <c r="AH102" s="353">
        <f t="shared" si="31"/>
        <v>1090.838065718415</v>
      </c>
      <c r="AI102" s="353">
        <f t="shared" si="32"/>
        <v>8.7205441167705153</v>
      </c>
      <c r="AJ102" s="353">
        <f t="shared" si="33"/>
        <v>98.050333333333342</v>
      </c>
      <c r="AK102" s="353">
        <f t="shared" si="34"/>
        <v>2.5323264665783687</v>
      </c>
      <c r="AL102" s="353">
        <f t="shared" si="35"/>
        <v>2.5826801199843294</v>
      </c>
      <c r="AM102" s="430" t="s">
        <v>929</v>
      </c>
    </row>
    <row r="103" spans="1:39">
      <c r="A103" s="355">
        <v>99</v>
      </c>
      <c r="B103" s="353">
        <v>67.346999999999994</v>
      </c>
      <c r="C103" s="353">
        <v>58.968000000000004</v>
      </c>
      <c r="D103" s="353">
        <v>72.302999999999997</v>
      </c>
      <c r="E103" s="353">
        <v>802.01</v>
      </c>
      <c r="F103" s="353">
        <v>1144</v>
      </c>
      <c r="G103" s="353">
        <v>1635.7000000000003</v>
      </c>
      <c r="H103" s="353">
        <v>85.492000000000004</v>
      </c>
      <c r="I103" s="353">
        <v>69.08</v>
      </c>
      <c r="J103" s="353">
        <v>91.344000000000008</v>
      </c>
      <c r="K103" s="353">
        <f t="shared" si="18"/>
        <v>66.206000000000003</v>
      </c>
      <c r="L103" s="353">
        <f t="shared" si="19"/>
        <v>6.7403239536390203</v>
      </c>
      <c r="M103" s="353">
        <f t="shared" si="20"/>
        <v>10.180835503789718</v>
      </c>
      <c r="N103" s="353">
        <f t="shared" si="21"/>
        <v>1193.9033333333334</v>
      </c>
      <c r="O103" s="353">
        <f t="shared" si="22"/>
        <v>419.07936125909833</v>
      </c>
      <c r="P103" s="353">
        <f t="shared" si="23"/>
        <v>35.101615814158457</v>
      </c>
      <c r="Q103" s="353">
        <f t="shared" si="24"/>
        <v>81.971999999999994</v>
      </c>
      <c r="R103" s="353">
        <f t="shared" si="25"/>
        <v>11.541846646009519</v>
      </c>
      <c r="S103" s="353">
        <f t="shared" si="26"/>
        <v>14.080230622663251</v>
      </c>
      <c r="T103" s="355">
        <v>99</v>
      </c>
      <c r="U103" s="353">
        <v>67.346999999999994</v>
      </c>
      <c r="V103" s="353">
        <v>58.968000000000004</v>
      </c>
      <c r="W103" s="353">
        <v>72.302999999999997</v>
      </c>
      <c r="X103" s="353">
        <v>802.01</v>
      </c>
      <c r="Y103" s="353">
        <v>1144</v>
      </c>
      <c r="AA103" s="353">
        <v>85.492000000000004</v>
      </c>
      <c r="AB103" s="353">
        <v>69.08</v>
      </c>
      <c r="AC103" s="353">
        <v>91.344000000000008</v>
      </c>
      <c r="AD103" s="353">
        <f t="shared" si="27"/>
        <v>66.206000000000003</v>
      </c>
      <c r="AE103" s="353">
        <f t="shared" si="28"/>
        <v>6.7403239536390203</v>
      </c>
      <c r="AF103" s="353">
        <f t="shared" si="29"/>
        <v>10.180835503789718</v>
      </c>
      <c r="AG103" s="353">
        <f t="shared" si="30"/>
        <v>973.005</v>
      </c>
      <c r="AH103" s="353">
        <f t="shared" si="31"/>
        <v>241.82344809798735</v>
      </c>
      <c r="AI103" s="353">
        <f t="shared" si="32"/>
        <v>24.85325852364452</v>
      </c>
      <c r="AJ103" s="353">
        <f t="shared" si="33"/>
        <v>81.971999999999994</v>
      </c>
      <c r="AK103" s="353">
        <f t="shared" si="34"/>
        <v>11.541846646009519</v>
      </c>
      <c r="AL103" s="353">
        <f t="shared" si="35"/>
        <v>14.080230622663251</v>
      </c>
      <c r="AM103" s="430" t="s">
        <v>930</v>
      </c>
    </row>
    <row r="104" spans="1:39">
      <c r="A104" s="355">
        <v>100</v>
      </c>
      <c r="B104" s="353">
        <v>68.144999999999996</v>
      </c>
      <c r="C104" s="353">
        <v>68.712000000000003</v>
      </c>
      <c r="D104" s="353">
        <v>62.874000000000002</v>
      </c>
      <c r="E104" s="353">
        <v>561.77</v>
      </c>
      <c r="F104" s="353">
        <v>941.71</v>
      </c>
      <c r="G104" s="353">
        <v>1087.79</v>
      </c>
      <c r="H104" s="353">
        <v>92.102999999999994</v>
      </c>
      <c r="I104" s="353">
        <v>87.637</v>
      </c>
      <c r="J104" s="353">
        <v>91.26700000000001</v>
      </c>
      <c r="K104" s="353">
        <f t="shared" si="18"/>
        <v>66.576999999999998</v>
      </c>
      <c r="L104" s="353">
        <f t="shared" si="19"/>
        <v>3.2193988569296588</v>
      </c>
      <c r="M104" s="353">
        <f t="shared" si="20"/>
        <v>4.8356021703135594</v>
      </c>
      <c r="N104" s="353">
        <f t="shared" si="21"/>
        <v>863.75666666666666</v>
      </c>
      <c r="O104" s="353">
        <f t="shared" si="22"/>
        <v>271.53600448804832</v>
      </c>
      <c r="P104" s="353">
        <f t="shared" si="23"/>
        <v>31.43663197830195</v>
      </c>
      <c r="Q104" s="353">
        <f t="shared" si="24"/>
        <v>90.335666666666668</v>
      </c>
      <c r="R104" s="353">
        <f t="shared" si="25"/>
        <v>2.3741999354168413</v>
      </c>
      <c r="S104" s="353">
        <f t="shared" si="26"/>
        <v>2.62819772413647</v>
      </c>
      <c r="T104" s="355">
        <v>100</v>
      </c>
      <c r="U104" s="353">
        <v>68.144999999999996</v>
      </c>
      <c r="V104" s="353">
        <v>68.712000000000003</v>
      </c>
      <c r="W104" s="353">
        <v>62.874000000000002</v>
      </c>
      <c r="Y104" s="353">
        <v>941.71</v>
      </c>
      <c r="Z104" s="353">
        <v>1087.79</v>
      </c>
      <c r="AA104" s="353">
        <v>92.102999999999994</v>
      </c>
      <c r="AB104" s="353">
        <v>87.637</v>
      </c>
      <c r="AC104" s="353">
        <v>91.26700000000001</v>
      </c>
      <c r="AD104" s="353">
        <f t="shared" si="27"/>
        <v>66.576999999999998</v>
      </c>
      <c r="AE104" s="353">
        <f t="shared" si="28"/>
        <v>3.2193988569296588</v>
      </c>
      <c r="AF104" s="353">
        <f t="shared" si="29"/>
        <v>4.8356021703135594</v>
      </c>
      <c r="AG104" s="353">
        <f t="shared" si="30"/>
        <v>1014.75</v>
      </c>
      <c r="AH104" s="353">
        <f t="shared" si="31"/>
        <v>103.29415859573081</v>
      </c>
      <c r="AI104" s="353">
        <f t="shared" si="32"/>
        <v>10.179271603422597</v>
      </c>
      <c r="AJ104" s="353">
        <f t="shared" si="33"/>
        <v>90.335666666666668</v>
      </c>
      <c r="AK104" s="353">
        <f t="shared" si="34"/>
        <v>2.3741999354168413</v>
      </c>
      <c r="AL104" s="353">
        <f t="shared" si="35"/>
        <v>2.62819772413647</v>
      </c>
      <c r="AM104" s="430" t="s">
        <v>931</v>
      </c>
    </row>
    <row r="105" spans="1:39">
      <c r="A105" s="355">
        <v>101</v>
      </c>
      <c r="B105" s="353">
        <v>46.094999999999999</v>
      </c>
      <c r="C105" s="353">
        <v>45.821999999999996</v>
      </c>
      <c r="D105" s="353">
        <v>49.308</v>
      </c>
      <c r="E105" s="353">
        <v>448.14000000000004</v>
      </c>
      <c r="F105" s="353">
        <v>601.70000000000005</v>
      </c>
      <c r="G105" s="353">
        <v>690.68999999999994</v>
      </c>
      <c r="H105" s="353">
        <v>71.775000000000006</v>
      </c>
      <c r="I105" s="353">
        <v>76.835000000000008</v>
      </c>
      <c r="J105" s="353">
        <v>73.227000000000004</v>
      </c>
      <c r="K105" s="353">
        <f t="shared" si="18"/>
        <v>47.074999999999996</v>
      </c>
      <c r="L105" s="353">
        <f t="shared" si="19"/>
        <v>1.9386461771040135</v>
      </c>
      <c r="M105" s="353">
        <f t="shared" si="20"/>
        <v>4.118207492520475</v>
      </c>
      <c r="N105" s="353">
        <f t="shared" si="21"/>
        <v>580.17666666666673</v>
      </c>
      <c r="O105" s="353">
        <f t="shared" si="22"/>
        <v>122.69908733700201</v>
      </c>
      <c r="P105" s="353">
        <f t="shared" si="23"/>
        <v>21.148573251308854</v>
      </c>
      <c r="Q105" s="353">
        <f t="shared" si="24"/>
        <v>73.945666666666668</v>
      </c>
      <c r="R105" s="353">
        <f t="shared" si="25"/>
        <v>2.6054292032855817</v>
      </c>
      <c r="S105" s="353">
        <f t="shared" si="26"/>
        <v>3.5234373030002861</v>
      </c>
      <c r="T105" s="355">
        <v>101</v>
      </c>
      <c r="U105" s="353">
        <v>46.094999999999999</v>
      </c>
      <c r="V105" s="353">
        <v>45.821999999999996</v>
      </c>
      <c r="W105" s="353">
        <v>49.308</v>
      </c>
      <c r="Y105" s="353">
        <v>601.70000000000005</v>
      </c>
      <c r="Z105" s="353">
        <v>690.68999999999994</v>
      </c>
      <c r="AA105" s="353">
        <v>71.775000000000006</v>
      </c>
      <c r="AB105" s="353">
        <v>76.835000000000008</v>
      </c>
      <c r="AC105" s="353">
        <v>73.227000000000004</v>
      </c>
      <c r="AD105" s="353">
        <f t="shared" si="27"/>
        <v>47.074999999999996</v>
      </c>
      <c r="AE105" s="353">
        <f t="shared" si="28"/>
        <v>1.9386461771040135</v>
      </c>
      <c r="AF105" s="353">
        <f t="shared" si="29"/>
        <v>4.118207492520475</v>
      </c>
      <c r="AG105" s="353">
        <f t="shared" si="30"/>
        <v>646.19499999999994</v>
      </c>
      <c r="AH105" s="353">
        <f t="shared" si="31"/>
        <v>62.925432457790791</v>
      </c>
      <c r="AI105" s="353">
        <f t="shared" si="32"/>
        <v>9.7378395774945314</v>
      </c>
      <c r="AJ105" s="353">
        <f t="shared" si="33"/>
        <v>73.945666666666668</v>
      </c>
      <c r="AK105" s="353">
        <f t="shared" si="34"/>
        <v>2.6054292032855817</v>
      </c>
      <c r="AL105" s="353">
        <f t="shared" si="35"/>
        <v>3.5234373030002861</v>
      </c>
      <c r="AM105" s="430" t="s">
        <v>932</v>
      </c>
    </row>
    <row r="106" spans="1:39">
      <c r="A106" s="355">
        <v>102</v>
      </c>
      <c r="B106" s="353">
        <v>64.869</v>
      </c>
      <c r="C106" s="353">
        <v>55.565999999999995</v>
      </c>
      <c r="D106" s="353">
        <v>65.183999999999997</v>
      </c>
      <c r="E106" s="353">
        <v>1118.7</v>
      </c>
      <c r="F106" s="353">
        <v>1083.3900000000001</v>
      </c>
      <c r="G106" s="353">
        <v>1130.8000000000002</v>
      </c>
      <c r="H106" s="353">
        <v>67.144000000000005</v>
      </c>
      <c r="I106" s="353">
        <v>57.628999999999998</v>
      </c>
      <c r="J106" s="353">
        <v>69.542000000000002</v>
      </c>
      <c r="K106" s="353">
        <f t="shared" si="18"/>
        <v>61.872999999999998</v>
      </c>
      <c r="L106" s="353">
        <f t="shared" si="19"/>
        <v>5.4642925434131016</v>
      </c>
      <c r="M106" s="353">
        <f t="shared" si="20"/>
        <v>8.8314653296479921</v>
      </c>
      <c r="N106" s="353">
        <f t="shared" si="21"/>
        <v>1110.9633333333334</v>
      </c>
      <c r="O106" s="353">
        <f t="shared" si="22"/>
        <v>24.633697110530012</v>
      </c>
      <c r="P106" s="353">
        <f t="shared" si="23"/>
        <v>2.2173276445244228</v>
      </c>
      <c r="Q106" s="353">
        <f t="shared" si="24"/>
        <v>64.771666666666661</v>
      </c>
      <c r="R106" s="353">
        <f t="shared" si="25"/>
        <v>6.3008623483879864</v>
      </c>
      <c r="S106" s="353">
        <f t="shared" si="26"/>
        <v>9.7278064200725414</v>
      </c>
      <c r="T106" s="355">
        <v>102</v>
      </c>
      <c r="U106" s="353">
        <v>64.869</v>
      </c>
      <c r="V106" s="353">
        <v>55.565999999999995</v>
      </c>
      <c r="W106" s="353">
        <v>65.183999999999997</v>
      </c>
      <c r="X106" s="353">
        <v>1118.7</v>
      </c>
      <c r="Y106" s="353">
        <v>1083.3900000000001</v>
      </c>
      <c r="Z106" s="353">
        <v>1130.8000000000002</v>
      </c>
      <c r="AA106" s="353">
        <v>67.144000000000005</v>
      </c>
      <c r="AB106" s="353">
        <v>57.628999999999998</v>
      </c>
      <c r="AC106" s="353">
        <v>69.542000000000002</v>
      </c>
      <c r="AD106" s="353">
        <f t="shared" si="27"/>
        <v>61.872999999999998</v>
      </c>
      <c r="AE106" s="353">
        <f t="shared" si="28"/>
        <v>5.4642925434131016</v>
      </c>
      <c r="AF106" s="353">
        <f t="shared" si="29"/>
        <v>8.8314653296479921</v>
      </c>
      <c r="AG106" s="353">
        <f t="shared" si="30"/>
        <v>1110.9633333333334</v>
      </c>
      <c r="AH106" s="353">
        <f t="shared" si="31"/>
        <v>24.633697110530012</v>
      </c>
      <c r="AI106" s="353">
        <f t="shared" si="32"/>
        <v>2.2173276445244228</v>
      </c>
      <c r="AJ106" s="353">
        <f t="shared" si="33"/>
        <v>64.771666666666661</v>
      </c>
      <c r="AK106" s="353">
        <f t="shared" si="34"/>
        <v>6.3008623483879864</v>
      </c>
      <c r="AL106" s="353">
        <f t="shared" si="35"/>
        <v>9.7278064200725414</v>
      </c>
      <c r="AM106" s="430" t="s">
        <v>933</v>
      </c>
    </row>
    <row r="107" spans="1:39">
      <c r="A107" s="355">
        <v>103</v>
      </c>
      <c r="B107" s="353">
        <v>52.311</v>
      </c>
      <c r="C107" s="353">
        <v>56.637</v>
      </c>
      <c r="D107" s="353">
        <v>51.702000000000005</v>
      </c>
      <c r="E107" s="353">
        <v>861.19</v>
      </c>
      <c r="F107" s="353">
        <v>943.46999999999991</v>
      </c>
      <c r="G107" s="353">
        <v>869.66000000000008</v>
      </c>
      <c r="H107" s="353">
        <v>66.087999999999994</v>
      </c>
      <c r="I107" s="353">
        <v>67.903000000000006</v>
      </c>
      <c r="J107" s="353">
        <v>69.52000000000001</v>
      </c>
      <c r="K107" s="353">
        <f t="shared" si="18"/>
        <v>53.550000000000004</v>
      </c>
      <c r="L107" s="353">
        <f t="shared" si="19"/>
        <v>2.690705669522401</v>
      </c>
      <c r="M107" s="353">
        <f t="shared" si="20"/>
        <v>5.0246604472873964</v>
      </c>
      <c r="N107" s="353">
        <f t="shared" si="21"/>
        <v>891.43999999999994</v>
      </c>
      <c r="O107" s="353">
        <f t="shared" si="22"/>
        <v>45.25788218642132</v>
      </c>
      <c r="P107" s="353">
        <f t="shared" si="23"/>
        <v>5.0769409255161673</v>
      </c>
      <c r="Q107" s="353">
        <f t="shared" si="24"/>
        <v>67.837000000000003</v>
      </c>
      <c r="R107" s="353">
        <f t="shared" si="25"/>
        <v>1.7169516591913789</v>
      </c>
      <c r="S107" s="353">
        <f t="shared" si="26"/>
        <v>2.5309958565257586</v>
      </c>
      <c r="T107" s="355">
        <v>103</v>
      </c>
      <c r="U107" s="353">
        <v>52.311</v>
      </c>
      <c r="V107" s="353">
        <v>56.637</v>
      </c>
      <c r="W107" s="353">
        <v>51.702000000000005</v>
      </c>
      <c r="X107" s="353">
        <v>861.19</v>
      </c>
      <c r="Y107" s="353">
        <v>943.46999999999991</v>
      </c>
      <c r="Z107" s="353">
        <v>869.66000000000008</v>
      </c>
      <c r="AA107" s="353">
        <v>66.087999999999994</v>
      </c>
      <c r="AB107" s="353">
        <v>67.903000000000006</v>
      </c>
      <c r="AC107" s="353">
        <v>69.52000000000001</v>
      </c>
      <c r="AD107" s="353">
        <f t="shared" si="27"/>
        <v>53.550000000000004</v>
      </c>
      <c r="AE107" s="353">
        <f t="shared" si="28"/>
        <v>2.690705669522401</v>
      </c>
      <c r="AF107" s="353">
        <f t="shared" si="29"/>
        <v>5.0246604472873964</v>
      </c>
      <c r="AG107" s="353">
        <f t="shared" si="30"/>
        <v>891.43999999999994</v>
      </c>
      <c r="AH107" s="353">
        <f t="shared" si="31"/>
        <v>45.25788218642132</v>
      </c>
      <c r="AI107" s="353">
        <f t="shared" si="32"/>
        <v>5.0769409255161673</v>
      </c>
      <c r="AJ107" s="353">
        <f t="shared" si="33"/>
        <v>67.837000000000003</v>
      </c>
      <c r="AK107" s="353">
        <f t="shared" si="34"/>
        <v>1.7169516591913789</v>
      </c>
      <c r="AL107" s="353">
        <f t="shared" si="35"/>
        <v>2.5309958565257586</v>
      </c>
      <c r="AM107" s="430" t="s">
        <v>934</v>
      </c>
    </row>
    <row r="108" spans="1:39">
      <c r="A108" s="355">
        <v>104</v>
      </c>
      <c r="B108" s="353">
        <v>53.718000000000004</v>
      </c>
      <c r="C108" s="353">
        <v>64.091999999999999</v>
      </c>
      <c r="D108" s="353">
        <v>55.839000000000006</v>
      </c>
      <c r="E108" s="353">
        <v>691.02</v>
      </c>
      <c r="F108" s="353">
        <v>895.40000000000009</v>
      </c>
      <c r="G108" s="353">
        <v>773.74</v>
      </c>
      <c r="H108" s="353">
        <v>62.260000000000005</v>
      </c>
      <c r="I108" s="353">
        <v>72.534000000000006</v>
      </c>
      <c r="J108" s="353">
        <v>64.603000000000009</v>
      </c>
      <c r="K108" s="353">
        <f t="shared" si="18"/>
        <v>57.883000000000003</v>
      </c>
      <c r="L108" s="353">
        <f t="shared" si="19"/>
        <v>5.4807317942041252</v>
      </c>
      <c r="M108" s="353">
        <f t="shared" si="20"/>
        <v>9.4686381048047359</v>
      </c>
      <c r="N108" s="353">
        <f t="shared" si="21"/>
        <v>786.71999999999991</v>
      </c>
      <c r="O108" s="353">
        <f t="shared" si="22"/>
        <v>102.80640252435688</v>
      </c>
      <c r="P108" s="353">
        <f t="shared" si="23"/>
        <v>13.067724542957709</v>
      </c>
      <c r="Q108" s="353">
        <f t="shared" si="24"/>
        <v>66.465666666666678</v>
      </c>
      <c r="R108" s="353">
        <f t="shared" si="25"/>
        <v>5.3843211580786425</v>
      </c>
      <c r="S108" s="353">
        <f t="shared" si="26"/>
        <v>8.1009059686133309</v>
      </c>
      <c r="T108" s="355">
        <v>104</v>
      </c>
      <c r="U108" s="353">
        <v>53.718000000000004</v>
      </c>
      <c r="V108" s="353">
        <v>64.091999999999999</v>
      </c>
      <c r="W108" s="353">
        <v>55.839000000000006</v>
      </c>
      <c r="X108" s="353">
        <v>691.02</v>
      </c>
      <c r="Y108" s="353">
        <v>895.40000000000009</v>
      </c>
      <c r="Z108" s="353">
        <v>773.74</v>
      </c>
      <c r="AA108" s="353">
        <v>62.260000000000005</v>
      </c>
      <c r="AB108" s="353">
        <v>72.534000000000006</v>
      </c>
      <c r="AC108" s="353">
        <v>64.603000000000009</v>
      </c>
      <c r="AD108" s="353">
        <f t="shared" si="27"/>
        <v>57.883000000000003</v>
      </c>
      <c r="AE108" s="353">
        <f t="shared" si="28"/>
        <v>5.4807317942041252</v>
      </c>
      <c r="AF108" s="353">
        <f t="shared" si="29"/>
        <v>9.4686381048047359</v>
      </c>
      <c r="AG108" s="353">
        <f t="shared" si="30"/>
        <v>786.71999999999991</v>
      </c>
      <c r="AH108" s="353">
        <f t="shared" si="31"/>
        <v>102.80640252435688</v>
      </c>
      <c r="AI108" s="353">
        <f t="shared" si="32"/>
        <v>13.067724542957709</v>
      </c>
      <c r="AJ108" s="353">
        <f t="shared" si="33"/>
        <v>66.465666666666678</v>
      </c>
      <c r="AK108" s="353">
        <f t="shared" si="34"/>
        <v>5.3843211580786425</v>
      </c>
      <c r="AL108" s="353">
        <f t="shared" si="35"/>
        <v>8.1009059686133309</v>
      </c>
      <c r="AM108" s="430" t="s">
        <v>935</v>
      </c>
    </row>
    <row r="109" spans="1:39">
      <c r="A109" s="355">
        <v>105</v>
      </c>
      <c r="B109" s="353">
        <v>156.303</v>
      </c>
      <c r="C109" s="353">
        <v>166.131</v>
      </c>
      <c r="D109" s="353">
        <v>157.31100000000001</v>
      </c>
      <c r="E109" s="353">
        <v>5359.2000000000007</v>
      </c>
      <c r="F109" s="353">
        <v>5702.4</v>
      </c>
      <c r="G109" s="353">
        <v>5322.9000000000005</v>
      </c>
      <c r="H109" s="353">
        <v>115.94000000000001</v>
      </c>
      <c r="I109" s="353">
        <v>118.25</v>
      </c>
      <c r="J109" s="353">
        <v>122.65</v>
      </c>
      <c r="K109" s="353">
        <f t="shared" si="18"/>
        <v>159.91499999999999</v>
      </c>
      <c r="L109" s="353">
        <f t="shared" si="19"/>
        <v>5.4067557740293761</v>
      </c>
      <c r="M109" s="353">
        <f t="shared" si="20"/>
        <v>3.3810185248596922</v>
      </c>
      <c r="N109" s="353">
        <f t="shared" si="21"/>
        <v>5461.5</v>
      </c>
      <c r="O109" s="353">
        <f t="shared" si="22"/>
        <v>209.41353824430684</v>
      </c>
      <c r="P109" s="353">
        <f t="shared" si="23"/>
        <v>3.8343593929196529</v>
      </c>
      <c r="Q109" s="353">
        <f t="shared" si="24"/>
        <v>118.94666666666667</v>
      </c>
      <c r="R109" s="353">
        <f t="shared" si="25"/>
        <v>3.4088169990970942</v>
      </c>
      <c r="S109" s="353">
        <f t="shared" si="26"/>
        <v>2.8658365086008524</v>
      </c>
      <c r="T109" s="355">
        <v>105</v>
      </c>
      <c r="U109" s="353">
        <v>156.303</v>
      </c>
      <c r="V109" s="353">
        <v>166.131</v>
      </c>
      <c r="W109" s="353">
        <v>157.31100000000001</v>
      </c>
      <c r="X109" s="353">
        <v>5359.2000000000007</v>
      </c>
      <c r="Y109" s="353">
        <v>5702.4</v>
      </c>
      <c r="Z109" s="353">
        <v>5322.9000000000005</v>
      </c>
      <c r="AA109" s="353">
        <v>115.94000000000001</v>
      </c>
      <c r="AB109" s="353">
        <v>118.25</v>
      </c>
      <c r="AC109" s="353">
        <v>122.65</v>
      </c>
      <c r="AD109" s="353">
        <f t="shared" si="27"/>
        <v>159.91499999999999</v>
      </c>
      <c r="AE109" s="353">
        <f t="shared" si="28"/>
        <v>5.4067557740293761</v>
      </c>
      <c r="AF109" s="353">
        <f t="shared" si="29"/>
        <v>3.3810185248596922</v>
      </c>
      <c r="AG109" s="353">
        <f t="shared" si="30"/>
        <v>5461.5</v>
      </c>
      <c r="AH109" s="353">
        <f t="shared" si="31"/>
        <v>209.41353824430684</v>
      </c>
      <c r="AI109" s="353">
        <f t="shared" si="32"/>
        <v>3.8343593929196529</v>
      </c>
      <c r="AJ109" s="353">
        <f t="shared" si="33"/>
        <v>118.94666666666667</v>
      </c>
      <c r="AK109" s="353">
        <f t="shared" si="34"/>
        <v>3.4088169990970942</v>
      </c>
      <c r="AL109" s="353">
        <f t="shared" si="35"/>
        <v>2.8658365086008524</v>
      </c>
      <c r="AM109" s="430" t="s">
        <v>936</v>
      </c>
    </row>
    <row r="110" spans="1:39">
      <c r="A110" s="355">
        <v>106</v>
      </c>
      <c r="B110" s="353">
        <v>77.888999999999996</v>
      </c>
      <c r="C110" s="353">
        <v>68.984999999999999</v>
      </c>
      <c r="D110" s="353">
        <v>81.710999999999999</v>
      </c>
      <c r="E110" s="353">
        <v>1179.2</v>
      </c>
      <c r="F110" s="353">
        <v>1123.1000000000001</v>
      </c>
      <c r="G110" s="353">
        <v>1180.3000000000002</v>
      </c>
      <c r="H110" s="353">
        <v>83.028000000000006</v>
      </c>
      <c r="I110" s="353">
        <v>73.457999999999998</v>
      </c>
      <c r="J110" s="353">
        <v>86.394000000000005</v>
      </c>
      <c r="K110" s="353">
        <f t="shared" si="18"/>
        <v>76.194999999999993</v>
      </c>
      <c r="L110" s="353">
        <f t="shared" si="19"/>
        <v>6.5299307806438494</v>
      </c>
      <c r="M110" s="353">
        <f t="shared" si="20"/>
        <v>8.5700253043426073</v>
      </c>
      <c r="N110" s="353">
        <f t="shared" si="21"/>
        <v>1160.8666666666668</v>
      </c>
      <c r="O110" s="353">
        <f t="shared" si="22"/>
        <v>32.71151683021337</v>
      </c>
      <c r="P110" s="353">
        <f t="shared" si="23"/>
        <v>2.8178530549198904</v>
      </c>
      <c r="Q110" s="353">
        <f t="shared" si="24"/>
        <v>80.959999999999994</v>
      </c>
      <c r="R110" s="353">
        <f t="shared" si="25"/>
        <v>6.7113703518730103</v>
      </c>
      <c r="S110" s="353">
        <f t="shared" si="26"/>
        <v>8.289736106562513</v>
      </c>
      <c r="T110" s="355">
        <v>106</v>
      </c>
      <c r="U110" s="353">
        <v>77.888999999999996</v>
      </c>
      <c r="V110" s="353">
        <v>68.984999999999999</v>
      </c>
      <c r="W110" s="353">
        <v>81.710999999999999</v>
      </c>
      <c r="X110" s="353">
        <v>1179.2</v>
      </c>
      <c r="Y110" s="353">
        <v>1123.1000000000001</v>
      </c>
      <c r="Z110" s="353">
        <v>1180.3000000000002</v>
      </c>
      <c r="AA110" s="353">
        <v>83.028000000000006</v>
      </c>
      <c r="AB110" s="353">
        <v>73.457999999999998</v>
      </c>
      <c r="AC110" s="353">
        <v>86.394000000000005</v>
      </c>
      <c r="AD110" s="353">
        <f t="shared" si="27"/>
        <v>76.194999999999993</v>
      </c>
      <c r="AE110" s="353">
        <f t="shared" si="28"/>
        <v>6.5299307806438494</v>
      </c>
      <c r="AF110" s="353">
        <f t="shared" si="29"/>
        <v>8.5700253043426073</v>
      </c>
      <c r="AG110" s="353">
        <f t="shared" si="30"/>
        <v>1160.8666666666668</v>
      </c>
      <c r="AH110" s="353">
        <f t="shared" si="31"/>
        <v>32.71151683021337</v>
      </c>
      <c r="AI110" s="353">
        <f t="shared" si="32"/>
        <v>2.8178530549198904</v>
      </c>
      <c r="AJ110" s="353">
        <f t="shared" si="33"/>
        <v>80.959999999999994</v>
      </c>
      <c r="AK110" s="353">
        <f t="shared" si="34"/>
        <v>6.7113703518730103</v>
      </c>
      <c r="AL110" s="353">
        <f t="shared" si="35"/>
        <v>8.289736106562513</v>
      </c>
      <c r="AM110" s="430" t="s">
        <v>937</v>
      </c>
    </row>
    <row r="111" spans="1:39">
      <c r="A111" s="355">
        <v>107</v>
      </c>
      <c r="B111" s="353">
        <v>77.742000000000004</v>
      </c>
      <c r="C111" s="353">
        <v>86.73</v>
      </c>
      <c r="D111" s="353">
        <v>81.669000000000011</v>
      </c>
      <c r="E111" s="353">
        <v>265.10000000000002</v>
      </c>
      <c r="F111" s="353">
        <v>291.5</v>
      </c>
      <c r="G111" s="353">
        <v>298.43</v>
      </c>
      <c r="H111" s="353">
        <v>84.248999999999995</v>
      </c>
      <c r="I111" s="353">
        <v>86.415999999999997</v>
      </c>
      <c r="J111" s="353">
        <v>84.711000000000013</v>
      </c>
      <c r="K111" s="353">
        <f t="shared" si="18"/>
        <v>82.047000000000011</v>
      </c>
      <c r="L111" s="353">
        <f t="shared" si="19"/>
        <v>4.5059071228777006</v>
      </c>
      <c r="M111" s="353">
        <f t="shared" si="20"/>
        <v>5.4918609124985682</v>
      </c>
      <c r="N111" s="353">
        <f t="shared" si="21"/>
        <v>285.01</v>
      </c>
      <c r="O111" s="353">
        <f t="shared" si="22"/>
        <v>17.587276651033825</v>
      </c>
      <c r="P111" s="353">
        <f t="shared" si="23"/>
        <v>6.1707577457050018</v>
      </c>
      <c r="Q111" s="353">
        <f t="shared" si="24"/>
        <v>85.12533333333333</v>
      </c>
      <c r="R111" s="353">
        <f t="shared" si="25"/>
        <v>1.1413703751777196</v>
      </c>
      <c r="S111" s="353">
        <f t="shared" si="26"/>
        <v>1.3408116367760317</v>
      </c>
      <c r="T111" s="355">
        <v>107</v>
      </c>
      <c r="U111" s="353">
        <v>77.742000000000004</v>
      </c>
      <c r="V111" s="353">
        <v>86.73</v>
      </c>
      <c r="W111" s="353">
        <v>81.669000000000011</v>
      </c>
      <c r="X111" s="353">
        <v>265.10000000000002</v>
      </c>
      <c r="Y111" s="353">
        <v>291.5</v>
      </c>
      <c r="Z111" s="353">
        <v>298.43</v>
      </c>
      <c r="AA111" s="353">
        <v>84.248999999999995</v>
      </c>
      <c r="AB111" s="353">
        <v>86.415999999999997</v>
      </c>
      <c r="AC111" s="353">
        <v>84.711000000000013</v>
      </c>
      <c r="AD111" s="353">
        <f t="shared" si="27"/>
        <v>82.047000000000011</v>
      </c>
      <c r="AE111" s="353">
        <f t="shared" si="28"/>
        <v>4.5059071228777006</v>
      </c>
      <c r="AF111" s="353">
        <f t="shared" si="29"/>
        <v>5.4918609124985682</v>
      </c>
      <c r="AG111" s="353">
        <f t="shared" si="30"/>
        <v>285.01</v>
      </c>
      <c r="AH111" s="353">
        <f t="shared" si="31"/>
        <v>17.587276651033825</v>
      </c>
      <c r="AI111" s="353">
        <f t="shared" si="32"/>
        <v>6.1707577457050018</v>
      </c>
      <c r="AJ111" s="353">
        <f t="shared" si="33"/>
        <v>85.12533333333333</v>
      </c>
      <c r="AK111" s="353">
        <f t="shared" si="34"/>
        <v>1.1413703751777196</v>
      </c>
      <c r="AL111" s="353">
        <f t="shared" si="35"/>
        <v>1.3408116367760317</v>
      </c>
      <c r="AM111" s="430" t="s">
        <v>938</v>
      </c>
    </row>
    <row r="112" spans="1:39">
      <c r="A112" s="355">
        <v>108</v>
      </c>
      <c r="B112" s="353">
        <v>60.878999999999998</v>
      </c>
      <c r="C112" s="353">
        <v>74.676000000000002</v>
      </c>
      <c r="D112" s="353">
        <v>64.953000000000003</v>
      </c>
      <c r="E112" s="353">
        <v>1511.4</v>
      </c>
      <c r="F112" s="353">
        <v>1963.5</v>
      </c>
      <c r="G112" s="353">
        <v>1724.8000000000002</v>
      </c>
      <c r="H112" s="353">
        <v>80.795000000000002</v>
      </c>
      <c r="I112" s="353">
        <v>101.06800000000001</v>
      </c>
      <c r="J112" s="353">
        <v>85.316000000000003</v>
      </c>
      <c r="K112" s="353">
        <f t="shared" si="18"/>
        <v>66.835999999999999</v>
      </c>
      <c r="L112" s="353">
        <f t="shared" si="19"/>
        <v>7.0886225037026778</v>
      </c>
      <c r="M112" s="353">
        <f t="shared" si="20"/>
        <v>10.605994529449216</v>
      </c>
      <c r="N112" s="353">
        <f t="shared" si="21"/>
        <v>1733.2333333333336</v>
      </c>
      <c r="O112" s="353">
        <f t="shared" si="22"/>
        <v>226.16795381603768</v>
      </c>
      <c r="P112" s="353">
        <f t="shared" si="23"/>
        <v>13.048904003079272</v>
      </c>
      <c r="Q112" s="353">
        <f t="shared" si="24"/>
        <v>89.059666666666658</v>
      </c>
      <c r="R112" s="353">
        <f t="shared" si="25"/>
        <v>10.642364038752548</v>
      </c>
      <c r="S112" s="353">
        <f t="shared" si="26"/>
        <v>11.94970118020415</v>
      </c>
      <c r="T112" s="355">
        <v>108</v>
      </c>
      <c r="U112" s="353">
        <v>60.878999999999998</v>
      </c>
      <c r="V112" s="353">
        <v>74.676000000000002</v>
      </c>
      <c r="W112" s="353">
        <v>64.953000000000003</v>
      </c>
      <c r="X112" s="353">
        <v>1511.4</v>
      </c>
      <c r="Y112" s="353">
        <v>1963.5</v>
      </c>
      <c r="Z112" s="353">
        <v>1724.8000000000002</v>
      </c>
      <c r="AA112" s="353">
        <v>80.795000000000002</v>
      </c>
      <c r="AB112" s="353">
        <v>101.06800000000001</v>
      </c>
      <c r="AC112" s="353">
        <v>85.316000000000003</v>
      </c>
      <c r="AD112" s="353">
        <f t="shared" si="27"/>
        <v>66.835999999999999</v>
      </c>
      <c r="AE112" s="353">
        <f t="shared" si="28"/>
        <v>7.0886225037026778</v>
      </c>
      <c r="AF112" s="353">
        <f t="shared" si="29"/>
        <v>10.605994529449216</v>
      </c>
      <c r="AG112" s="353">
        <f t="shared" si="30"/>
        <v>1733.2333333333336</v>
      </c>
      <c r="AH112" s="353">
        <f t="shared" si="31"/>
        <v>226.16795381603768</v>
      </c>
      <c r="AI112" s="353">
        <f t="shared" si="32"/>
        <v>13.048904003079272</v>
      </c>
      <c r="AJ112" s="353">
        <f t="shared" si="33"/>
        <v>89.059666666666658</v>
      </c>
      <c r="AK112" s="353">
        <f t="shared" si="34"/>
        <v>10.642364038752548</v>
      </c>
      <c r="AL112" s="353">
        <f t="shared" si="35"/>
        <v>11.94970118020415</v>
      </c>
      <c r="AM112" s="430" t="s">
        <v>939</v>
      </c>
    </row>
    <row r="113" spans="1:39">
      <c r="A113" s="355">
        <v>109</v>
      </c>
      <c r="B113" s="353">
        <v>50.903999999999996</v>
      </c>
      <c r="C113" s="353">
        <v>58.401000000000003</v>
      </c>
      <c r="D113" s="353">
        <v>51.071999999999996</v>
      </c>
      <c r="E113" s="353">
        <v>948.64</v>
      </c>
      <c r="F113" s="353">
        <v>1005.62</v>
      </c>
      <c r="G113" s="353">
        <v>977.35000000000014</v>
      </c>
      <c r="H113" s="353">
        <v>68.067999999999998</v>
      </c>
      <c r="I113" s="353">
        <v>73.667000000000002</v>
      </c>
      <c r="J113" s="353">
        <v>66.099000000000004</v>
      </c>
      <c r="K113" s="353">
        <f t="shared" si="18"/>
        <v>53.459000000000003</v>
      </c>
      <c r="L113" s="353">
        <f t="shared" si="19"/>
        <v>4.2807217849330081</v>
      </c>
      <c r="M113" s="353">
        <f t="shared" si="20"/>
        <v>8.0074857085486215</v>
      </c>
      <c r="N113" s="353">
        <f t="shared" si="21"/>
        <v>977.20333333333338</v>
      </c>
      <c r="O113" s="353">
        <f t="shared" si="22"/>
        <v>28.490283138876205</v>
      </c>
      <c r="P113" s="353">
        <f t="shared" si="23"/>
        <v>2.9154918088227495</v>
      </c>
      <c r="Q113" s="353">
        <f t="shared" si="24"/>
        <v>69.278000000000006</v>
      </c>
      <c r="R113" s="353">
        <f t="shared" si="25"/>
        <v>3.926414522181783</v>
      </c>
      <c r="S113" s="353">
        <f t="shared" si="26"/>
        <v>5.6676210661130266</v>
      </c>
      <c r="T113" s="355">
        <v>109</v>
      </c>
      <c r="U113" s="353">
        <v>50.903999999999996</v>
      </c>
      <c r="V113" s="353">
        <v>58.401000000000003</v>
      </c>
      <c r="W113" s="353">
        <v>51.071999999999996</v>
      </c>
      <c r="X113" s="353">
        <v>948.64</v>
      </c>
      <c r="Y113" s="353">
        <v>1005.62</v>
      </c>
      <c r="Z113" s="353">
        <v>977.35000000000014</v>
      </c>
      <c r="AA113" s="353">
        <v>68.067999999999998</v>
      </c>
      <c r="AB113" s="353">
        <v>73.667000000000002</v>
      </c>
      <c r="AC113" s="353">
        <v>66.099000000000004</v>
      </c>
      <c r="AD113" s="353">
        <f t="shared" si="27"/>
        <v>53.459000000000003</v>
      </c>
      <c r="AE113" s="353">
        <f t="shared" si="28"/>
        <v>4.2807217849330081</v>
      </c>
      <c r="AF113" s="353">
        <f t="shared" si="29"/>
        <v>8.0074857085486215</v>
      </c>
      <c r="AG113" s="353">
        <f t="shared" si="30"/>
        <v>977.20333333333338</v>
      </c>
      <c r="AH113" s="353">
        <f t="shared" si="31"/>
        <v>28.490283138876205</v>
      </c>
      <c r="AI113" s="353">
        <f t="shared" si="32"/>
        <v>2.9154918088227495</v>
      </c>
      <c r="AJ113" s="353">
        <f t="shared" si="33"/>
        <v>69.278000000000006</v>
      </c>
      <c r="AK113" s="353">
        <f t="shared" si="34"/>
        <v>3.926414522181783</v>
      </c>
      <c r="AL113" s="353">
        <f t="shared" si="35"/>
        <v>5.6676210661130266</v>
      </c>
      <c r="AM113" s="430" t="s">
        <v>940</v>
      </c>
    </row>
    <row r="114" spans="1:39">
      <c r="A114" s="355">
        <v>110</v>
      </c>
      <c r="B114" s="353">
        <v>50.001000000000005</v>
      </c>
      <c r="C114" s="353">
        <v>68.102999999999994</v>
      </c>
      <c r="D114" s="353">
        <v>55.167000000000002</v>
      </c>
      <c r="E114" s="353">
        <v>775.94</v>
      </c>
      <c r="F114" s="353">
        <v>888.36</v>
      </c>
      <c r="G114" s="353">
        <v>783.31000000000006</v>
      </c>
      <c r="H114" s="353">
        <v>65.384</v>
      </c>
      <c r="I114" s="353">
        <v>70.697000000000003</v>
      </c>
      <c r="J114" s="353">
        <v>65.494</v>
      </c>
      <c r="K114" s="353">
        <f t="shared" si="18"/>
        <v>57.757000000000005</v>
      </c>
      <c r="L114" s="353">
        <f t="shared" si="19"/>
        <v>9.3247882549685155</v>
      </c>
      <c r="M114" s="353">
        <f t="shared" si="20"/>
        <v>16.144862536088294</v>
      </c>
      <c r="N114" s="353">
        <f t="shared" si="21"/>
        <v>815.87</v>
      </c>
      <c r="O114" s="353">
        <f t="shared" si="22"/>
        <v>62.886240943468685</v>
      </c>
      <c r="P114" s="353">
        <f t="shared" si="23"/>
        <v>7.7078751447496154</v>
      </c>
      <c r="Q114" s="353">
        <f t="shared" si="24"/>
        <v>67.191666666666677</v>
      </c>
      <c r="R114" s="353">
        <f t="shared" si="25"/>
        <v>3.0362059108916415</v>
      </c>
      <c r="S114" s="353">
        <f t="shared" si="26"/>
        <v>4.5187239155028767</v>
      </c>
      <c r="T114" s="355">
        <v>110</v>
      </c>
      <c r="U114" s="353">
        <v>50.001000000000005</v>
      </c>
      <c r="V114" s="353">
        <v>68.102999999999994</v>
      </c>
      <c r="W114" s="353">
        <v>55.167000000000002</v>
      </c>
      <c r="X114" s="353">
        <v>775.94</v>
      </c>
      <c r="Y114" s="353">
        <v>888.36</v>
      </c>
      <c r="Z114" s="353">
        <v>783.31000000000006</v>
      </c>
      <c r="AA114" s="353">
        <v>65.384</v>
      </c>
      <c r="AB114" s="353">
        <v>70.697000000000003</v>
      </c>
      <c r="AC114" s="353">
        <v>65.494</v>
      </c>
      <c r="AD114" s="353">
        <f t="shared" si="27"/>
        <v>57.757000000000005</v>
      </c>
      <c r="AE114" s="353">
        <f t="shared" si="28"/>
        <v>9.3247882549685155</v>
      </c>
      <c r="AF114" s="353">
        <f t="shared" si="29"/>
        <v>16.144862536088294</v>
      </c>
      <c r="AG114" s="353">
        <f t="shared" si="30"/>
        <v>815.87</v>
      </c>
      <c r="AH114" s="353">
        <f t="shared" si="31"/>
        <v>62.886240943468685</v>
      </c>
      <c r="AI114" s="353">
        <f t="shared" si="32"/>
        <v>7.7078751447496154</v>
      </c>
      <c r="AJ114" s="353">
        <f t="shared" si="33"/>
        <v>67.191666666666677</v>
      </c>
      <c r="AK114" s="353">
        <f t="shared" si="34"/>
        <v>3.0362059108916415</v>
      </c>
      <c r="AL114" s="353">
        <f t="shared" si="35"/>
        <v>4.5187239155028767</v>
      </c>
      <c r="AM114" s="430" t="s">
        <v>941</v>
      </c>
    </row>
    <row r="115" spans="1:39">
      <c r="A115" s="355">
        <v>111</v>
      </c>
      <c r="B115" s="353">
        <v>274.68</v>
      </c>
      <c r="C115" s="353">
        <v>274.26</v>
      </c>
      <c r="D115" s="353">
        <v>257.45999999999998</v>
      </c>
      <c r="E115" s="353">
        <v>21461.814340700126</v>
      </c>
      <c r="F115" s="353">
        <v>20201.062852067287</v>
      </c>
      <c r="G115" s="353">
        <v>21497.193397523817</v>
      </c>
      <c r="H115" s="353">
        <v>67.924999999999997</v>
      </c>
      <c r="I115" s="353">
        <v>68.453000000000003</v>
      </c>
      <c r="J115" s="353">
        <v>75.757000000000005</v>
      </c>
      <c r="K115" s="353">
        <f t="shared" si="18"/>
        <v>268.8</v>
      </c>
      <c r="L115" s="353">
        <f t="shared" si="19"/>
        <v>9.822973073362272</v>
      </c>
      <c r="M115" s="353">
        <f t="shared" si="20"/>
        <v>3.6543798636020357</v>
      </c>
      <c r="N115" s="353">
        <f t="shared" si="21"/>
        <v>21053.35686343041</v>
      </c>
      <c r="O115" s="353">
        <f t="shared" si="22"/>
        <v>738.32020883185635</v>
      </c>
      <c r="P115" s="353">
        <f t="shared" si="23"/>
        <v>3.5069001756879699</v>
      </c>
      <c r="Q115" s="353">
        <f t="shared" si="24"/>
        <v>70.711666666666659</v>
      </c>
      <c r="R115" s="353">
        <f t="shared" si="25"/>
        <v>4.3773550613736329</v>
      </c>
      <c r="S115" s="353">
        <f t="shared" si="26"/>
        <v>6.1904283518141279</v>
      </c>
      <c r="T115" s="355">
        <v>111</v>
      </c>
      <c r="U115" s="353">
        <v>274.68</v>
      </c>
      <c r="V115" s="353">
        <v>274.26</v>
      </c>
      <c r="W115" s="353">
        <v>257.45999999999998</v>
      </c>
      <c r="X115" s="353">
        <v>21461.814340700126</v>
      </c>
      <c r="Y115" s="353">
        <v>20201.062852067287</v>
      </c>
      <c r="Z115" s="353">
        <v>21497.193397523817</v>
      </c>
      <c r="AA115" s="353">
        <v>67.924999999999997</v>
      </c>
      <c r="AB115" s="353">
        <v>68.453000000000003</v>
      </c>
      <c r="AC115" s="353">
        <v>75.757000000000005</v>
      </c>
      <c r="AD115" s="353">
        <f t="shared" si="27"/>
        <v>268.8</v>
      </c>
      <c r="AE115" s="353">
        <f t="shared" si="28"/>
        <v>9.822973073362272</v>
      </c>
      <c r="AF115" s="353">
        <f t="shared" si="29"/>
        <v>3.6543798636020357</v>
      </c>
      <c r="AG115" s="353">
        <f t="shared" si="30"/>
        <v>21053.35686343041</v>
      </c>
      <c r="AH115" s="353">
        <f t="shared" si="31"/>
        <v>738.32020883185635</v>
      </c>
      <c r="AI115" s="353">
        <f t="shared" si="32"/>
        <v>3.5069001756879699</v>
      </c>
      <c r="AJ115" s="353">
        <f t="shared" si="33"/>
        <v>70.711666666666659</v>
      </c>
      <c r="AK115" s="353">
        <f t="shared" si="34"/>
        <v>4.3773550613736329</v>
      </c>
      <c r="AL115" s="353">
        <f t="shared" si="35"/>
        <v>6.1904283518141279</v>
      </c>
      <c r="AM115" s="430" t="s">
        <v>942</v>
      </c>
    </row>
    <row r="116" spans="1:39">
      <c r="A116" s="355">
        <v>112</v>
      </c>
      <c r="B116" s="353">
        <v>67.305000000000007</v>
      </c>
      <c r="C116" s="353">
        <v>61.866000000000007</v>
      </c>
      <c r="D116" s="353">
        <v>69.027000000000001</v>
      </c>
      <c r="E116" s="353">
        <v>965.36</v>
      </c>
      <c r="F116" s="353">
        <v>931.81000000000006</v>
      </c>
      <c r="G116" s="353">
        <v>1106.6000000000001</v>
      </c>
      <c r="H116" s="353">
        <v>69.388000000000005</v>
      </c>
      <c r="I116" s="353">
        <v>68.42</v>
      </c>
      <c r="J116" s="353">
        <v>72.072000000000003</v>
      </c>
      <c r="K116" s="353">
        <f t="shared" si="18"/>
        <v>66.066000000000017</v>
      </c>
      <c r="L116" s="353">
        <f t="shared" si="19"/>
        <v>3.7378230295186503</v>
      </c>
      <c r="M116" s="353">
        <f t="shared" si="20"/>
        <v>5.6577105160273806</v>
      </c>
      <c r="N116" s="353">
        <f t="shared" si="21"/>
        <v>1001.2566666666668</v>
      </c>
      <c r="O116" s="353">
        <f t="shared" si="22"/>
        <v>92.759441747637439</v>
      </c>
      <c r="P116" s="353">
        <f t="shared" si="23"/>
        <v>9.2643020352061676</v>
      </c>
      <c r="Q116" s="353">
        <f t="shared" si="24"/>
        <v>69.959999999999994</v>
      </c>
      <c r="R116" s="353">
        <f t="shared" si="25"/>
        <v>1.8920000000000001</v>
      </c>
      <c r="S116" s="353">
        <f t="shared" si="26"/>
        <v>2.7044025157232707</v>
      </c>
      <c r="T116" s="355">
        <v>112</v>
      </c>
      <c r="U116" s="353">
        <v>67.305000000000007</v>
      </c>
      <c r="V116" s="353">
        <v>61.866000000000007</v>
      </c>
      <c r="W116" s="353">
        <v>69.027000000000001</v>
      </c>
      <c r="X116" s="353">
        <v>965.36</v>
      </c>
      <c r="Y116" s="353">
        <v>931.81000000000006</v>
      </c>
      <c r="Z116" s="353">
        <v>1106.6000000000001</v>
      </c>
      <c r="AA116" s="353">
        <v>69.388000000000005</v>
      </c>
      <c r="AB116" s="353">
        <v>68.42</v>
      </c>
      <c r="AC116" s="353">
        <v>72.072000000000003</v>
      </c>
      <c r="AD116" s="353">
        <f t="shared" si="27"/>
        <v>66.066000000000017</v>
      </c>
      <c r="AE116" s="353">
        <f t="shared" si="28"/>
        <v>3.7378230295186503</v>
      </c>
      <c r="AF116" s="353">
        <f t="shared" si="29"/>
        <v>5.6577105160273806</v>
      </c>
      <c r="AG116" s="353">
        <f t="shared" si="30"/>
        <v>1001.2566666666668</v>
      </c>
      <c r="AH116" s="353">
        <f t="shared" si="31"/>
        <v>92.759441747637439</v>
      </c>
      <c r="AI116" s="353">
        <f t="shared" si="32"/>
        <v>9.2643020352061676</v>
      </c>
      <c r="AJ116" s="353">
        <f t="shared" si="33"/>
        <v>69.959999999999994</v>
      </c>
      <c r="AK116" s="353">
        <f t="shared" si="34"/>
        <v>1.8920000000000001</v>
      </c>
      <c r="AL116" s="353">
        <f t="shared" si="35"/>
        <v>2.7044025157232707</v>
      </c>
      <c r="AM116" s="430" t="s">
        <v>943</v>
      </c>
    </row>
    <row r="117" spans="1:39">
      <c r="A117" s="355">
        <v>113</v>
      </c>
      <c r="B117" s="353">
        <v>105.60899999999999</v>
      </c>
      <c r="C117" s="353">
        <v>98.447999999999993</v>
      </c>
      <c r="D117" s="353">
        <v>110.81700000000001</v>
      </c>
      <c r="E117" s="353">
        <v>3099.8</v>
      </c>
      <c r="F117" s="353">
        <v>3005.2</v>
      </c>
      <c r="G117" s="353">
        <v>3077.8</v>
      </c>
      <c r="H117" s="353">
        <v>64.493000000000009</v>
      </c>
      <c r="I117" s="353">
        <v>60.345999999999997</v>
      </c>
      <c r="J117" s="353">
        <v>66.352000000000004</v>
      </c>
      <c r="K117" s="353">
        <f t="shared" si="18"/>
        <v>104.95800000000001</v>
      </c>
      <c r="L117" s="353">
        <f t="shared" si="19"/>
        <v>6.2101442012243222</v>
      </c>
      <c r="M117" s="353">
        <f t="shared" si="20"/>
        <v>5.9167897646909449</v>
      </c>
      <c r="N117" s="353">
        <f t="shared" si="21"/>
        <v>3060.9333333333329</v>
      </c>
      <c r="O117" s="353">
        <f t="shared" si="22"/>
        <v>49.504073906430705</v>
      </c>
      <c r="P117" s="353">
        <f t="shared" si="23"/>
        <v>1.6172869028977233</v>
      </c>
      <c r="Q117" s="353">
        <f t="shared" si="24"/>
        <v>63.730333333333334</v>
      </c>
      <c r="R117" s="353">
        <f t="shared" si="25"/>
        <v>3.0747771192939113</v>
      </c>
      <c r="S117" s="353">
        <f t="shared" si="26"/>
        <v>4.8246681893403629</v>
      </c>
      <c r="T117" s="355">
        <v>113</v>
      </c>
      <c r="U117" s="353">
        <v>105.60899999999999</v>
      </c>
      <c r="V117" s="353">
        <v>98.447999999999993</v>
      </c>
      <c r="W117" s="353">
        <v>110.81700000000001</v>
      </c>
      <c r="X117" s="353">
        <v>3099.8</v>
      </c>
      <c r="Y117" s="353">
        <v>3005.2</v>
      </c>
      <c r="Z117" s="353">
        <v>3077.8</v>
      </c>
      <c r="AA117" s="353">
        <v>64.493000000000009</v>
      </c>
      <c r="AB117" s="353">
        <v>60.345999999999997</v>
      </c>
      <c r="AC117" s="353">
        <v>66.352000000000004</v>
      </c>
      <c r="AD117" s="353">
        <f t="shared" si="27"/>
        <v>104.95800000000001</v>
      </c>
      <c r="AE117" s="353">
        <f t="shared" si="28"/>
        <v>6.2101442012243222</v>
      </c>
      <c r="AF117" s="353">
        <f t="shared" si="29"/>
        <v>5.9167897646909449</v>
      </c>
      <c r="AG117" s="353">
        <f t="shared" si="30"/>
        <v>3060.9333333333329</v>
      </c>
      <c r="AH117" s="353">
        <f t="shared" si="31"/>
        <v>49.504073906430705</v>
      </c>
      <c r="AI117" s="353">
        <f t="shared" si="32"/>
        <v>1.6172869028977233</v>
      </c>
      <c r="AJ117" s="353">
        <f t="shared" si="33"/>
        <v>63.730333333333334</v>
      </c>
      <c r="AK117" s="353">
        <f t="shared" si="34"/>
        <v>3.0747771192939113</v>
      </c>
      <c r="AL117" s="353">
        <f t="shared" si="35"/>
        <v>4.8246681893403629</v>
      </c>
      <c r="AM117" s="430" t="s">
        <v>944</v>
      </c>
    </row>
    <row r="118" spans="1:39">
      <c r="A118" s="355">
        <v>114</v>
      </c>
      <c r="B118" s="353">
        <v>63.651000000000003</v>
      </c>
      <c r="C118" s="353">
        <v>59.661000000000001</v>
      </c>
      <c r="D118" s="353">
        <v>58.673999999999999</v>
      </c>
      <c r="E118" s="353">
        <v>1086.3600000000001</v>
      </c>
      <c r="F118" s="353">
        <v>931.04</v>
      </c>
      <c r="G118" s="353">
        <v>1200.1000000000001</v>
      </c>
      <c r="H118" s="353">
        <v>89.265000000000001</v>
      </c>
      <c r="I118" s="353">
        <v>96.459000000000003</v>
      </c>
      <c r="J118" s="353">
        <v>95.128</v>
      </c>
      <c r="K118" s="353">
        <f t="shared" si="18"/>
        <v>60.662000000000006</v>
      </c>
      <c r="L118" s="353">
        <f t="shared" si="19"/>
        <v>2.635172290382549</v>
      </c>
      <c r="M118" s="353">
        <f t="shared" si="20"/>
        <v>4.3440247442922235</v>
      </c>
      <c r="N118" s="353">
        <f t="shared" si="21"/>
        <v>1072.5</v>
      </c>
      <c r="O118" s="353">
        <f t="shared" si="22"/>
        <v>135.06441278145832</v>
      </c>
      <c r="P118" s="353">
        <f t="shared" si="23"/>
        <v>12.593418441161614</v>
      </c>
      <c r="Q118" s="353">
        <f t="shared" si="24"/>
        <v>93.61733333333332</v>
      </c>
      <c r="R118" s="353">
        <f t="shared" si="25"/>
        <v>3.8275311015501021</v>
      </c>
      <c r="S118" s="353">
        <f t="shared" si="26"/>
        <v>4.0884855029162361</v>
      </c>
      <c r="T118" s="355">
        <v>114</v>
      </c>
      <c r="U118" s="353">
        <v>63.651000000000003</v>
      </c>
      <c r="V118" s="353">
        <v>59.661000000000001</v>
      </c>
      <c r="W118" s="353">
        <v>58.673999999999999</v>
      </c>
      <c r="X118" s="353">
        <v>1086.3600000000001</v>
      </c>
      <c r="Y118" s="353">
        <v>931.04</v>
      </c>
      <c r="Z118" s="353">
        <v>1200.1000000000001</v>
      </c>
      <c r="AA118" s="353">
        <v>89.265000000000001</v>
      </c>
      <c r="AB118" s="353">
        <v>96.459000000000003</v>
      </c>
      <c r="AC118" s="353">
        <v>95.128</v>
      </c>
      <c r="AD118" s="353">
        <f t="shared" si="27"/>
        <v>60.662000000000006</v>
      </c>
      <c r="AE118" s="353">
        <f t="shared" si="28"/>
        <v>2.635172290382549</v>
      </c>
      <c r="AF118" s="353">
        <f t="shared" si="29"/>
        <v>4.3440247442922235</v>
      </c>
      <c r="AG118" s="353">
        <f t="shared" si="30"/>
        <v>1072.5</v>
      </c>
      <c r="AH118" s="353">
        <f t="shared" si="31"/>
        <v>135.06441278145832</v>
      </c>
      <c r="AI118" s="353">
        <f t="shared" si="32"/>
        <v>12.593418441161614</v>
      </c>
      <c r="AJ118" s="353">
        <f t="shared" si="33"/>
        <v>93.61733333333332</v>
      </c>
      <c r="AK118" s="353">
        <f t="shared" si="34"/>
        <v>3.8275311015501021</v>
      </c>
      <c r="AL118" s="353">
        <f t="shared" si="35"/>
        <v>4.0884855029162361</v>
      </c>
      <c r="AM118" s="430" t="s">
        <v>945</v>
      </c>
    </row>
    <row r="119" spans="1:39">
      <c r="A119" s="355">
        <v>115</v>
      </c>
      <c r="B119" s="353">
        <v>46.137</v>
      </c>
      <c r="C119" s="353">
        <v>46.536000000000001</v>
      </c>
      <c r="D119" s="353">
        <v>47.858999999999995</v>
      </c>
      <c r="E119" s="353">
        <v>753.71999999999991</v>
      </c>
      <c r="F119" s="353">
        <v>646.91000000000008</v>
      </c>
      <c r="G119" s="353">
        <v>867.0200000000001</v>
      </c>
      <c r="H119" s="353">
        <v>77.945999999999998</v>
      </c>
      <c r="I119" s="353">
        <v>67.441000000000003</v>
      </c>
      <c r="J119" s="353">
        <v>83.512</v>
      </c>
      <c r="K119" s="353">
        <f t="shared" si="18"/>
        <v>46.843999999999994</v>
      </c>
      <c r="L119" s="353">
        <f t="shared" si="19"/>
        <v>0.90137062299588722</v>
      </c>
      <c r="M119" s="353">
        <f t="shared" si="20"/>
        <v>1.9241965310304143</v>
      </c>
      <c r="N119" s="353">
        <f t="shared" si="21"/>
        <v>755.88333333333333</v>
      </c>
      <c r="O119" s="353">
        <f t="shared" si="22"/>
        <v>110.07094545489034</v>
      </c>
      <c r="P119" s="353">
        <f t="shared" si="23"/>
        <v>14.561896075879039</v>
      </c>
      <c r="Q119" s="353">
        <f t="shared" si="24"/>
        <v>76.299666666666667</v>
      </c>
      <c r="R119" s="353">
        <f t="shared" si="25"/>
        <v>8.1610091492004422</v>
      </c>
      <c r="S119" s="353">
        <f t="shared" si="26"/>
        <v>10.695995809331333</v>
      </c>
      <c r="T119" s="355">
        <v>115</v>
      </c>
      <c r="U119" s="353">
        <v>46.137</v>
      </c>
      <c r="V119" s="353">
        <v>46.536000000000001</v>
      </c>
      <c r="W119" s="353">
        <v>47.858999999999995</v>
      </c>
      <c r="X119" s="353">
        <v>753.71999999999991</v>
      </c>
      <c r="Y119" s="353">
        <v>646.91000000000008</v>
      </c>
      <c r="Z119" s="353">
        <v>867.0200000000001</v>
      </c>
      <c r="AA119" s="353">
        <v>77.945999999999998</v>
      </c>
      <c r="AB119" s="353">
        <v>67.441000000000003</v>
      </c>
      <c r="AC119" s="353">
        <v>83.512</v>
      </c>
      <c r="AD119" s="353">
        <f t="shared" si="27"/>
        <v>46.843999999999994</v>
      </c>
      <c r="AE119" s="353">
        <f t="shared" si="28"/>
        <v>0.90137062299588722</v>
      </c>
      <c r="AF119" s="353">
        <f t="shared" si="29"/>
        <v>1.9241965310304143</v>
      </c>
      <c r="AG119" s="353">
        <f t="shared" si="30"/>
        <v>755.88333333333333</v>
      </c>
      <c r="AH119" s="353">
        <f t="shared" si="31"/>
        <v>110.07094545489034</v>
      </c>
      <c r="AI119" s="353">
        <f t="shared" si="32"/>
        <v>14.561896075879039</v>
      </c>
      <c r="AJ119" s="353">
        <f t="shared" si="33"/>
        <v>76.299666666666667</v>
      </c>
      <c r="AK119" s="353">
        <f t="shared" si="34"/>
        <v>8.1610091492004422</v>
      </c>
      <c r="AL119" s="353">
        <f t="shared" si="35"/>
        <v>10.695995809331333</v>
      </c>
      <c r="AM119" s="430" t="s">
        <v>946</v>
      </c>
    </row>
    <row r="120" spans="1:39">
      <c r="A120" s="355">
        <v>116</v>
      </c>
      <c r="B120" s="353">
        <v>41.181000000000004</v>
      </c>
      <c r="C120" s="353">
        <v>55.985999999999997</v>
      </c>
      <c r="D120" s="353">
        <v>43.028999999999996</v>
      </c>
      <c r="E120" s="353">
        <v>526.02</v>
      </c>
      <c r="F120" s="353">
        <v>705.65000000000009</v>
      </c>
      <c r="G120" s="353">
        <v>597.30000000000007</v>
      </c>
      <c r="H120" s="353">
        <v>63.349000000000004</v>
      </c>
      <c r="I120" s="353">
        <v>78.353000000000009</v>
      </c>
      <c r="J120" s="353">
        <v>65.659000000000006</v>
      </c>
      <c r="K120" s="353">
        <f t="shared" si="18"/>
        <v>46.731999999999999</v>
      </c>
      <c r="L120" s="353">
        <f t="shared" si="19"/>
        <v>8.0672896935711833</v>
      </c>
      <c r="M120" s="353">
        <f t="shared" si="20"/>
        <v>17.262881309533476</v>
      </c>
      <c r="N120" s="353">
        <f t="shared" si="21"/>
        <v>609.65666666666675</v>
      </c>
      <c r="O120" s="353">
        <f t="shared" si="22"/>
        <v>90.450260548730853</v>
      </c>
      <c r="P120" s="353">
        <f t="shared" si="23"/>
        <v>14.836262029786848</v>
      </c>
      <c r="Q120" s="353">
        <f t="shared" si="24"/>
        <v>69.120333333333335</v>
      </c>
      <c r="R120" s="353">
        <f t="shared" si="25"/>
        <v>8.0787143366586101</v>
      </c>
      <c r="S120" s="353">
        <f t="shared" si="26"/>
        <v>11.687898404220578</v>
      </c>
      <c r="T120" s="355">
        <v>116</v>
      </c>
      <c r="U120" s="353">
        <v>41.181000000000004</v>
      </c>
      <c r="V120" s="353">
        <v>55.985999999999997</v>
      </c>
      <c r="W120" s="353">
        <v>43.028999999999996</v>
      </c>
      <c r="X120" s="353">
        <v>526.02</v>
      </c>
      <c r="Y120" s="353">
        <v>705.65000000000009</v>
      </c>
      <c r="Z120" s="353">
        <v>597.30000000000007</v>
      </c>
      <c r="AA120" s="353">
        <v>63.349000000000004</v>
      </c>
      <c r="AB120" s="353">
        <v>78.353000000000009</v>
      </c>
      <c r="AC120" s="353">
        <v>65.659000000000006</v>
      </c>
      <c r="AD120" s="353">
        <f t="shared" si="27"/>
        <v>46.731999999999999</v>
      </c>
      <c r="AE120" s="353">
        <f t="shared" si="28"/>
        <v>8.0672896935711833</v>
      </c>
      <c r="AF120" s="353">
        <f t="shared" si="29"/>
        <v>17.262881309533476</v>
      </c>
      <c r="AG120" s="353">
        <f t="shared" si="30"/>
        <v>609.65666666666675</v>
      </c>
      <c r="AH120" s="353">
        <f t="shared" si="31"/>
        <v>90.450260548730853</v>
      </c>
      <c r="AI120" s="353">
        <f t="shared" si="32"/>
        <v>14.836262029786848</v>
      </c>
      <c r="AJ120" s="353">
        <f t="shared" si="33"/>
        <v>69.120333333333335</v>
      </c>
      <c r="AK120" s="353">
        <f t="shared" si="34"/>
        <v>8.0787143366586101</v>
      </c>
      <c r="AL120" s="353">
        <f t="shared" si="35"/>
        <v>11.687898404220578</v>
      </c>
      <c r="AM120" s="430" t="s">
        <v>947</v>
      </c>
    </row>
    <row r="121" spans="1:39">
      <c r="A121" s="355">
        <v>117</v>
      </c>
      <c r="B121" s="353">
        <v>69.593999999999994</v>
      </c>
      <c r="C121" s="353">
        <v>67.745999999999995</v>
      </c>
      <c r="D121" s="353">
        <v>74.277000000000001</v>
      </c>
      <c r="E121" s="353">
        <v>1607.1</v>
      </c>
      <c r="F121" s="353">
        <v>1437.7000000000003</v>
      </c>
      <c r="G121" s="353">
        <v>1633.5</v>
      </c>
      <c r="H121" s="353">
        <v>78.991</v>
      </c>
      <c r="I121" s="353">
        <v>83.995999999999995</v>
      </c>
      <c r="J121" s="353">
        <v>83.841999999999999</v>
      </c>
      <c r="K121" s="353">
        <f t="shared" si="18"/>
        <v>70.538999999999987</v>
      </c>
      <c r="L121" s="353">
        <f t="shared" si="19"/>
        <v>3.3664906059574893</v>
      </c>
      <c r="M121" s="353">
        <f t="shared" si="20"/>
        <v>4.7725238604991418</v>
      </c>
      <c r="N121" s="353">
        <f t="shared" si="21"/>
        <v>1559.4333333333334</v>
      </c>
      <c r="O121" s="353">
        <f t="shared" si="22"/>
        <v>106.24732153486644</v>
      </c>
      <c r="P121" s="353">
        <f t="shared" si="23"/>
        <v>6.8132006199816031</v>
      </c>
      <c r="Q121" s="353">
        <f t="shared" si="24"/>
        <v>82.276333333333341</v>
      </c>
      <c r="R121" s="353">
        <f t="shared" si="25"/>
        <v>2.846223872665909</v>
      </c>
      <c r="S121" s="353">
        <f t="shared" si="26"/>
        <v>3.4593470046055073</v>
      </c>
      <c r="T121" s="355">
        <v>117</v>
      </c>
      <c r="U121" s="353">
        <v>69.593999999999994</v>
      </c>
      <c r="V121" s="353">
        <v>67.745999999999995</v>
      </c>
      <c r="W121" s="353">
        <v>74.277000000000001</v>
      </c>
      <c r="X121" s="353">
        <v>1607.1</v>
      </c>
      <c r="Y121" s="353">
        <v>1437.7000000000003</v>
      </c>
      <c r="Z121" s="353">
        <v>1633.5</v>
      </c>
      <c r="AA121" s="353">
        <v>78.991</v>
      </c>
      <c r="AB121" s="353">
        <v>83.995999999999995</v>
      </c>
      <c r="AC121" s="353">
        <v>83.841999999999999</v>
      </c>
      <c r="AD121" s="353">
        <f t="shared" si="27"/>
        <v>70.538999999999987</v>
      </c>
      <c r="AE121" s="353">
        <f t="shared" si="28"/>
        <v>3.3664906059574893</v>
      </c>
      <c r="AF121" s="353">
        <f t="shared" si="29"/>
        <v>4.7725238604991418</v>
      </c>
      <c r="AG121" s="353">
        <f t="shared" si="30"/>
        <v>1559.4333333333334</v>
      </c>
      <c r="AH121" s="353">
        <f t="shared" si="31"/>
        <v>106.24732153486644</v>
      </c>
      <c r="AI121" s="353">
        <f t="shared" si="32"/>
        <v>6.8132006199816031</v>
      </c>
      <c r="AJ121" s="353">
        <f t="shared" si="33"/>
        <v>82.276333333333341</v>
      </c>
      <c r="AK121" s="353">
        <f t="shared" si="34"/>
        <v>2.846223872665909</v>
      </c>
      <c r="AL121" s="353">
        <f t="shared" si="35"/>
        <v>3.4593470046055073</v>
      </c>
      <c r="AM121" s="430" t="s">
        <v>948</v>
      </c>
    </row>
    <row r="122" spans="1:39">
      <c r="A122" s="355">
        <v>118</v>
      </c>
      <c r="B122" s="353">
        <v>60.165000000000006</v>
      </c>
      <c r="C122" s="353">
        <v>60.942</v>
      </c>
      <c r="D122" s="353">
        <v>63.966000000000008</v>
      </c>
      <c r="E122" s="353">
        <v>981.42</v>
      </c>
      <c r="F122" s="353">
        <v>979.11</v>
      </c>
      <c r="G122" s="353">
        <v>1127.5</v>
      </c>
      <c r="H122" s="353">
        <v>144.43</v>
      </c>
      <c r="I122" s="353">
        <v>136.29000000000002</v>
      </c>
      <c r="J122" s="353">
        <v>159.60999999999999</v>
      </c>
      <c r="K122" s="353">
        <f t="shared" si="18"/>
        <v>61.691000000000003</v>
      </c>
      <c r="L122" s="353">
        <f t="shared" si="19"/>
        <v>2.0081461600192374</v>
      </c>
      <c r="M122" s="353">
        <f t="shared" si="20"/>
        <v>3.2551687604662551</v>
      </c>
      <c r="N122" s="353">
        <f t="shared" si="21"/>
        <v>1029.3433333333332</v>
      </c>
      <c r="O122" s="353">
        <f t="shared" si="22"/>
        <v>85.014013158615995</v>
      </c>
      <c r="P122" s="353">
        <f t="shared" si="23"/>
        <v>8.2590531657998145</v>
      </c>
      <c r="Q122" s="353">
        <f t="shared" si="24"/>
        <v>146.77666666666667</v>
      </c>
      <c r="R122" s="353">
        <f t="shared" si="25"/>
        <v>11.835781906293006</v>
      </c>
      <c r="S122" s="353">
        <f t="shared" si="26"/>
        <v>8.0638034471598612</v>
      </c>
      <c r="T122" s="355">
        <v>118</v>
      </c>
      <c r="U122" s="353">
        <v>60.165000000000006</v>
      </c>
      <c r="V122" s="353">
        <v>60.942</v>
      </c>
      <c r="W122" s="353">
        <v>63.966000000000008</v>
      </c>
      <c r="X122" s="353">
        <v>981.42</v>
      </c>
      <c r="Y122" s="353">
        <v>979.11</v>
      </c>
      <c r="Z122" s="353">
        <v>1127.5</v>
      </c>
      <c r="AA122" s="353">
        <v>144.43</v>
      </c>
      <c r="AB122" s="353">
        <v>136.29000000000002</v>
      </c>
      <c r="AC122" s="353">
        <v>159.60999999999999</v>
      </c>
      <c r="AD122" s="353">
        <f t="shared" si="27"/>
        <v>61.691000000000003</v>
      </c>
      <c r="AE122" s="353">
        <f t="shared" si="28"/>
        <v>2.0081461600192374</v>
      </c>
      <c r="AF122" s="353">
        <f t="shared" si="29"/>
        <v>3.2551687604662551</v>
      </c>
      <c r="AG122" s="353">
        <f t="shared" si="30"/>
        <v>1029.3433333333332</v>
      </c>
      <c r="AH122" s="353">
        <f t="shared" si="31"/>
        <v>85.014013158615995</v>
      </c>
      <c r="AI122" s="353">
        <f t="shared" si="32"/>
        <v>8.2590531657998145</v>
      </c>
      <c r="AJ122" s="353">
        <f t="shared" si="33"/>
        <v>146.77666666666667</v>
      </c>
      <c r="AK122" s="353">
        <f t="shared" si="34"/>
        <v>11.835781906293006</v>
      </c>
      <c r="AL122" s="353">
        <f t="shared" si="35"/>
        <v>8.0638034471598612</v>
      </c>
      <c r="AM122" s="430" t="s">
        <v>949</v>
      </c>
    </row>
    <row r="123" spans="1:39">
      <c r="A123" s="355">
        <v>119</v>
      </c>
      <c r="B123" s="353">
        <v>72.975000000000009</v>
      </c>
      <c r="C123" s="353">
        <v>59.135999999999996</v>
      </c>
      <c r="D123" s="353">
        <v>74.739000000000004</v>
      </c>
      <c r="E123" s="353">
        <v>1958</v>
      </c>
      <c r="F123" s="353">
        <v>1619.2000000000003</v>
      </c>
      <c r="G123" s="353">
        <v>1972.3000000000002</v>
      </c>
      <c r="H123" s="353">
        <v>92.938999999999993</v>
      </c>
      <c r="I123" s="353">
        <v>84.897999999999996</v>
      </c>
      <c r="J123" s="353">
        <v>95.04</v>
      </c>
      <c r="K123" s="353">
        <f t="shared" si="18"/>
        <v>68.95</v>
      </c>
      <c r="L123" s="353">
        <f t="shared" si="19"/>
        <v>8.5448154456372034</v>
      </c>
      <c r="M123" s="353">
        <f t="shared" si="20"/>
        <v>12.392770769597105</v>
      </c>
      <c r="N123" s="353">
        <f t="shared" si="21"/>
        <v>1849.8333333333333</v>
      </c>
      <c r="O123" s="353">
        <f t="shared" si="22"/>
        <v>199.86226090318627</v>
      </c>
      <c r="P123" s="353">
        <f t="shared" si="23"/>
        <v>10.804338818083769</v>
      </c>
      <c r="Q123" s="353">
        <f t="shared" si="24"/>
        <v>90.959000000000003</v>
      </c>
      <c r="R123" s="353">
        <f t="shared" si="25"/>
        <v>5.3530683724383756</v>
      </c>
      <c r="S123" s="353">
        <f t="shared" si="26"/>
        <v>5.8851442654804647</v>
      </c>
      <c r="T123" s="355">
        <v>119</v>
      </c>
      <c r="U123" s="353">
        <v>72.975000000000009</v>
      </c>
      <c r="V123" s="353">
        <v>59.135999999999996</v>
      </c>
      <c r="W123" s="353">
        <v>74.739000000000004</v>
      </c>
      <c r="X123" s="353">
        <v>1958</v>
      </c>
      <c r="Y123" s="353">
        <v>1619.2000000000003</v>
      </c>
      <c r="Z123" s="353">
        <v>1972.3000000000002</v>
      </c>
      <c r="AA123" s="353">
        <v>92.938999999999993</v>
      </c>
      <c r="AB123" s="353">
        <v>84.897999999999996</v>
      </c>
      <c r="AC123" s="353">
        <v>95.04</v>
      </c>
      <c r="AD123" s="353">
        <f t="shared" si="27"/>
        <v>68.95</v>
      </c>
      <c r="AE123" s="353">
        <f t="shared" si="28"/>
        <v>8.5448154456372034</v>
      </c>
      <c r="AF123" s="353">
        <f t="shared" si="29"/>
        <v>12.392770769597105</v>
      </c>
      <c r="AG123" s="353">
        <f t="shared" si="30"/>
        <v>1849.8333333333333</v>
      </c>
      <c r="AH123" s="353">
        <f t="shared" si="31"/>
        <v>199.86226090318627</v>
      </c>
      <c r="AI123" s="353">
        <f t="shared" si="32"/>
        <v>10.804338818083769</v>
      </c>
      <c r="AJ123" s="353">
        <f t="shared" si="33"/>
        <v>90.959000000000003</v>
      </c>
      <c r="AK123" s="353">
        <f t="shared" si="34"/>
        <v>5.3530683724383756</v>
      </c>
      <c r="AL123" s="353">
        <f t="shared" si="35"/>
        <v>5.8851442654804647</v>
      </c>
      <c r="AM123" s="430" t="s">
        <v>950</v>
      </c>
    </row>
    <row r="124" spans="1:39">
      <c r="A124" s="355">
        <v>120</v>
      </c>
      <c r="B124" s="353">
        <v>269.64</v>
      </c>
      <c r="C124" s="353">
        <v>263.34000000000003</v>
      </c>
      <c r="D124" s="353">
        <v>282.66000000000003</v>
      </c>
      <c r="E124" s="353">
        <v>22223.358554372619</v>
      </c>
      <c r="F124" s="353">
        <v>21476.066543582951</v>
      </c>
      <c r="G124" s="353">
        <v>22059.412483936168</v>
      </c>
      <c r="H124" s="353">
        <v>95.887</v>
      </c>
      <c r="I124" s="353">
        <v>94.864000000000004</v>
      </c>
      <c r="J124" s="353">
        <v>91.530999999999992</v>
      </c>
      <c r="K124" s="353">
        <f t="shared" si="18"/>
        <v>271.88000000000005</v>
      </c>
      <c r="L124" s="353">
        <f t="shared" si="19"/>
        <v>9.8528574535512305</v>
      </c>
      <c r="M124" s="353">
        <f t="shared" si="20"/>
        <v>3.6239728753682616</v>
      </c>
      <c r="N124" s="353">
        <f t="shared" si="21"/>
        <v>21919.612527297246</v>
      </c>
      <c r="O124" s="353">
        <f t="shared" si="22"/>
        <v>392.7713816645757</v>
      </c>
      <c r="P124" s="353">
        <f t="shared" si="23"/>
        <v>1.7918719191566184</v>
      </c>
      <c r="Q124" s="353">
        <f t="shared" si="24"/>
        <v>94.093999999999994</v>
      </c>
      <c r="R124" s="353">
        <f t="shared" si="25"/>
        <v>2.2777969619788383</v>
      </c>
      <c r="S124" s="353">
        <f t="shared" si="26"/>
        <v>2.4207674899343621</v>
      </c>
      <c r="T124" s="355">
        <v>120</v>
      </c>
      <c r="U124" s="353">
        <v>269.64</v>
      </c>
      <c r="V124" s="353">
        <v>263.34000000000003</v>
      </c>
      <c r="W124" s="353">
        <v>282.66000000000003</v>
      </c>
      <c r="X124" s="353">
        <v>22223.358554372619</v>
      </c>
      <c r="Y124" s="353">
        <v>21476.066543582951</v>
      </c>
      <c r="Z124" s="353">
        <v>22059.412483936168</v>
      </c>
      <c r="AA124" s="353">
        <v>95.887</v>
      </c>
      <c r="AB124" s="353">
        <v>94.864000000000004</v>
      </c>
      <c r="AC124" s="353">
        <v>91.530999999999992</v>
      </c>
      <c r="AD124" s="353">
        <f t="shared" si="27"/>
        <v>271.88000000000005</v>
      </c>
      <c r="AE124" s="353">
        <f t="shared" si="28"/>
        <v>9.8528574535512305</v>
      </c>
      <c r="AF124" s="353">
        <f t="shared" si="29"/>
        <v>3.6239728753682616</v>
      </c>
      <c r="AG124" s="353">
        <f t="shared" si="30"/>
        <v>21919.612527297246</v>
      </c>
      <c r="AH124" s="353">
        <f t="shared" si="31"/>
        <v>392.7713816645757</v>
      </c>
      <c r="AI124" s="353">
        <f t="shared" si="32"/>
        <v>1.7918719191566184</v>
      </c>
      <c r="AJ124" s="353">
        <f t="shared" si="33"/>
        <v>94.093999999999994</v>
      </c>
      <c r="AK124" s="353">
        <f t="shared" si="34"/>
        <v>2.2777969619788383</v>
      </c>
      <c r="AL124" s="353">
        <f t="shared" si="35"/>
        <v>2.4207674899343621</v>
      </c>
      <c r="AM124" s="430" t="s">
        <v>951</v>
      </c>
    </row>
    <row r="125" spans="1:39">
      <c r="A125" s="355">
        <v>121</v>
      </c>
      <c r="B125" s="353">
        <v>113.526</v>
      </c>
      <c r="C125" s="353">
        <v>109.221</v>
      </c>
      <c r="D125" s="353">
        <v>114.429</v>
      </c>
      <c r="E125" s="353">
        <v>3206.5</v>
      </c>
      <c r="F125" s="353">
        <v>2666.4</v>
      </c>
      <c r="G125" s="353">
        <v>2905.1000000000004</v>
      </c>
      <c r="H125" s="353">
        <v>101.321</v>
      </c>
      <c r="I125" s="353">
        <v>95.688999999999993</v>
      </c>
      <c r="J125" s="353">
        <v>112.20000000000002</v>
      </c>
      <c r="K125" s="353">
        <f t="shared" si="18"/>
        <v>112.39200000000001</v>
      </c>
      <c r="L125" s="353">
        <f t="shared" si="19"/>
        <v>2.7830348542553303</v>
      </c>
      <c r="M125" s="353">
        <f t="shared" si="20"/>
        <v>2.4761858977999593</v>
      </c>
      <c r="N125" s="353">
        <f t="shared" si="21"/>
        <v>2926</v>
      </c>
      <c r="O125" s="353">
        <f t="shared" si="22"/>
        <v>270.65588853745635</v>
      </c>
      <c r="P125" s="353">
        <f t="shared" si="23"/>
        <v>9.2500303669670654</v>
      </c>
      <c r="Q125" s="353">
        <f t="shared" si="24"/>
        <v>103.07000000000001</v>
      </c>
      <c r="R125" s="353">
        <f t="shared" si="25"/>
        <v>8.3933027468333474</v>
      </c>
      <c r="S125" s="353">
        <f t="shared" si="26"/>
        <v>8.1433033344652621</v>
      </c>
      <c r="T125" s="355">
        <v>121</v>
      </c>
      <c r="U125" s="353">
        <v>113.526</v>
      </c>
      <c r="V125" s="353">
        <v>109.221</v>
      </c>
      <c r="W125" s="353">
        <v>114.429</v>
      </c>
      <c r="X125" s="353">
        <v>3206.5</v>
      </c>
      <c r="Y125" s="353">
        <v>2666.4</v>
      </c>
      <c r="Z125" s="353">
        <v>2905.1000000000004</v>
      </c>
      <c r="AA125" s="353">
        <v>101.321</v>
      </c>
      <c r="AB125" s="353">
        <v>95.688999999999993</v>
      </c>
      <c r="AC125" s="353">
        <v>112.20000000000002</v>
      </c>
      <c r="AD125" s="353">
        <f t="shared" si="27"/>
        <v>112.39200000000001</v>
      </c>
      <c r="AE125" s="353">
        <f t="shared" si="28"/>
        <v>2.7830348542553303</v>
      </c>
      <c r="AF125" s="353">
        <f t="shared" si="29"/>
        <v>2.4761858977999593</v>
      </c>
      <c r="AG125" s="353">
        <f t="shared" si="30"/>
        <v>2926</v>
      </c>
      <c r="AH125" s="353">
        <f t="shared" si="31"/>
        <v>270.65588853745635</v>
      </c>
      <c r="AI125" s="353">
        <f t="shared" si="32"/>
        <v>9.2500303669670654</v>
      </c>
      <c r="AJ125" s="353">
        <f t="shared" si="33"/>
        <v>103.07000000000001</v>
      </c>
      <c r="AK125" s="353">
        <f t="shared" si="34"/>
        <v>8.3933027468333474</v>
      </c>
      <c r="AL125" s="353">
        <f t="shared" si="35"/>
        <v>8.1433033344652621</v>
      </c>
      <c r="AM125" s="430" t="s">
        <v>952</v>
      </c>
    </row>
    <row r="126" spans="1:39">
      <c r="A126" s="355">
        <v>122</v>
      </c>
      <c r="B126" s="353">
        <v>84.713999999999999</v>
      </c>
      <c r="C126" s="353">
        <v>66.801000000000002</v>
      </c>
      <c r="D126" s="353">
        <v>86.393999999999991</v>
      </c>
      <c r="E126" s="353">
        <v>1524.6</v>
      </c>
      <c r="F126" s="353">
        <v>1299.1000000000001</v>
      </c>
      <c r="G126" s="353">
        <v>1723.7000000000003</v>
      </c>
      <c r="H126" s="353">
        <v>125.62</v>
      </c>
      <c r="I126" s="353">
        <v>107.91000000000001</v>
      </c>
      <c r="J126" s="353">
        <v>132.33000000000001</v>
      </c>
      <c r="K126" s="353">
        <f t="shared" si="18"/>
        <v>79.302999999999997</v>
      </c>
      <c r="L126" s="353">
        <f t="shared" si="19"/>
        <v>10.859585765580512</v>
      </c>
      <c r="M126" s="353">
        <f t="shared" si="20"/>
        <v>13.693789346658402</v>
      </c>
      <c r="N126" s="353">
        <f t="shared" si="21"/>
        <v>1515.8</v>
      </c>
      <c r="O126" s="353">
        <f t="shared" si="22"/>
        <v>212.43674352616259</v>
      </c>
      <c r="P126" s="353">
        <f t="shared" si="23"/>
        <v>14.014826726887621</v>
      </c>
      <c r="Q126" s="353">
        <f t="shared" si="24"/>
        <v>121.95333333333333</v>
      </c>
      <c r="R126" s="353">
        <f t="shared" si="25"/>
        <v>12.616157629537344</v>
      </c>
      <c r="S126" s="353">
        <f t="shared" si="26"/>
        <v>10.345069941674968</v>
      </c>
      <c r="T126" s="355">
        <v>122</v>
      </c>
      <c r="U126" s="353">
        <v>84.713999999999999</v>
      </c>
      <c r="V126" s="353">
        <v>66.801000000000002</v>
      </c>
      <c r="W126" s="353">
        <v>86.393999999999991</v>
      </c>
      <c r="X126" s="353">
        <v>1524.6</v>
      </c>
      <c r="Y126" s="353">
        <v>1299.1000000000001</v>
      </c>
      <c r="Z126" s="353">
        <v>1723.7000000000003</v>
      </c>
      <c r="AA126" s="353">
        <v>125.62</v>
      </c>
      <c r="AB126" s="353">
        <v>107.91000000000001</v>
      </c>
      <c r="AC126" s="353">
        <v>132.33000000000001</v>
      </c>
      <c r="AD126" s="353">
        <f t="shared" si="27"/>
        <v>79.302999999999997</v>
      </c>
      <c r="AE126" s="353">
        <f t="shared" si="28"/>
        <v>10.859585765580512</v>
      </c>
      <c r="AF126" s="353">
        <f t="shared" si="29"/>
        <v>13.693789346658402</v>
      </c>
      <c r="AG126" s="353">
        <f t="shared" si="30"/>
        <v>1515.8</v>
      </c>
      <c r="AH126" s="353">
        <f t="shared" si="31"/>
        <v>212.43674352616259</v>
      </c>
      <c r="AI126" s="353">
        <f t="shared" si="32"/>
        <v>14.014826726887621</v>
      </c>
      <c r="AJ126" s="353">
        <f t="shared" si="33"/>
        <v>121.95333333333333</v>
      </c>
      <c r="AK126" s="353">
        <f t="shared" si="34"/>
        <v>12.616157629537344</v>
      </c>
      <c r="AL126" s="353">
        <f t="shared" si="35"/>
        <v>10.345069941674968</v>
      </c>
      <c r="AM126" s="430" t="s">
        <v>953</v>
      </c>
    </row>
    <row r="127" spans="1:39">
      <c r="A127" s="355">
        <v>123</v>
      </c>
      <c r="B127" s="353">
        <v>57.33</v>
      </c>
      <c r="C127" s="353">
        <v>56.952000000000005</v>
      </c>
      <c r="D127" s="353">
        <v>56.784000000000006</v>
      </c>
      <c r="E127" s="353">
        <v>1282.6000000000001</v>
      </c>
      <c r="F127" s="353">
        <v>1210</v>
      </c>
      <c r="G127" s="353">
        <v>1312.3000000000002</v>
      </c>
      <c r="H127" s="353">
        <v>68.343000000000004</v>
      </c>
      <c r="I127" s="353">
        <v>67.055999999999997</v>
      </c>
      <c r="J127" s="353">
        <v>62.524000000000001</v>
      </c>
      <c r="K127" s="353">
        <f t="shared" si="18"/>
        <v>57.022000000000013</v>
      </c>
      <c r="L127" s="353">
        <f t="shared" si="19"/>
        <v>0.2796497809761303</v>
      </c>
      <c r="M127" s="353">
        <f t="shared" si="20"/>
        <v>0.49042436423859259</v>
      </c>
      <c r="N127" s="353">
        <f t="shared" si="21"/>
        <v>1268.3000000000002</v>
      </c>
      <c r="O127" s="353">
        <f t="shared" si="22"/>
        <v>52.627844341185117</v>
      </c>
      <c r="P127" s="353">
        <f t="shared" si="23"/>
        <v>4.1494791722136011</v>
      </c>
      <c r="Q127" s="353">
        <f t="shared" si="24"/>
        <v>65.974333333333334</v>
      </c>
      <c r="R127" s="353">
        <f t="shared" si="25"/>
        <v>3.0565818054377893</v>
      </c>
      <c r="S127" s="353">
        <f t="shared" si="26"/>
        <v>4.6329862705766223</v>
      </c>
      <c r="T127" s="355">
        <v>123</v>
      </c>
      <c r="U127" s="353">
        <v>57.33</v>
      </c>
      <c r="V127" s="353">
        <v>56.952000000000005</v>
      </c>
      <c r="W127" s="353">
        <v>56.784000000000006</v>
      </c>
      <c r="X127" s="353">
        <v>1282.6000000000001</v>
      </c>
      <c r="Y127" s="353">
        <v>1210</v>
      </c>
      <c r="Z127" s="353">
        <v>1312.3000000000002</v>
      </c>
      <c r="AA127" s="353">
        <v>68.343000000000004</v>
      </c>
      <c r="AB127" s="353">
        <v>67.055999999999997</v>
      </c>
      <c r="AC127" s="353">
        <v>62.524000000000001</v>
      </c>
      <c r="AD127" s="353">
        <f t="shared" si="27"/>
        <v>57.022000000000013</v>
      </c>
      <c r="AE127" s="353">
        <f t="shared" si="28"/>
        <v>0.2796497809761303</v>
      </c>
      <c r="AF127" s="353">
        <f t="shared" si="29"/>
        <v>0.49042436423859259</v>
      </c>
      <c r="AG127" s="353">
        <f t="shared" si="30"/>
        <v>1268.3000000000002</v>
      </c>
      <c r="AH127" s="353">
        <f t="shared" si="31"/>
        <v>52.627844341185117</v>
      </c>
      <c r="AI127" s="353">
        <f t="shared" si="32"/>
        <v>4.1494791722136011</v>
      </c>
      <c r="AJ127" s="353">
        <f t="shared" si="33"/>
        <v>65.974333333333334</v>
      </c>
      <c r="AK127" s="353">
        <f t="shared" si="34"/>
        <v>3.0565818054377893</v>
      </c>
      <c r="AL127" s="353">
        <f t="shared" si="35"/>
        <v>4.6329862705766223</v>
      </c>
      <c r="AM127" s="430" t="s">
        <v>954</v>
      </c>
    </row>
    <row r="128" spans="1:39">
      <c r="A128" s="355">
        <v>124</v>
      </c>
      <c r="B128" s="353">
        <v>65.183999999999997</v>
      </c>
      <c r="C128" s="353">
        <v>84.986999999999995</v>
      </c>
      <c r="D128" s="353">
        <v>66.507000000000005</v>
      </c>
      <c r="E128" s="353">
        <v>914.76</v>
      </c>
      <c r="F128" s="353">
        <v>1167.1000000000001</v>
      </c>
      <c r="G128" s="353">
        <v>1050.94</v>
      </c>
      <c r="H128" s="353">
        <v>71.753</v>
      </c>
      <c r="I128" s="353">
        <v>85.173000000000002</v>
      </c>
      <c r="J128" s="353">
        <v>76.89</v>
      </c>
      <c r="K128" s="353">
        <f t="shared" si="18"/>
        <v>72.225999999999999</v>
      </c>
      <c r="L128" s="353">
        <f t="shared" si="19"/>
        <v>11.071130159112032</v>
      </c>
      <c r="M128" s="353">
        <f t="shared" si="20"/>
        <v>15.328455347260034</v>
      </c>
      <c r="N128" s="353">
        <f t="shared" si="21"/>
        <v>1044.2666666666667</v>
      </c>
      <c r="O128" s="353">
        <f t="shared" si="22"/>
        <v>126.30229187680385</v>
      </c>
      <c r="P128" s="353">
        <f t="shared" si="23"/>
        <v>12.094831321195466</v>
      </c>
      <c r="Q128" s="353">
        <f t="shared" si="24"/>
        <v>77.938666666666663</v>
      </c>
      <c r="R128" s="353">
        <f t="shared" si="25"/>
        <v>6.7711798331851547</v>
      </c>
      <c r="S128" s="353">
        <f t="shared" si="26"/>
        <v>8.6878312431807334</v>
      </c>
      <c r="T128" s="355">
        <v>124</v>
      </c>
      <c r="U128" s="353">
        <v>65.183999999999997</v>
      </c>
      <c r="V128" s="353">
        <v>84.986999999999995</v>
      </c>
      <c r="W128" s="353">
        <v>66.507000000000005</v>
      </c>
      <c r="X128" s="353">
        <v>914.76</v>
      </c>
      <c r="Y128" s="353">
        <v>1167.1000000000001</v>
      </c>
      <c r="Z128" s="353">
        <v>1050.94</v>
      </c>
      <c r="AA128" s="353">
        <v>71.753</v>
      </c>
      <c r="AB128" s="353">
        <v>85.173000000000002</v>
      </c>
      <c r="AC128" s="353">
        <v>76.89</v>
      </c>
      <c r="AD128" s="353">
        <f t="shared" si="27"/>
        <v>72.225999999999999</v>
      </c>
      <c r="AE128" s="353">
        <f t="shared" si="28"/>
        <v>11.071130159112032</v>
      </c>
      <c r="AF128" s="353">
        <f t="shared" si="29"/>
        <v>15.328455347260034</v>
      </c>
      <c r="AG128" s="353">
        <f t="shared" si="30"/>
        <v>1044.2666666666667</v>
      </c>
      <c r="AH128" s="353">
        <f t="shared" si="31"/>
        <v>126.30229187680385</v>
      </c>
      <c r="AI128" s="353">
        <f t="shared" si="32"/>
        <v>12.094831321195466</v>
      </c>
      <c r="AJ128" s="353">
        <f t="shared" si="33"/>
        <v>77.938666666666663</v>
      </c>
      <c r="AK128" s="353">
        <f t="shared" si="34"/>
        <v>6.7711798331851547</v>
      </c>
      <c r="AL128" s="353">
        <f t="shared" si="35"/>
        <v>8.6878312431807334</v>
      </c>
      <c r="AM128" s="430" t="s">
        <v>955</v>
      </c>
    </row>
    <row r="129" spans="1:39">
      <c r="A129" s="355">
        <v>125</v>
      </c>
      <c r="B129" s="353">
        <v>45.402000000000001</v>
      </c>
      <c r="C129" s="353">
        <v>51.408000000000001</v>
      </c>
      <c r="D129" s="353">
        <v>47.165999999999997</v>
      </c>
      <c r="E129" s="353">
        <v>831.2700000000001</v>
      </c>
      <c r="F129" s="353">
        <v>776.38</v>
      </c>
      <c r="G129" s="353">
        <v>905.63</v>
      </c>
      <c r="H129" s="353">
        <v>69.311000000000007</v>
      </c>
      <c r="I129" s="353">
        <v>74.536000000000001</v>
      </c>
      <c r="J129" s="353">
        <v>77.209000000000003</v>
      </c>
      <c r="K129" s="353">
        <f t="shared" si="18"/>
        <v>47.991999999999997</v>
      </c>
      <c r="L129" s="353">
        <f t="shared" si="19"/>
        <v>3.0870238094319915</v>
      </c>
      <c r="M129" s="353">
        <f t="shared" si="20"/>
        <v>6.4323716649274703</v>
      </c>
      <c r="N129" s="353">
        <f t="shared" si="21"/>
        <v>837.7600000000001</v>
      </c>
      <c r="O129" s="353">
        <f t="shared" si="22"/>
        <v>64.868950199613991</v>
      </c>
      <c r="P129" s="353">
        <f t="shared" si="23"/>
        <v>7.7431424512526243</v>
      </c>
      <c r="Q129" s="353">
        <f t="shared" si="24"/>
        <v>73.685333333333332</v>
      </c>
      <c r="R129" s="353">
        <f t="shared" si="25"/>
        <v>4.01712911584048</v>
      </c>
      <c r="S129" s="353">
        <f t="shared" si="26"/>
        <v>5.4517350117261874</v>
      </c>
      <c r="T129" s="355">
        <v>125</v>
      </c>
      <c r="U129" s="353">
        <v>45.402000000000001</v>
      </c>
      <c r="V129" s="353">
        <v>51.408000000000001</v>
      </c>
      <c r="W129" s="353">
        <v>47.165999999999997</v>
      </c>
      <c r="X129" s="353">
        <v>831.2700000000001</v>
      </c>
      <c r="Y129" s="353">
        <v>776.38</v>
      </c>
      <c r="Z129" s="353">
        <v>905.63</v>
      </c>
      <c r="AA129" s="353">
        <v>69.311000000000007</v>
      </c>
      <c r="AB129" s="353">
        <v>74.536000000000001</v>
      </c>
      <c r="AC129" s="353">
        <v>77.209000000000003</v>
      </c>
      <c r="AD129" s="353">
        <f t="shared" si="27"/>
        <v>47.991999999999997</v>
      </c>
      <c r="AE129" s="353">
        <f t="shared" si="28"/>
        <v>3.0870238094319915</v>
      </c>
      <c r="AF129" s="353">
        <f t="shared" si="29"/>
        <v>6.4323716649274703</v>
      </c>
      <c r="AG129" s="353">
        <f t="shared" si="30"/>
        <v>837.7600000000001</v>
      </c>
      <c r="AH129" s="353">
        <f t="shared" si="31"/>
        <v>64.868950199613991</v>
      </c>
      <c r="AI129" s="353">
        <f t="shared" si="32"/>
        <v>7.7431424512526243</v>
      </c>
      <c r="AJ129" s="353">
        <f t="shared" si="33"/>
        <v>73.685333333333332</v>
      </c>
      <c r="AK129" s="353">
        <f t="shared" si="34"/>
        <v>4.01712911584048</v>
      </c>
      <c r="AL129" s="353">
        <f t="shared" si="35"/>
        <v>5.4517350117261874</v>
      </c>
      <c r="AM129" s="430" t="s">
        <v>956</v>
      </c>
    </row>
    <row r="130" spans="1:39">
      <c r="A130" s="355">
        <v>126</v>
      </c>
      <c r="B130" s="353">
        <v>37.065000000000005</v>
      </c>
      <c r="C130" s="353">
        <v>30.555</v>
      </c>
      <c r="D130" s="353">
        <v>35.427</v>
      </c>
      <c r="E130" s="353">
        <v>433.29</v>
      </c>
      <c r="F130" s="353">
        <v>306.02</v>
      </c>
      <c r="G130" s="353">
        <v>427.24</v>
      </c>
      <c r="H130" s="353">
        <v>50.192999999999998</v>
      </c>
      <c r="I130" s="353">
        <v>36.289000000000001</v>
      </c>
      <c r="J130" s="353">
        <v>47.674000000000007</v>
      </c>
      <c r="K130" s="353">
        <f t="shared" si="18"/>
        <v>34.348999999999997</v>
      </c>
      <c r="L130" s="353">
        <f t="shared" si="19"/>
        <v>3.3862350774865018</v>
      </c>
      <c r="M130" s="353">
        <f t="shared" si="20"/>
        <v>9.85832215635536</v>
      </c>
      <c r="N130" s="353">
        <f t="shared" si="21"/>
        <v>388.84999999999997</v>
      </c>
      <c r="O130" s="353">
        <f t="shared" si="22"/>
        <v>71.796638500698805</v>
      </c>
      <c r="P130" s="353">
        <f t="shared" si="23"/>
        <v>18.463839141236676</v>
      </c>
      <c r="Q130" s="353">
        <f t="shared" si="24"/>
        <v>44.718666666666671</v>
      </c>
      <c r="R130" s="353">
        <f t="shared" si="25"/>
        <v>7.4081576882064883</v>
      </c>
      <c r="S130" s="353">
        <f t="shared" si="26"/>
        <v>16.566141704149992</v>
      </c>
      <c r="T130" s="355">
        <v>126</v>
      </c>
      <c r="U130" s="353">
        <v>37.065000000000005</v>
      </c>
      <c r="V130" s="353">
        <v>30.555</v>
      </c>
      <c r="W130" s="353">
        <v>35.427</v>
      </c>
      <c r="X130" s="353">
        <v>433.29</v>
      </c>
      <c r="Y130" s="353">
        <v>306.02</v>
      </c>
      <c r="Z130" s="353">
        <v>427.24</v>
      </c>
      <c r="AA130" s="353">
        <v>50.192999999999998</v>
      </c>
      <c r="AB130" s="353">
        <v>36.289000000000001</v>
      </c>
      <c r="AC130" s="353">
        <v>47.674000000000007</v>
      </c>
      <c r="AD130" s="353">
        <f t="shared" si="27"/>
        <v>34.348999999999997</v>
      </c>
      <c r="AE130" s="353">
        <f t="shared" si="28"/>
        <v>3.3862350774865018</v>
      </c>
      <c r="AF130" s="353">
        <f t="shared" si="29"/>
        <v>9.85832215635536</v>
      </c>
      <c r="AG130" s="353">
        <f t="shared" si="30"/>
        <v>388.84999999999997</v>
      </c>
      <c r="AH130" s="353">
        <f t="shared" si="31"/>
        <v>71.796638500698805</v>
      </c>
      <c r="AI130" s="353">
        <f t="shared" si="32"/>
        <v>18.463839141236676</v>
      </c>
      <c r="AJ130" s="353">
        <f t="shared" si="33"/>
        <v>44.718666666666671</v>
      </c>
      <c r="AK130" s="353">
        <f t="shared" si="34"/>
        <v>7.4081576882064883</v>
      </c>
      <c r="AL130" s="353">
        <f t="shared" si="35"/>
        <v>16.566141704149992</v>
      </c>
      <c r="AM130" s="430" t="s">
        <v>957</v>
      </c>
    </row>
    <row r="131" spans="1:39">
      <c r="A131" s="355">
        <v>127</v>
      </c>
      <c r="B131" s="353">
        <v>57.582000000000001</v>
      </c>
      <c r="C131" s="353">
        <v>55.23</v>
      </c>
      <c r="D131" s="353">
        <v>56.07</v>
      </c>
      <c r="E131" s="353">
        <v>677.38</v>
      </c>
      <c r="F131" s="353">
        <v>789.69</v>
      </c>
      <c r="G131" s="353">
        <v>742.06000000000006</v>
      </c>
      <c r="H131" s="353">
        <v>73.579000000000008</v>
      </c>
      <c r="I131" s="353">
        <v>80.222999999999999</v>
      </c>
      <c r="J131" s="353">
        <v>71.863</v>
      </c>
      <c r="K131" s="353">
        <f t="shared" si="18"/>
        <v>56.294000000000004</v>
      </c>
      <c r="L131" s="353">
        <f t="shared" si="19"/>
        <v>1.1918926126123965</v>
      </c>
      <c r="M131" s="353">
        <f t="shared" si="20"/>
        <v>2.1172640292258436</v>
      </c>
      <c r="N131" s="353">
        <f t="shared" si="21"/>
        <v>736.37666666666667</v>
      </c>
      <c r="O131" s="353">
        <f t="shared" si="22"/>
        <v>56.37028679484731</v>
      </c>
      <c r="P131" s="353">
        <f t="shared" si="23"/>
        <v>7.6550886722167517</v>
      </c>
      <c r="Q131" s="353">
        <f t="shared" si="24"/>
        <v>75.221666666666678</v>
      </c>
      <c r="R131" s="353">
        <f t="shared" si="25"/>
        <v>4.4154462213159515</v>
      </c>
      <c r="S131" s="353">
        <f t="shared" si="26"/>
        <v>5.8699127751081699</v>
      </c>
      <c r="T131" s="355">
        <v>127</v>
      </c>
      <c r="U131" s="353">
        <v>57.582000000000001</v>
      </c>
      <c r="V131" s="353">
        <v>55.23</v>
      </c>
      <c r="W131" s="353">
        <v>56.07</v>
      </c>
      <c r="X131" s="353">
        <v>677.38</v>
      </c>
      <c r="Y131" s="353">
        <v>789.69</v>
      </c>
      <c r="Z131" s="353">
        <v>742.06000000000006</v>
      </c>
      <c r="AA131" s="353">
        <v>73.579000000000008</v>
      </c>
      <c r="AB131" s="353">
        <v>80.222999999999999</v>
      </c>
      <c r="AC131" s="353">
        <v>71.863</v>
      </c>
      <c r="AD131" s="353">
        <f t="shared" si="27"/>
        <v>56.294000000000004</v>
      </c>
      <c r="AE131" s="353">
        <f t="shared" si="28"/>
        <v>1.1918926126123965</v>
      </c>
      <c r="AF131" s="353">
        <f t="shared" si="29"/>
        <v>2.1172640292258436</v>
      </c>
      <c r="AG131" s="353">
        <f t="shared" si="30"/>
        <v>736.37666666666667</v>
      </c>
      <c r="AH131" s="353">
        <f t="shared" si="31"/>
        <v>56.37028679484731</v>
      </c>
      <c r="AI131" s="353">
        <f t="shared" si="32"/>
        <v>7.6550886722167517</v>
      </c>
      <c r="AJ131" s="353">
        <f t="shared" si="33"/>
        <v>75.221666666666678</v>
      </c>
      <c r="AK131" s="353">
        <f t="shared" si="34"/>
        <v>4.4154462213159515</v>
      </c>
      <c r="AL131" s="353">
        <f t="shared" si="35"/>
        <v>5.8699127751081699</v>
      </c>
      <c r="AM131" s="430" t="s">
        <v>958</v>
      </c>
    </row>
    <row r="132" spans="1:39">
      <c r="A132" s="355">
        <v>128</v>
      </c>
      <c r="B132" s="353">
        <v>112.77</v>
      </c>
      <c r="C132" s="353">
        <v>150.50700000000001</v>
      </c>
      <c r="D132" s="353">
        <v>116.08800000000001</v>
      </c>
      <c r="E132" s="353">
        <v>809.2700000000001</v>
      </c>
      <c r="F132" s="353">
        <v>1086.25</v>
      </c>
      <c r="G132" s="353">
        <v>861.63</v>
      </c>
      <c r="H132" s="353">
        <v>60.401000000000003</v>
      </c>
      <c r="I132" s="353">
        <v>71.39</v>
      </c>
      <c r="J132" s="353">
        <v>63.987000000000002</v>
      </c>
      <c r="K132" s="353">
        <f t="shared" si="18"/>
        <v>126.455</v>
      </c>
      <c r="L132" s="353">
        <f t="shared" si="19"/>
        <v>20.895605016366375</v>
      </c>
      <c r="M132" s="353">
        <f t="shared" si="20"/>
        <v>16.524142988704579</v>
      </c>
      <c r="N132" s="353">
        <f t="shared" si="21"/>
        <v>919.05000000000007</v>
      </c>
      <c r="O132" s="353">
        <f t="shared" si="22"/>
        <v>147.14711142254927</v>
      </c>
      <c r="P132" s="353">
        <f t="shared" si="23"/>
        <v>16.010784116484334</v>
      </c>
      <c r="Q132" s="353">
        <f t="shared" si="24"/>
        <v>65.259333333333331</v>
      </c>
      <c r="R132" s="353">
        <f t="shared" si="25"/>
        <v>5.6038963528364185</v>
      </c>
      <c r="S132" s="353">
        <f t="shared" si="26"/>
        <v>8.5871186029631819</v>
      </c>
      <c r="T132" s="355">
        <v>128</v>
      </c>
      <c r="U132" s="353">
        <v>112.77</v>
      </c>
      <c r="V132" s="353">
        <v>150.50700000000001</v>
      </c>
      <c r="W132" s="353">
        <v>116.08800000000001</v>
      </c>
      <c r="X132" s="353">
        <v>809.2700000000001</v>
      </c>
      <c r="Y132" s="353">
        <v>1086.25</v>
      </c>
      <c r="Z132" s="353">
        <v>861.63</v>
      </c>
      <c r="AA132" s="353">
        <v>60.401000000000003</v>
      </c>
      <c r="AB132" s="353">
        <v>71.39</v>
      </c>
      <c r="AC132" s="353">
        <v>63.987000000000002</v>
      </c>
      <c r="AD132" s="353">
        <f t="shared" si="27"/>
        <v>126.455</v>
      </c>
      <c r="AE132" s="353">
        <f t="shared" si="28"/>
        <v>20.895605016366375</v>
      </c>
      <c r="AF132" s="353">
        <f t="shared" si="29"/>
        <v>16.524142988704579</v>
      </c>
      <c r="AG132" s="353">
        <f t="shared" si="30"/>
        <v>919.05000000000007</v>
      </c>
      <c r="AH132" s="353">
        <f t="shared" si="31"/>
        <v>147.14711142254927</v>
      </c>
      <c r="AI132" s="353">
        <f t="shared" si="32"/>
        <v>16.010784116484334</v>
      </c>
      <c r="AJ132" s="353">
        <f t="shared" si="33"/>
        <v>65.259333333333331</v>
      </c>
      <c r="AK132" s="353">
        <f t="shared" si="34"/>
        <v>5.6038963528364185</v>
      </c>
      <c r="AL132" s="353">
        <f t="shared" si="35"/>
        <v>8.5871186029631819</v>
      </c>
      <c r="AM132" s="430" t="s">
        <v>959</v>
      </c>
    </row>
    <row r="133" spans="1:39">
      <c r="A133" s="355">
        <v>129</v>
      </c>
      <c r="B133" s="353">
        <v>29.210999999999999</v>
      </c>
      <c r="C133" s="353">
        <v>33.432000000000002</v>
      </c>
      <c r="D133" s="353">
        <v>28.917000000000002</v>
      </c>
      <c r="E133" s="353">
        <v>370.91999999999996</v>
      </c>
      <c r="F133" s="353">
        <v>449.13</v>
      </c>
      <c r="G133" s="353">
        <v>397.43</v>
      </c>
      <c r="H133" s="353">
        <v>49.247</v>
      </c>
      <c r="I133" s="353">
        <v>55.363000000000007</v>
      </c>
      <c r="J133" s="353">
        <v>55.176000000000002</v>
      </c>
      <c r="K133" s="353">
        <f t="shared" si="18"/>
        <v>30.52</v>
      </c>
      <c r="L133" s="353">
        <f t="shared" si="19"/>
        <v>2.5261466703261721</v>
      </c>
      <c r="M133" s="353">
        <f t="shared" si="20"/>
        <v>8.2770205449743521</v>
      </c>
      <c r="N133" s="353">
        <f t="shared" si="21"/>
        <v>405.82666666666665</v>
      </c>
      <c r="O133" s="353">
        <f t="shared" si="22"/>
        <v>39.775357111323771</v>
      </c>
      <c r="P133" s="353">
        <f t="shared" si="23"/>
        <v>9.8010703530219239</v>
      </c>
      <c r="Q133" s="353">
        <f t="shared" si="24"/>
        <v>53.262</v>
      </c>
      <c r="R133" s="353">
        <f t="shared" si="25"/>
        <v>3.4783488899188963</v>
      </c>
      <c r="S133" s="353">
        <f t="shared" si="26"/>
        <v>6.5306388981241721</v>
      </c>
      <c r="T133" s="355">
        <v>129</v>
      </c>
      <c r="U133" s="353">
        <v>29.210999999999999</v>
      </c>
      <c r="V133" s="353">
        <v>33.432000000000002</v>
      </c>
      <c r="W133" s="353">
        <v>28.917000000000002</v>
      </c>
      <c r="X133" s="353">
        <v>370.91999999999996</v>
      </c>
      <c r="Y133" s="353">
        <v>449.13</v>
      </c>
      <c r="Z133" s="353">
        <v>397.43</v>
      </c>
      <c r="AA133" s="353">
        <v>49.247</v>
      </c>
      <c r="AB133" s="353">
        <v>55.363000000000007</v>
      </c>
      <c r="AC133" s="353">
        <v>55.176000000000002</v>
      </c>
      <c r="AD133" s="353">
        <f t="shared" si="27"/>
        <v>30.52</v>
      </c>
      <c r="AE133" s="353">
        <f t="shared" si="28"/>
        <v>2.5261466703261721</v>
      </c>
      <c r="AF133" s="353">
        <f t="shared" si="29"/>
        <v>8.2770205449743521</v>
      </c>
      <c r="AG133" s="353">
        <f t="shared" si="30"/>
        <v>405.82666666666665</v>
      </c>
      <c r="AH133" s="353">
        <f t="shared" si="31"/>
        <v>39.775357111323771</v>
      </c>
      <c r="AI133" s="353">
        <f t="shared" si="32"/>
        <v>9.8010703530219239</v>
      </c>
      <c r="AJ133" s="353">
        <f t="shared" si="33"/>
        <v>53.262</v>
      </c>
      <c r="AK133" s="353">
        <f t="shared" si="34"/>
        <v>3.4783488899188963</v>
      </c>
      <c r="AL133" s="353">
        <f t="shared" si="35"/>
        <v>6.5306388981241721</v>
      </c>
      <c r="AM133" s="430" t="s">
        <v>960</v>
      </c>
    </row>
    <row r="134" spans="1:39">
      <c r="A134" s="355">
        <v>130</v>
      </c>
      <c r="B134" s="353">
        <v>47.165999999999997</v>
      </c>
      <c r="C134" s="353">
        <v>56.007000000000005</v>
      </c>
      <c r="D134" s="353">
        <v>44.540999999999997</v>
      </c>
      <c r="E134" s="353">
        <v>414.37</v>
      </c>
      <c r="F134" s="353">
        <v>645.91999999999996</v>
      </c>
      <c r="G134" s="353">
        <v>401.06</v>
      </c>
      <c r="H134" s="353">
        <v>58.058000000000007</v>
      </c>
      <c r="I134" s="353">
        <v>70.531999999999996</v>
      </c>
      <c r="J134" s="353">
        <v>57.485999999999997</v>
      </c>
      <c r="K134" s="353">
        <f t="shared" ref="K134:K197" si="36">AVERAGE(B134:D134)</f>
        <v>49.238</v>
      </c>
      <c r="L134" s="353">
        <f t="shared" ref="L134:L197" si="37">STDEV(B134:D134)</f>
        <v>6.0072603572677004</v>
      </c>
      <c r="M134" s="353">
        <f t="shared" ref="M134:M197" si="38">L134/K134*100</f>
        <v>12.200455658775134</v>
      </c>
      <c r="N134" s="353">
        <f t="shared" ref="N134:N197" si="39">AVERAGE(E134:G134)</f>
        <v>487.11666666666662</v>
      </c>
      <c r="O134" s="353">
        <f t="shared" ref="O134:O197" si="40">STDEV(E134:G134)</f>
        <v>137.6886452592708</v>
      </c>
      <c r="P134" s="353">
        <f t="shared" ref="P134:P197" si="41">O134/N134*100</f>
        <v>28.266050965053712</v>
      </c>
      <c r="Q134" s="353">
        <f t="shared" ref="Q134:Q197" si="42">AVERAGE(H134:J134)</f>
        <v>62.025333333333329</v>
      </c>
      <c r="R134" s="353">
        <f t="shared" ref="R134:R197" si="43">STDEV(H134:J134)</f>
        <v>7.3725388661799061</v>
      </c>
      <c r="S134" s="353">
        <f t="shared" ref="S134:S197" si="44">R134/Q134*100</f>
        <v>11.886334937627485</v>
      </c>
      <c r="T134" s="355">
        <v>130</v>
      </c>
      <c r="U134" s="353">
        <v>47.165999999999997</v>
      </c>
      <c r="V134" s="353">
        <v>56.007000000000005</v>
      </c>
      <c r="W134" s="353">
        <v>44.540999999999997</v>
      </c>
      <c r="X134" s="353">
        <v>414.37</v>
      </c>
      <c r="Z134" s="353">
        <v>401.06</v>
      </c>
      <c r="AA134" s="353">
        <v>58.058000000000007</v>
      </c>
      <c r="AB134" s="353">
        <v>70.531999999999996</v>
      </c>
      <c r="AC134" s="353">
        <v>57.485999999999997</v>
      </c>
      <c r="AD134" s="353">
        <f t="shared" ref="AD134:AD197" si="45">AVERAGE(U134:W134)</f>
        <v>49.238</v>
      </c>
      <c r="AE134" s="353">
        <f t="shared" ref="AE134:AE197" si="46">STDEV(U134:W134)</f>
        <v>6.0072603572677004</v>
      </c>
      <c r="AF134" s="353">
        <f t="shared" ref="AF134:AF197" si="47">AE134/AD134*100</f>
        <v>12.200455658775134</v>
      </c>
      <c r="AG134" s="353">
        <f t="shared" ref="AG134:AG197" si="48">AVERAGE(X134:Z134)</f>
        <v>407.71500000000003</v>
      </c>
      <c r="AH134" s="353">
        <f t="shared" ref="AH134:AH197" si="49">STDEV(X134:Z134)</f>
        <v>9.4115912575929492</v>
      </c>
      <c r="AI134" s="353">
        <f t="shared" ref="AI134:AI197" si="50">AH134/AG134*100</f>
        <v>2.3083750309880546</v>
      </c>
      <c r="AJ134" s="353">
        <f t="shared" ref="AJ134:AJ197" si="51">AVERAGE(AA134:AC134)</f>
        <v>62.025333333333329</v>
      </c>
      <c r="AK134" s="353">
        <f t="shared" ref="AK134:AK197" si="52">STDEV(AA134:AC134)</f>
        <v>7.3725388661799061</v>
      </c>
      <c r="AL134" s="353">
        <f t="shared" ref="AL134:AL197" si="53">AK134/AJ134*100</f>
        <v>11.886334937627485</v>
      </c>
      <c r="AM134" s="430" t="s">
        <v>961</v>
      </c>
    </row>
    <row r="135" spans="1:39">
      <c r="A135" s="355">
        <v>131</v>
      </c>
      <c r="B135" s="353">
        <v>62.391000000000005</v>
      </c>
      <c r="C135" s="353">
        <v>61.74</v>
      </c>
      <c r="D135" s="353">
        <v>64.680000000000007</v>
      </c>
      <c r="E135" s="353">
        <v>619.74</v>
      </c>
      <c r="F135" s="353">
        <v>558.25</v>
      </c>
      <c r="G135" s="353">
        <v>695.31000000000006</v>
      </c>
      <c r="H135" s="353">
        <v>64.581000000000003</v>
      </c>
      <c r="I135" s="353">
        <v>66.88</v>
      </c>
      <c r="J135" s="353">
        <v>68.771999999999991</v>
      </c>
      <c r="K135" s="353">
        <f t="shared" si="36"/>
        <v>62.937000000000005</v>
      </c>
      <c r="L135" s="353">
        <f t="shared" si="37"/>
        <v>1.5441784223333801</v>
      </c>
      <c r="M135" s="353">
        <f t="shared" si="38"/>
        <v>2.4535303912378725</v>
      </c>
      <c r="N135" s="353">
        <f t="shared" si="39"/>
        <v>624.43333333333339</v>
      </c>
      <c r="O135" s="353">
        <f t="shared" si="40"/>
        <v>68.650429229053898</v>
      </c>
      <c r="P135" s="353">
        <f t="shared" si="41"/>
        <v>10.994036603168828</v>
      </c>
      <c r="Q135" s="353">
        <f t="shared" si="42"/>
        <v>66.74433333333333</v>
      </c>
      <c r="R135" s="353">
        <f t="shared" si="43"/>
        <v>2.0987911600093301</v>
      </c>
      <c r="S135" s="353">
        <f t="shared" si="44"/>
        <v>3.1445233702876099</v>
      </c>
      <c r="T135" s="355">
        <v>131</v>
      </c>
      <c r="U135" s="353">
        <v>62.391000000000005</v>
      </c>
      <c r="V135" s="353">
        <v>61.74</v>
      </c>
      <c r="W135" s="353">
        <v>64.680000000000007</v>
      </c>
      <c r="X135" s="353">
        <v>619.74</v>
      </c>
      <c r="Y135" s="353">
        <v>558.25</v>
      </c>
      <c r="Z135" s="353">
        <v>695.31000000000006</v>
      </c>
      <c r="AA135" s="353">
        <v>64.581000000000003</v>
      </c>
      <c r="AB135" s="353">
        <v>66.88</v>
      </c>
      <c r="AC135" s="353">
        <v>68.771999999999991</v>
      </c>
      <c r="AD135" s="353">
        <f t="shared" si="45"/>
        <v>62.937000000000005</v>
      </c>
      <c r="AE135" s="353">
        <f t="shared" si="46"/>
        <v>1.5441784223333801</v>
      </c>
      <c r="AF135" s="353">
        <f t="shared" si="47"/>
        <v>2.4535303912378725</v>
      </c>
      <c r="AG135" s="353">
        <f t="shared" si="48"/>
        <v>624.43333333333339</v>
      </c>
      <c r="AH135" s="353">
        <f t="shared" si="49"/>
        <v>68.650429229053898</v>
      </c>
      <c r="AI135" s="353">
        <f t="shared" si="50"/>
        <v>10.994036603168828</v>
      </c>
      <c r="AJ135" s="353">
        <f t="shared" si="51"/>
        <v>66.74433333333333</v>
      </c>
      <c r="AK135" s="353">
        <f t="shared" si="52"/>
        <v>2.0987911600093301</v>
      </c>
      <c r="AL135" s="353">
        <f t="shared" si="53"/>
        <v>3.1445233702876099</v>
      </c>
      <c r="AM135" s="430" t="s">
        <v>962</v>
      </c>
    </row>
    <row r="136" spans="1:39">
      <c r="A136" s="355">
        <v>132</v>
      </c>
      <c r="B136" s="353">
        <v>62.895000000000003</v>
      </c>
      <c r="C136" s="353">
        <v>61.74</v>
      </c>
      <c r="D136" s="353">
        <v>65.456999999999994</v>
      </c>
      <c r="E136" s="353">
        <v>838.2</v>
      </c>
      <c r="F136" s="353">
        <v>833.58</v>
      </c>
      <c r="G136" s="353">
        <v>878.35000000000014</v>
      </c>
      <c r="H136" s="353">
        <v>60.445</v>
      </c>
      <c r="I136" s="353">
        <v>71.521999999999991</v>
      </c>
      <c r="J136" s="353">
        <v>70.609000000000009</v>
      </c>
      <c r="K136" s="353">
        <f t="shared" si="36"/>
        <v>63.363999999999997</v>
      </c>
      <c r="L136" s="353">
        <f t="shared" si="37"/>
        <v>1.9023651069129663</v>
      </c>
      <c r="M136" s="353">
        <f t="shared" si="38"/>
        <v>3.0022806434457521</v>
      </c>
      <c r="N136" s="353">
        <f t="shared" si="39"/>
        <v>850.04333333333341</v>
      </c>
      <c r="O136" s="353">
        <f t="shared" si="40"/>
        <v>24.622888403543072</v>
      </c>
      <c r="P136" s="353">
        <f t="shared" si="41"/>
        <v>2.896662727415042</v>
      </c>
      <c r="Q136" s="353">
        <f t="shared" si="42"/>
        <v>67.525333333333336</v>
      </c>
      <c r="R136" s="353">
        <f t="shared" si="43"/>
        <v>6.148717942248882</v>
      </c>
      <c r="S136" s="353">
        <f t="shared" si="44"/>
        <v>9.1057942830081764</v>
      </c>
      <c r="T136" s="355">
        <v>132</v>
      </c>
      <c r="U136" s="353">
        <v>62.895000000000003</v>
      </c>
      <c r="V136" s="353">
        <v>61.74</v>
      </c>
      <c r="W136" s="353">
        <v>65.456999999999994</v>
      </c>
      <c r="X136" s="353">
        <v>838.2</v>
      </c>
      <c r="Y136" s="353">
        <v>833.58</v>
      </c>
      <c r="Z136" s="353">
        <v>878.35000000000014</v>
      </c>
      <c r="AA136" s="353">
        <v>60.445</v>
      </c>
      <c r="AB136" s="353">
        <v>71.521999999999991</v>
      </c>
      <c r="AC136" s="353">
        <v>70.609000000000009</v>
      </c>
      <c r="AD136" s="353">
        <f t="shared" si="45"/>
        <v>63.363999999999997</v>
      </c>
      <c r="AE136" s="353">
        <f t="shared" si="46"/>
        <v>1.9023651069129663</v>
      </c>
      <c r="AF136" s="353">
        <f t="shared" si="47"/>
        <v>3.0022806434457521</v>
      </c>
      <c r="AG136" s="353">
        <f t="shared" si="48"/>
        <v>850.04333333333341</v>
      </c>
      <c r="AH136" s="353">
        <f t="shared" si="49"/>
        <v>24.622888403543072</v>
      </c>
      <c r="AI136" s="353">
        <f t="shared" si="50"/>
        <v>2.896662727415042</v>
      </c>
      <c r="AJ136" s="353">
        <f t="shared" si="51"/>
        <v>67.525333333333336</v>
      </c>
      <c r="AK136" s="353">
        <f t="shared" si="52"/>
        <v>6.148717942248882</v>
      </c>
      <c r="AL136" s="353">
        <f t="shared" si="53"/>
        <v>9.1057942830081764</v>
      </c>
      <c r="AM136" s="430" t="s">
        <v>963</v>
      </c>
    </row>
    <row r="137" spans="1:39">
      <c r="A137" s="355">
        <v>133</v>
      </c>
      <c r="B137" s="353">
        <v>186.08100000000002</v>
      </c>
      <c r="C137" s="353">
        <v>189.94499999999999</v>
      </c>
      <c r="D137" s="353">
        <v>186.774</v>
      </c>
      <c r="E137" s="353">
        <v>8326.2649357792507</v>
      </c>
      <c r="F137" s="353">
        <v>7940.1838619109003</v>
      </c>
      <c r="G137" s="353">
        <v>8435.6628501912583</v>
      </c>
      <c r="H137" s="353">
        <v>79.870999999999995</v>
      </c>
      <c r="I137" s="353">
        <v>69.63</v>
      </c>
      <c r="J137" s="353">
        <v>82.203000000000003</v>
      </c>
      <c r="K137" s="353">
        <f t="shared" si="36"/>
        <v>187.6</v>
      </c>
      <c r="L137" s="353">
        <f t="shared" si="37"/>
        <v>2.0601774195442384</v>
      </c>
      <c r="M137" s="353">
        <f t="shared" si="38"/>
        <v>1.0981755967719822</v>
      </c>
      <c r="N137" s="353">
        <f t="shared" si="39"/>
        <v>8234.0372159604685</v>
      </c>
      <c r="O137" s="353">
        <f t="shared" si="40"/>
        <v>260.29660232907469</v>
      </c>
      <c r="P137" s="353">
        <f t="shared" si="41"/>
        <v>3.161226935245423</v>
      </c>
      <c r="Q137" s="353">
        <f t="shared" si="42"/>
        <v>77.234666666666655</v>
      </c>
      <c r="R137" s="353">
        <f t="shared" si="43"/>
        <v>6.6882562999135562</v>
      </c>
      <c r="S137" s="353">
        <f t="shared" si="44"/>
        <v>8.6596558107502126</v>
      </c>
      <c r="T137" s="355">
        <v>133</v>
      </c>
      <c r="U137" s="353">
        <v>186.08100000000002</v>
      </c>
      <c r="V137" s="353">
        <v>189.94499999999999</v>
      </c>
      <c r="W137" s="353">
        <v>186.774</v>
      </c>
      <c r="X137" s="353">
        <v>8326.2649357792507</v>
      </c>
      <c r="Y137" s="353">
        <v>7940.1838619109003</v>
      </c>
      <c r="Z137" s="353">
        <v>8435.6628501912583</v>
      </c>
      <c r="AA137" s="353">
        <v>79.870999999999995</v>
      </c>
      <c r="AB137" s="353">
        <v>69.63</v>
      </c>
      <c r="AC137" s="353">
        <v>82.203000000000003</v>
      </c>
      <c r="AD137" s="353">
        <f t="shared" si="45"/>
        <v>187.6</v>
      </c>
      <c r="AE137" s="353">
        <f t="shared" si="46"/>
        <v>2.0601774195442384</v>
      </c>
      <c r="AF137" s="353">
        <f t="shared" si="47"/>
        <v>1.0981755967719822</v>
      </c>
      <c r="AG137" s="353">
        <f t="shared" si="48"/>
        <v>8234.0372159604685</v>
      </c>
      <c r="AH137" s="353">
        <f t="shared" si="49"/>
        <v>260.29660232907469</v>
      </c>
      <c r="AI137" s="353">
        <f t="shared" si="50"/>
        <v>3.161226935245423</v>
      </c>
      <c r="AJ137" s="353">
        <f t="shared" si="51"/>
        <v>77.234666666666655</v>
      </c>
      <c r="AK137" s="353">
        <f t="shared" si="52"/>
        <v>6.6882562999135562</v>
      </c>
      <c r="AL137" s="353">
        <f t="shared" si="53"/>
        <v>8.6596558107502126</v>
      </c>
      <c r="AM137" s="430" t="s">
        <v>964</v>
      </c>
    </row>
    <row r="138" spans="1:39">
      <c r="A138" s="355">
        <v>134</v>
      </c>
      <c r="B138" s="353">
        <v>71.210999999999999</v>
      </c>
      <c r="C138" s="353">
        <v>70.370999999999995</v>
      </c>
      <c r="D138" s="353">
        <v>68.606999999999999</v>
      </c>
      <c r="E138" s="353">
        <v>15090.9925232572</v>
      </c>
      <c r="F138" s="353">
        <v>13278.889636296422</v>
      </c>
      <c r="G138" s="353">
        <v>13749.056678915</v>
      </c>
      <c r="H138" s="353">
        <v>66.263999999999996</v>
      </c>
      <c r="I138" s="353">
        <v>77.989999999999995</v>
      </c>
      <c r="J138" s="353">
        <v>69.069000000000003</v>
      </c>
      <c r="K138" s="353">
        <f t="shared" si="36"/>
        <v>70.063000000000002</v>
      </c>
      <c r="L138" s="353">
        <f t="shared" si="37"/>
        <v>1.3290417600662507</v>
      </c>
      <c r="M138" s="353">
        <f t="shared" si="38"/>
        <v>1.8969238543400233</v>
      </c>
      <c r="N138" s="353">
        <f t="shared" si="39"/>
        <v>14039.64627948954</v>
      </c>
      <c r="O138" s="353">
        <f t="shared" si="40"/>
        <v>940.35150619566195</v>
      </c>
      <c r="P138" s="353">
        <f t="shared" si="41"/>
        <v>6.697829044093635</v>
      </c>
      <c r="Q138" s="353">
        <f t="shared" si="42"/>
        <v>71.10766666666666</v>
      </c>
      <c r="R138" s="353">
        <f t="shared" si="43"/>
        <v>6.1230621696446388</v>
      </c>
      <c r="S138" s="353">
        <f t="shared" si="44"/>
        <v>8.6109732700805441</v>
      </c>
      <c r="T138" s="355">
        <v>134</v>
      </c>
      <c r="U138" s="353">
        <v>71.210999999999999</v>
      </c>
      <c r="V138" s="353">
        <v>70.370999999999995</v>
      </c>
      <c r="W138" s="353">
        <v>68.606999999999999</v>
      </c>
      <c r="X138" s="353">
        <v>15090.9925232572</v>
      </c>
      <c r="Y138" s="353">
        <v>13278.889636296422</v>
      </c>
      <c r="Z138" s="353">
        <v>13749.056678915</v>
      </c>
      <c r="AA138" s="353">
        <v>66.263999999999996</v>
      </c>
      <c r="AB138" s="353">
        <v>77.989999999999995</v>
      </c>
      <c r="AC138" s="353">
        <v>69.069000000000003</v>
      </c>
      <c r="AD138" s="353">
        <f t="shared" si="45"/>
        <v>70.063000000000002</v>
      </c>
      <c r="AE138" s="353">
        <f t="shared" si="46"/>
        <v>1.3290417600662507</v>
      </c>
      <c r="AF138" s="353">
        <f t="shared" si="47"/>
        <v>1.8969238543400233</v>
      </c>
      <c r="AG138" s="353">
        <f t="shared" si="48"/>
        <v>14039.64627948954</v>
      </c>
      <c r="AH138" s="353">
        <f t="shared" si="49"/>
        <v>940.35150619566195</v>
      </c>
      <c r="AI138" s="353">
        <f t="shared" si="50"/>
        <v>6.697829044093635</v>
      </c>
      <c r="AJ138" s="353">
        <f t="shared" si="51"/>
        <v>71.10766666666666</v>
      </c>
      <c r="AK138" s="353">
        <f t="shared" si="52"/>
        <v>6.1230621696446388</v>
      </c>
      <c r="AL138" s="353">
        <f t="shared" si="53"/>
        <v>8.6109732700805441</v>
      </c>
      <c r="AM138" s="430" t="s">
        <v>965</v>
      </c>
    </row>
    <row r="139" spans="1:39">
      <c r="A139" s="355">
        <v>135</v>
      </c>
      <c r="B139" s="353">
        <v>59.85</v>
      </c>
      <c r="C139" s="353">
        <v>57.141000000000005</v>
      </c>
      <c r="D139" s="353">
        <v>58.506</v>
      </c>
      <c r="E139" s="353">
        <v>765.38</v>
      </c>
      <c r="F139" s="353">
        <v>735.0200000000001</v>
      </c>
      <c r="G139" s="353">
        <v>825.11</v>
      </c>
      <c r="H139" s="353">
        <v>70.058999999999997</v>
      </c>
      <c r="I139" s="353">
        <v>78.826000000000008</v>
      </c>
      <c r="J139" s="353">
        <v>73.557000000000002</v>
      </c>
      <c r="K139" s="353">
        <f t="shared" si="36"/>
        <v>58.499000000000002</v>
      </c>
      <c r="L139" s="353">
        <f t="shared" si="37"/>
        <v>1.3545135658235374</v>
      </c>
      <c r="M139" s="353">
        <f t="shared" si="38"/>
        <v>2.3154473851237412</v>
      </c>
      <c r="N139" s="353">
        <f t="shared" si="39"/>
        <v>775.17000000000007</v>
      </c>
      <c r="O139" s="353">
        <f t="shared" si="40"/>
        <v>45.835958591481393</v>
      </c>
      <c r="P139" s="353">
        <f t="shared" si="41"/>
        <v>5.9130201880208713</v>
      </c>
      <c r="Q139" s="353">
        <f t="shared" si="42"/>
        <v>74.147333333333336</v>
      </c>
      <c r="R139" s="353">
        <f t="shared" si="43"/>
        <v>4.413212246576566</v>
      </c>
      <c r="S139" s="353">
        <f t="shared" si="44"/>
        <v>5.9519500542746862</v>
      </c>
      <c r="T139" s="355">
        <v>135</v>
      </c>
      <c r="U139" s="353">
        <v>59.85</v>
      </c>
      <c r="V139" s="353">
        <v>57.141000000000005</v>
      </c>
      <c r="W139" s="353">
        <v>58.506</v>
      </c>
      <c r="X139" s="353">
        <v>765.38</v>
      </c>
      <c r="Y139" s="353">
        <v>735.0200000000001</v>
      </c>
      <c r="Z139" s="353">
        <v>825.11</v>
      </c>
      <c r="AA139" s="353">
        <v>70.058999999999997</v>
      </c>
      <c r="AB139" s="353">
        <v>78.826000000000008</v>
      </c>
      <c r="AC139" s="353">
        <v>73.557000000000002</v>
      </c>
      <c r="AD139" s="353">
        <f t="shared" si="45"/>
        <v>58.499000000000002</v>
      </c>
      <c r="AE139" s="353">
        <f t="shared" si="46"/>
        <v>1.3545135658235374</v>
      </c>
      <c r="AF139" s="353">
        <f t="shared" si="47"/>
        <v>2.3154473851237412</v>
      </c>
      <c r="AG139" s="353">
        <f t="shared" si="48"/>
        <v>775.17000000000007</v>
      </c>
      <c r="AH139" s="353">
        <f t="shared" si="49"/>
        <v>45.835958591481393</v>
      </c>
      <c r="AI139" s="353">
        <f t="shared" si="50"/>
        <v>5.9130201880208713</v>
      </c>
      <c r="AJ139" s="353">
        <f t="shared" si="51"/>
        <v>74.147333333333336</v>
      </c>
      <c r="AK139" s="353">
        <f t="shared" si="52"/>
        <v>4.413212246576566</v>
      </c>
      <c r="AL139" s="353">
        <f t="shared" si="53"/>
        <v>5.9519500542746862</v>
      </c>
      <c r="AM139" s="430" t="s">
        <v>966</v>
      </c>
    </row>
    <row r="140" spans="1:39">
      <c r="A140" s="355">
        <v>136</v>
      </c>
      <c r="B140" s="353">
        <v>41.475000000000001</v>
      </c>
      <c r="C140" s="353">
        <v>57.540000000000006</v>
      </c>
      <c r="D140" s="353">
        <v>45.003000000000007</v>
      </c>
      <c r="E140" s="353">
        <v>578.16000000000008</v>
      </c>
      <c r="F140" s="353">
        <v>914.32</v>
      </c>
      <c r="G140" s="353">
        <v>593.33999999999992</v>
      </c>
      <c r="H140" s="353">
        <v>70.465999999999994</v>
      </c>
      <c r="I140" s="353">
        <v>96.646000000000001</v>
      </c>
      <c r="J140" s="353">
        <v>73.204999999999998</v>
      </c>
      <c r="K140" s="353">
        <f t="shared" si="36"/>
        <v>48.006000000000007</v>
      </c>
      <c r="L140" s="353">
        <f t="shared" si="37"/>
        <v>8.4430185952655137</v>
      </c>
      <c r="M140" s="353">
        <f t="shared" si="38"/>
        <v>17.587423645514129</v>
      </c>
      <c r="N140" s="353">
        <f t="shared" si="39"/>
        <v>695.2733333333332</v>
      </c>
      <c r="O140" s="353">
        <f t="shared" si="40"/>
        <v>189.85175725637501</v>
      </c>
      <c r="P140" s="353">
        <f t="shared" si="41"/>
        <v>27.30606053106812</v>
      </c>
      <c r="Q140" s="353">
        <f t="shared" si="42"/>
        <v>80.105666666666664</v>
      </c>
      <c r="R140" s="353">
        <f t="shared" si="43"/>
        <v>14.389666442740486</v>
      </c>
      <c r="S140" s="353">
        <f t="shared" si="44"/>
        <v>17.963356453443353</v>
      </c>
      <c r="T140" s="355">
        <v>136</v>
      </c>
      <c r="U140" s="353">
        <v>41.475000000000001</v>
      </c>
      <c r="V140" s="353">
        <v>57.540000000000006</v>
      </c>
      <c r="W140" s="353">
        <v>45.003000000000007</v>
      </c>
      <c r="X140" s="353">
        <v>578.16000000000008</v>
      </c>
      <c r="Z140" s="353">
        <v>593.33999999999992</v>
      </c>
      <c r="AA140" s="353">
        <v>70.465999999999994</v>
      </c>
      <c r="AB140" s="353">
        <v>96.646000000000001</v>
      </c>
      <c r="AC140" s="353">
        <v>73.204999999999998</v>
      </c>
      <c r="AD140" s="353">
        <f t="shared" si="45"/>
        <v>48.006000000000007</v>
      </c>
      <c r="AE140" s="353">
        <f t="shared" si="46"/>
        <v>8.4430185952655137</v>
      </c>
      <c r="AF140" s="353">
        <f t="shared" si="47"/>
        <v>17.587423645514129</v>
      </c>
      <c r="AG140" s="353">
        <f t="shared" si="48"/>
        <v>585.75</v>
      </c>
      <c r="AH140" s="353">
        <f t="shared" si="49"/>
        <v>10.733880938411676</v>
      </c>
      <c r="AI140" s="353">
        <f t="shared" si="50"/>
        <v>1.8325020808214556</v>
      </c>
      <c r="AJ140" s="353">
        <f t="shared" si="51"/>
        <v>80.105666666666664</v>
      </c>
      <c r="AK140" s="353">
        <f t="shared" si="52"/>
        <v>14.389666442740486</v>
      </c>
      <c r="AL140" s="353">
        <f t="shared" si="53"/>
        <v>17.963356453443353</v>
      </c>
      <c r="AM140" s="430" t="s">
        <v>967</v>
      </c>
    </row>
    <row r="141" spans="1:39">
      <c r="A141" s="355">
        <v>137</v>
      </c>
      <c r="B141" s="353">
        <v>87.759</v>
      </c>
      <c r="C141" s="353">
        <v>83.600999999999999</v>
      </c>
      <c r="D141" s="353">
        <v>93.366</v>
      </c>
      <c r="E141" s="353">
        <v>1872.2000000000003</v>
      </c>
      <c r="F141" s="353">
        <v>1590.6</v>
      </c>
      <c r="G141" s="353">
        <v>1783.1000000000004</v>
      </c>
      <c r="H141" s="353">
        <v>97.581000000000003</v>
      </c>
      <c r="I141" s="353">
        <v>90.408999999999992</v>
      </c>
      <c r="J141" s="353">
        <v>94.204000000000008</v>
      </c>
      <c r="K141" s="353">
        <f t="shared" si="36"/>
        <v>88.242000000000004</v>
      </c>
      <c r="L141" s="353">
        <f t="shared" si="37"/>
        <v>4.9003849848761885</v>
      </c>
      <c r="M141" s="353">
        <f t="shared" si="38"/>
        <v>5.553347595109118</v>
      </c>
      <c r="N141" s="353">
        <f t="shared" si="39"/>
        <v>1748.6333333333334</v>
      </c>
      <c r="O141" s="353">
        <f t="shared" si="40"/>
        <v>143.92916081647039</v>
      </c>
      <c r="P141" s="353">
        <f t="shared" si="41"/>
        <v>8.2309514563642292</v>
      </c>
      <c r="Q141" s="353">
        <f t="shared" si="42"/>
        <v>94.064666666666668</v>
      </c>
      <c r="R141" s="353">
        <f t="shared" si="43"/>
        <v>3.5880295892499792</v>
      </c>
      <c r="S141" s="353">
        <f t="shared" si="44"/>
        <v>3.8144286440356412</v>
      </c>
      <c r="T141" s="355">
        <v>137</v>
      </c>
      <c r="U141" s="353">
        <v>87.759</v>
      </c>
      <c r="V141" s="353">
        <v>83.600999999999999</v>
      </c>
      <c r="W141" s="353">
        <v>93.366</v>
      </c>
      <c r="X141" s="353">
        <v>1872.2000000000003</v>
      </c>
      <c r="Y141" s="353">
        <v>1590.6</v>
      </c>
      <c r="Z141" s="353">
        <v>1783.1000000000004</v>
      </c>
      <c r="AA141" s="353">
        <v>97.581000000000003</v>
      </c>
      <c r="AB141" s="353">
        <v>90.408999999999992</v>
      </c>
      <c r="AC141" s="353">
        <v>94.204000000000008</v>
      </c>
      <c r="AD141" s="353">
        <f t="shared" si="45"/>
        <v>88.242000000000004</v>
      </c>
      <c r="AE141" s="353">
        <f t="shared" si="46"/>
        <v>4.9003849848761885</v>
      </c>
      <c r="AF141" s="353">
        <f t="shared" si="47"/>
        <v>5.553347595109118</v>
      </c>
      <c r="AG141" s="353">
        <f t="shared" si="48"/>
        <v>1748.6333333333334</v>
      </c>
      <c r="AH141" s="353">
        <f t="shared" si="49"/>
        <v>143.92916081647039</v>
      </c>
      <c r="AI141" s="353">
        <f t="shared" si="50"/>
        <v>8.2309514563642292</v>
      </c>
      <c r="AJ141" s="353">
        <f t="shared" si="51"/>
        <v>94.064666666666668</v>
      </c>
      <c r="AK141" s="353">
        <f t="shared" si="52"/>
        <v>3.5880295892499792</v>
      </c>
      <c r="AL141" s="353">
        <f t="shared" si="53"/>
        <v>3.8144286440356412</v>
      </c>
      <c r="AM141" s="430" t="s">
        <v>968</v>
      </c>
    </row>
    <row r="142" spans="1:39">
      <c r="A142" s="355">
        <v>138</v>
      </c>
      <c r="B142" s="353">
        <v>53.634000000000007</v>
      </c>
      <c r="C142" s="353">
        <v>48.615000000000002</v>
      </c>
      <c r="D142" s="353">
        <v>50.903999999999996</v>
      </c>
      <c r="E142" s="353">
        <v>851.29</v>
      </c>
      <c r="F142" s="353">
        <v>801.68</v>
      </c>
      <c r="G142" s="353">
        <v>880.66000000000008</v>
      </c>
      <c r="H142" s="353">
        <v>90.760999999999996</v>
      </c>
      <c r="I142" s="353">
        <v>74.459000000000003</v>
      </c>
      <c r="J142" s="353">
        <v>81.927999999999997</v>
      </c>
      <c r="K142" s="353">
        <f t="shared" si="36"/>
        <v>51.051000000000009</v>
      </c>
      <c r="L142" s="353">
        <f t="shared" si="37"/>
        <v>2.5127270046704266</v>
      </c>
      <c r="M142" s="353">
        <f t="shared" si="38"/>
        <v>4.9219937017304778</v>
      </c>
      <c r="N142" s="353">
        <f t="shared" si="39"/>
        <v>844.54333333333341</v>
      </c>
      <c r="O142" s="353">
        <f t="shared" si="40"/>
        <v>39.919897711959862</v>
      </c>
      <c r="P142" s="353">
        <f t="shared" si="41"/>
        <v>4.7268027745124419</v>
      </c>
      <c r="Q142" s="353">
        <f t="shared" si="42"/>
        <v>82.382666666666665</v>
      </c>
      <c r="R142" s="353">
        <f t="shared" si="43"/>
        <v>8.1605050293062913</v>
      </c>
      <c r="S142" s="353">
        <f t="shared" si="44"/>
        <v>9.90560922520873</v>
      </c>
      <c r="T142" s="355">
        <v>138</v>
      </c>
      <c r="U142" s="353">
        <v>53.634000000000007</v>
      </c>
      <c r="V142" s="353">
        <v>48.615000000000002</v>
      </c>
      <c r="W142" s="353">
        <v>50.903999999999996</v>
      </c>
      <c r="X142" s="353">
        <v>851.29</v>
      </c>
      <c r="Y142" s="353">
        <v>801.68</v>
      </c>
      <c r="Z142" s="353">
        <v>880.66000000000008</v>
      </c>
      <c r="AA142" s="353">
        <v>90.760999999999996</v>
      </c>
      <c r="AB142" s="353">
        <v>74.459000000000003</v>
      </c>
      <c r="AC142" s="353">
        <v>81.927999999999997</v>
      </c>
      <c r="AD142" s="353">
        <f t="shared" si="45"/>
        <v>51.051000000000009</v>
      </c>
      <c r="AE142" s="353">
        <f t="shared" si="46"/>
        <v>2.5127270046704266</v>
      </c>
      <c r="AF142" s="353">
        <f t="shared" si="47"/>
        <v>4.9219937017304778</v>
      </c>
      <c r="AG142" s="353">
        <f t="shared" si="48"/>
        <v>844.54333333333341</v>
      </c>
      <c r="AH142" s="353">
        <f t="shared" si="49"/>
        <v>39.919897711959862</v>
      </c>
      <c r="AI142" s="353">
        <f t="shared" si="50"/>
        <v>4.7268027745124419</v>
      </c>
      <c r="AJ142" s="353">
        <f t="shared" si="51"/>
        <v>82.382666666666665</v>
      </c>
      <c r="AK142" s="353">
        <f t="shared" si="52"/>
        <v>8.1605050293062913</v>
      </c>
      <c r="AL142" s="353">
        <f t="shared" si="53"/>
        <v>9.90560922520873</v>
      </c>
      <c r="AM142" s="430" t="s">
        <v>969</v>
      </c>
    </row>
    <row r="143" spans="1:39">
      <c r="A143" s="355">
        <v>139</v>
      </c>
      <c r="B143" s="353">
        <v>52.311</v>
      </c>
      <c r="C143" s="353">
        <v>42.335999999999999</v>
      </c>
      <c r="D143" s="353">
        <v>57.834000000000003</v>
      </c>
      <c r="E143" s="353">
        <v>860.2</v>
      </c>
      <c r="F143" s="353">
        <v>683.87</v>
      </c>
      <c r="G143" s="353">
        <v>786.94</v>
      </c>
      <c r="H143" s="353">
        <v>84.084000000000003</v>
      </c>
      <c r="I143" s="353">
        <v>55.660000000000004</v>
      </c>
      <c r="J143" s="353">
        <v>72.478999999999999</v>
      </c>
      <c r="K143" s="353">
        <f t="shared" si="36"/>
        <v>50.826999999999998</v>
      </c>
      <c r="L143" s="353">
        <f t="shared" si="37"/>
        <v>7.8548515581136398</v>
      </c>
      <c r="M143" s="353">
        <f t="shared" si="38"/>
        <v>15.454092427476814</v>
      </c>
      <c r="N143" s="353">
        <f t="shared" si="39"/>
        <v>777.00333333333344</v>
      </c>
      <c r="O143" s="353">
        <f t="shared" si="40"/>
        <v>88.58397277912826</v>
      </c>
      <c r="P143" s="353">
        <f t="shared" si="41"/>
        <v>11.400719788305702</v>
      </c>
      <c r="Q143" s="353">
        <f t="shared" si="42"/>
        <v>70.741</v>
      </c>
      <c r="R143" s="353">
        <f t="shared" si="43"/>
        <v>14.291480923963029</v>
      </c>
      <c r="S143" s="353">
        <f t="shared" si="44"/>
        <v>20.202542972198625</v>
      </c>
      <c r="T143" s="355">
        <v>139</v>
      </c>
      <c r="U143" s="353">
        <v>52.311</v>
      </c>
      <c r="V143" s="353">
        <v>42.335999999999999</v>
      </c>
      <c r="W143" s="353">
        <v>57.834000000000003</v>
      </c>
      <c r="X143" s="353">
        <v>860.2</v>
      </c>
      <c r="Y143" s="353">
        <v>683.87</v>
      </c>
      <c r="Z143" s="353">
        <v>786.94</v>
      </c>
      <c r="AA143" s="353">
        <v>84.084000000000003</v>
      </c>
      <c r="AC143" s="353">
        <v>72.478999999999999</v>
      </c>
      <c r="AD143" s="353">
        <f t="shared" si="45"/>
        <v>50.826999999999998</v>
      </c>
      <c r="AE143" s="353">
        <f t="shared" si="46"/>
        <v>7.8548515581136398</v>
      </c>
      <c r="AF143" s="353">
        <f t="shared" si="47"/>
        <v>15.454092427476814</v>
      </c>
      <c r="AG143" s="353">
        <f t="shared" si="48"/>
        <v>777.00333333333344</v>
      </c>
      <c r="AH143" s="353">
        <f t="shared" si="49"/>
        <v>88.58397277912826</v>
      </c>
      <c r="AI143" s="353">
        <f t="shared" si="50"/>
        <v>11.400719788305702</v>
      </c>
      <c r="AJ143" s="353">
        <f t="shared" si="51"/>
        <v>78.281499999999994</v>
      </c>
      <c r="AK143" s="353">
        <f t="shared" si="52"/>
        <v>8.2059741956698868</v>
      </c>
      <c r="AL143" s="353">
        <f t="shared" si="53"/>
        <v>10.482648129723993</v>
      </c>
      <c r="AM143" s="430" t="s">
        <v>970</v>
      </c>
    </row>
    <row r="144" spans="1:39">
      <c r="A144" s="355">
        <v>140</v>
      </c>
      <c r="B144" s="353">
        <v>107.247</v>
      </c>
      <c r="C144" s="353">
        <v>98.637</v>
      </c>
      <c r="D144" s="353">
        <v>103.425</v>
      </c>
      <c r="E144" s="353">
        <v>1475.1</v>
      </c>
      <c r="F144" s="353">
        <v>1556.5</v>
      </c>
      <c r="G144" s="353">
        <v>1564.2000000000003</v>
      </c>
      <c r="H144" s="353">
        <v>95.282000000000011</v>
      </c>
      <c r="I144" s="353">
        <v>94.456999999999994</v>
      </c>
      <c r="J144" s="353">
        <v>132.33000000000001</v>
      </c>
      <c r="K144" s="353">
        <f t="shared" si="36"/>
        <v>103.10300000000001</v>
      </c>
      <c r="L144" s="353">
        <f t="shared" si="37"/>
        <v>4.3140222530719514</v>
      </c>
      <c r="M144" s="353">
        <f t="shared" si="38"/>
        <v>4.1841869325547769</v>
      </c>
      <c r="N144" s="353">
        <f t="shared" si="39"/>
        <v>1531.9333333333334</v>
      </c>
      <c r="O144" s="353">
        <f t="shared" si="40"/>
        <v>49.369457494825149</v>
      </c>
      <c r="P144" s="353">
        <f t="shared" si="41"/>
        <v>3.2226896837215593</v>
      </c>
      <c r="Q144" s="353">
        <f t="shared" si="42"/>
        <v>107.35633333333334</v>
      </c>
      <c r="R144" s="353">
        <f t="shared" si="43"/>
        <v>21.631763135106109</v>
      </c>
      <c r="S144" s="353">
        <f t="shared" si="44"/>
        <v>20.149498835752066</v>
      </c>
      <c r="T144" s="355">
        <v>140</v>
      </c>
      <c r="U144" s="353">
        <v>107.247</v>
      </c>
      <c r="V144" s="353">
        <v>98.637</v>
      </c>
      <c r="W144" s="353">
        <v>103.425</v>
      </c>
      <c r="X144" s="353">
        <v>1475.1</v>
      </c>
      <c r="Y144" s="353">
        <v>1556.5</v>
      </c>
      <c r="Z144" s="353">
        <v>1564.2000000000003</v>
      </c>
      <c r="AA144" s="353">
        <v>95.282000000000011</v>
      </c>
      <c r="AB144" s="353">
        <v>94.456999999999994</v>
      </c>
      <c r="AD144" s="353">
        <f t="shared" si="45"/>
        <v>103.10300000000001</v>
      </c>
      <c r="AE144" s="353">
        <f t="shared" si="46"/>
        <v>4.3140222530719514</v>
      </c>
      <c r="AF144" s="353">
        <f t="shared" si="47"/>
        <v>4.1841869325547769</v>
      </c>
      <c r="AG144" s="353">
        <f t="shared" si="48"/>
        <v>1531.9333333333334</v>
      </c>
      <c r="AH144" s="353">
        <f t="shared" si="49"/>
        <v>49.369457494825149</v>
      </c>
      <c r="AI144" s="353">
        <f t="shared" si="50"/>
        <v>3.2226896837215593</v>
      </c>
      <c r="AJ144" s="353">
        <f t="shared" si="51"/>
        <v>94.869500000000002</v>
      </c>
      <c r="AK144" s="353">
        <f t="shared" si="52"/>
        <v>0.58336309447891377</v>
      </c>
      <c r="AL144" s="353">
        <f t="shared" si="53"/>
        <v>0.61491110892216549</v>
      </c>
      <c r="AM144" s="430" t="s">
        <v>971</v>
      </c>
    </row>
    <row r="145" spans="1:39">
      <c r="A145" s="355">
        <v>141</v>
      </c>
      <c r="B145" s="353">
        <v>607.53</v>
      </c>
      <c r="C145" s="353">
        <v>636.30000000000007</v>
      </c>
      <c r="D145" s="353">
        <v>646.16999999999996</v>
      </c>
      <c r="E145" s="353" t="s">
        <v>754</v>
      </c>
      <c r="F145" s="353" t="s">
        <v>754</v>
      </c>
      <c r="G145" s="353" t="s">
        <v>754</v>
      </c>
      <c r="H145" s="353">
        <v>123.75</v>
      </c>
      <c r="I145" s="353">
        <v>120.45000000000002</v>
      </c>
      <c r="J145" s="353">
        <v>123.64</v>
      </c>
      <c r="K145" s="353">
        <f t="shared" si="36"/>
        <v>630</v>
      </c>
      <c r="L145" s="353">
        <f t="shared" si="37"/>
        <v>20.07560459861671</v>
      </c>
      <c r="M145" s="353">
        <f t="shared" si="38"/>
        <v>3.1866039045423351</v>
      </c>
      <c r="N145" s="353" t="e">
        <f t="shared" si="39"/>
        <v>#DIV/0!</v>
      </c>
      <c r="O145" s="353" t="e">
        <f t="shared" si="40"/>
        <v>#DIV/0!</v>
      </c>
      <c r="P145" s="353" t="e">
        <f t="shared" si="41"/>
        <v>#DIV/0!</v>
      </c>
      <c r="Q145" s="353">
        <f t="shared" si="42"/>
        <v>122.61333333333334</v>
      </c>
      <c r="R145" s="353">
        <f t="shared" si="43"/>
        <v>1.8743087614726921</v>
      </c>
      <c r="S145" s="353">
        <f t="shared" si="44"/>
        <v>1.5286337223842095</v>
      </c>
      <c r="T145" s="355">
        <v>141</v>
      </c>
      <c r="U145" s="353">
        <v>607.53</v>
      </c>
      <c r="V145" s="353">
        <v>636.30000000000007</v>
      </c>
      <c r="W145" s="353">
        <v>646.16999999999996</v>
      </c>
      <c r="X145" s="353" t="s">
        <v>754</v>
      </c>
      <c r="Y145" s="353" t="s">
        <v>754</v>
      </c>
      <c r="Z145" s="353" t="s">
        <v>754</v>
      </c>
      <c r="AA145" s="353">
        <v>123.75</v>
      </c>
      <c r="AB145" s="353">
        <v>120.45000000000002</v>
      </c>
      <c r="AC145" s="353">
        <v>123.64</v>
      </c>
      <c r="AD145" s="353">
        <f t="shared" si="45"/>
        <v>630</v>
      </c>
      <c r="AE145" s="353">
        <f t="shared" si="46"/>
        <v>20.07560459861671</v>
      </c>
      <c r="AF145" s="353">
        <f t="shared" si="47"/>
        <v>3.1866039045423351</v>
      </c>
      <c r="AG145" s="353" t="e">
        <f t="shared" si="48"/>
        <v>#DIV/0!</v>
      </c>
      <c r="AH145" s="353" t="e">
        <f t="shared" si="49"/>
        <v>#DIV/0!</v>
      </c>
      <c r="AI145" s="353" t="e">
        <f t="shared" si="50"/>
        <v>#DIV/0!</v>
      </c>
      <c r="AJ145" s="353">
        <f t="shared" si="51"/>
        <v>122.61333333333334</v>
      </c>
      <c r="AK145" s="353">
        <f t="shared" si="52"/>
        <v>1.8743087614726921</v>
      </c>
      <c r="AL145" s="353">
        <f t="shared" si="53"/>
        <v>1.5286337223842095</v>
      </c>
      <c r="AM145" s="430" t="s">
        <v>972</v>
      </c>
    </row>
    <row r="146" spans="1:39">
      <c r="A146" s="355">
        <v>142</v>
      </c>
      <c r="B146" s="353">
        <v>49.413000000000004</v>
      </c>
      <c r="C146" s="353">
        <v>40.991999999999997</v>
      </c>
      <c r="D146" s="353">
        <v>50.337000000000003</v>
      </c>
      <c r="E146" s="353">
        <v>768.13</v>
      </c>
      <c r="F146" s="353">
        <v>628.87</v>
      </c>
      <c r="G146" s="353">
        <v>836.21999999999991</v>
      </c>
      <c r="H146" s="353">
        <v>62.48</v>
      </c>
      <c r="I146" s="353">
        <v>46.683999999999997</v>
      </c>
      <c r="J146" s="353">
        <v>68.65100000000001</v>
      </c>
      <c r="K146" s="353">
        <f t="shared" si="36"/>
        <v>46.914000000000009</v>
      </c>
      <c r="L146" s="353">
        <f t="shared" si="37"/>
        <v>5.1493695730642637</v>
      </c>
      <c r="M146" s="353">
        <f t="shared" si="38"/>
        <v>10.97618956615139</v>
      </c>
      <c r="N146" s="353">
        <f t="shared" si="39"/>
        <v>744.40666666666664</v>
      </c>
      <c r="O146" s="353">
        <f t="shared" si="40"/>
        <v>105.69107357451394</v>
      </c>
      <c r="P146" s="353">
        <f t="shared" si="41"/>
        <v>14.198028887594678</v>
      </c>
      <c r="Q146" s="353">
        <f t="shared" si="42"/>
        <v>59.271666666666668</v>
      </c>
      <c r="R146" s="353">
        <f t="shared" si="43"/>
        <v>11.329489147059277</v>
      </c>
      <c r="S146" s="353">
        <f t="shared" si="44"/>
        <v>19.114510834956462</v>
      </c>
      <c r="T146" s="355">
        <v>142</v>
      </c>
      <c r="U146" s="353">
        <v>49.413000000000004</v>
      </c>
      <c r="V146" s="353">
        <v>40.991999999999997</v>
      </c>
      <c r="W146" s="353">
        <v>50.337000000000003</v>
      </c>
      <c r="X146" s="353">
        <v>768.13</v>
      </c>
      <c r="Y146" s="353">
        <v>628.87</v>
      </c>
      <c r="Z146" s="353">
        <v>836.21999999999991</v>
      </c>
      <c r="AA146" s="353">
        <v>62.48</v>
      </c>
      <c r="AC146" s="353">
        <v>68.65100000000001</v>
      </c>
      <c r="AD146" s="353">
        <f t="shared" si="45"/>
        <v>46.914000000000009</v>
      </c>
      <c r="AE146" s="353">
        <f t="shared" si="46"/>
        <v>5.1493695730642637</v>
      </c>
      <c r="AF146" s="353">
        <f t="shared" si="47"/>
        <v>10.97618956615139</v>
      </c>
      <c r="AG146" s="353">
        <f t="shared" si="48"/>
        <v>744.40666666666664</v>
      </c>
      <c r="AH146" s="353">
        <f t="shared" si="49"/>
        <v>105.69107357451394</v>
      </c>
      <c r="AI146" s="353">
        <f t="shared" si="50"/>
        <v>14.198028887594678</v>
      </c>
      <c r="AJ146" s="353">
        <f t="shared" si="51"/>
        <v>65.5655</v>
      </c>
      <c r="AK146" s="353">
        <f t="shared" si="52"/>
        <v>4.3635559467021938</v>
      </c>
      <c r="AL146" s="353">
        <f t="shared" si="53"/>
        <v>6.6552622136675437</v>
      </c>
      <c r="AM146" s="430" t="s">
        <v>973</v>
      </c>
    </row>
    <row r="147" spans="1:39">
      <c r="A147" s="355">
        <v>143</v>
      </c>
      <c r="B147" s="353">
        <v>113.50500000000001</v>
      </c>
      <c r="C147" s="353">
        <v>112.68600000000001</v>
      </c>
      <c r="D147" s="353">
        <v>110.94300000000001</v>
      </c>
      <c r="E147" s="353">
        <v>5723.3000000000011</v>
      </c>
      <c r="F147" s="353">
        <v>5206.3</v>
      </c>
      <c r="G147" s="353">
        <v>6122.6</v>
      </c>
      <c r="H147" s="353">
        <v>72.522999999999996</v>
      </c>
      <c r="I147" s="353">
        <v>79.2</v>
      </c>
      <c r="J147" s="353">
        <v>80.146000000000001</v>
      </c>
      <c r="K147" s="353">
        <f t="shared" si="36"/>
        <v>112.378</v>
      </c>
      <c r="L147" s="353">
        <f t="shared" si="37"/>
        <v>1.3084758308811042</v>
      </c>
      <c r="M147" s="353">
        <f t="shared" si="38"/>
        <v>1.164352302836057</v>
      </c>
      <c r="N147" s="353">
        <f t="shared" si="39"/>
        <v>5684.0666666666684</v>
      </c>
      <c r="O147" s="353">
        <f t="shared" si="40"/>
        <v>459.40816637640808</v>
      </c>
      <c r="P147" s="353">
        <f t="shared" si="41"/>
        <v>8.0823852589649654</v>
      </c>
      <c r="Q147" s="353">
        <f t="shared" si="42"/>
        <v>77.289666666666676</v>
      </c>
      <c r="R147" s="353">
        <f t="shared" si="43"/>
        <v>4.1550646605478185</v>
      </c>
      <c r="S147" s="353">
        <f t="shared" si="44"/>
        <v>5.3759640062463951</v>
      </c>
      <c r="T147" s="355">
        <v>143</v>
      </c>
      <c r="U147" s="353">
        <v>113.50500000000001</v>
      </c>
      <c r="V147" s="353">
        <v>112.68600000000001</v>
      </c>
      <c r="W147" s="353">
        <v>110.94300000000001</v>
      </c>
      <c r="X147" s="353">
        <v>5723.3000000000011</v>
      </c>
      <c r="Y147" s="353">
        <v>5206.3</v>
      </c>
      <c r="Z147" s="353">
        <v>6122.6</v>
      </c>
      <c r="AA147" s="353">
        <v>72.522999999999996</v>
      </c>
      <c r="AB147" s="353">
        <v>79.2</v>
      </c>
      <c r="AC147" s="353">
        <v>80.146000000000001</v>
      </c>
      <c r="AD147" s="353">
        <f t="shared" si="45"/>
        <v>112.378</v>
      </c>
      <c r="AE147" s="353">
        <f t="shared" si="46"/>
        <v>1.3084758308811042</v>
      </c>
      <c r="AF147" s="353">
        <f t="shared" si="47"/>
        <v>1.164352302836057</v>
      </c>
      <c r="AG147" s="353">
        <f t="shared" si="48"/>
        <v>5684.0666666666684</v>
      </c>
      <c r="AH147" s="353">
        <f t="shared" si="49"/>
        <v>459.40816637640808</v>
      </c>
      <c r="AI147" s="353">
        <f t="shared" si="50"/>
        <v>8.0823852589649654</v>
      </c>
      <c r="AJ147" s="353">
        <f t="shared" si="51"/>
        <v>77.289666666666676</v>
      </c>
      <c r="AK147" s="353">
        <f t="shared" si="52"/>
        <v>4.1550646605478185</v>
      </c>
      <c r="AL147" s="353">
        <f t="shared" si="53"/>
        <v>5.3759640062463951</v>
      </c>
      <c r="AM147" s="430" t="s">
        <v>974</v>
      </c>
    </row>
    <row r="148" spans="1:39">
      <c r="A148" s="355">
        <v>144</v>
      </c>
      <c r="B148" s="353">
        <v>29.798999999999999</v>
      </c>
      <c r="C148" s="353">
        <v>34.587000000000003</v>
      </c>
      <c r="D148" s="353">
        <v>30.429000000000002</v>
      </c>
      <c r="E148" s="353">
        <v>462.33000000000004</v>
      </c>
      <c r="F148" s="353">
        <v>534.16000000000008</v>
      </c>
      <c r="G148" s="353">
        <v>517.22</v>
      </c>
      <c r="H148" s="353">
        <v>39.522999999999996</v>
      </c>
      <c r="I148" s="353">
        <v>46.926000000000002</v>
      </c>
      <c r="J148" s="353">
        <v>44.044000000000004</v>
      </c>
      <c r="K148" s="353">
        <f t="shared" si="36"/>
        <v>31.605</v>
      </c>
      <c r="L148" s="353">
        <f t="shared" si="37"/>
        <v>2.6016279518793626</v>
      </c>
      <c r="M148" s="353">
        <f t="shared" si="38"/>
        <v>8.2316973639593805</v>
      </c>
      <c r="N148" s="353">
        <f t="shared" si="39"/>
        <v>504.57</v>
      </c>
      <c r="O148" s="353">
        <f t="shared" si="40"/>
        <v>37.548689724143522</v>
      </c>
      <c r="P148" s="353">
        <f t="shared" si="41"/>
        <v>7.4417206183767401</v>
      </c>
      <c r="Q148" s="353">
        <f t="shared" si="42"/>
        <v>43.497666666666667</v>
      </c>
      <c r="R148" s="353">
        <f t="shared" si="43"/>
        <v>3.7316165844488038</v>
      </c>
      <c r="S148" s="353">
        <f t="shared" si="44"/>
        <v>8.57888910006392</v>
      </c>
      <c r="T148" s="355">
        <v>144</v>
      </c>
      <c r="U148" s="353">
        <v>29.798999999999999</v>
      </c>
      <c r="V148" s="353">
        <v>34.587000000000003</v>
      </c>
      <c r="W148" s="353">
        <v>30.429000000000002</v>
      </c>
      <c r="X148" s="353">
        <v>462.33000000000004</v>
      </c>
      <c r="Y148" s="353">
        <v>534.16000000000008</v>
      </c>
      <c r="Z148" s="353">
        <v>517.22</v>
      </c>
      <c r="AA148" s="353">
        <v>39.522999999999996</v>
      </c>
      <c r="AB148" s="353">
        <v>46.926000000000002</v>
      </c>
      <c r="AC148" s="353">
        <v>44.044000000000004</v>
      </c>
      <c r="AD148" s="353">
        <f t="shared" si="45"/>
        <v>31.605</v>
      </c>
      <c r="AE148" s="353">
        <f t="shared" si="46"/>
        <v>2.6016279518793626</v>
      </c>
      <c r="AF148" s="353">
        <f t="shared" si="47"/>
        <v>8.2316973639593805</v>
      </c>
      <c r="AG148" s="353">
        <f t="shared" si="48"/>
        <v>504.57</v>
      </c>
      <c r="AH148" s="353">
        <f t="shared" si="49"/>
        <v>37.548689724143522</v>
      </c>
      <c r="AI148" s="353">
        <f t="shared" si="50"/>
        <v>7.4417206183767401</v>
      </c>
      <c r="AJ148" s="353">
        <f t="shared" si="51"/>
        <v>43.497666666666667</v>
      </c>
      <c r="AK148" s="353">
        <f t="shared" si="52"/>
        <v>3.7316165844488038</v>
      </c>
      <c r="AL148" s="353">
        <f t="shared" si="53"/>
        <v>8.57888910006392</v>
      </c>
      <c r="AM148" s="430" t="s">
        <v>975</v>
      </c>
    </row>
    <row r="149" spans="1:39">
      <c r="A149" s="355">
        <v>145</v>
      </c>
      <c r="B149" s="353">
        <v>32.466000000000001</v>
      </c>
      <c r="C149" s="353">
        <v>37.128</v>
      </c>
      <c r="D149" s="353">
        <v>35.783999999999999</v>
      </c>
      <c r="E149" s="353">
        <v>755.58999999999992</v>
      </c>
      <c r="F149" s="353">
        <v>718.5200000000001</v>
      </c>
      <c r="G149" s="353">
        <v>787.60000000000014</v>
      </c>
      <c r="H149" s="353">
        <v>55.968000000000004</v>
      </c>
      <c r="I149" s="353">
        <v>58.860999999999997</v>
      </c>
      <c r="J149" s="353">
        <v>62.579000000000001</v>
      </c>
      <c r="K149" s="353">
        <f t="shared" si="36"/>
        <v>35.125999999999998</v>
      </c>
      <c r="L149" s="353">
        <f t="shared" si="37"/>
        <v>2.3996424733697301</v>
      </c>
      <c r="M149" s="353">
        <f t="shared" si="38"/>
        <v>6.8315278522169622</v>
      </c>
      <c r="N149" s="353">
        <f t="shared" si="39"/>
        <v>753.90333333333331</v>
      </c>
      <c r="O149" s="353">
        <f t="shared" si="40"/>
        <v>34.570872614577354</v>
      </c>
      <c r="P149" s="353">
        <f t="shared" si="41"/>
        <v>4.5855842633994666</v>
      </c>
      <c r="Q149" s="353">
        <f t="shared" si="42"/>
        <v>59.136000000000003</v>
      </c>
      <c r="R149" s="353">
        <f t="shared" si="43"/>
        <v>3.3140683457044138</v>
      </c>
      <c r="S149" s="353">
        <f t="shared" si="44"/>
        <v>5.6041469590510244</v>
      </c>
      <c r="T149" s="355">
        <v>145</v>
      </c>
      <c r="U149" s="353">
        <v>32.466000000000001</v>
      </c>
      <c r="V149" s="353">
        <v>37.128</v>
      </c>
      <c r="W149" s="353">
        <v>35.783999999999999</v>
      </c>
      <c r="X149" s="353">
        <v>755.58999999999992</v>
      </c>
      <c r="Y149" s="353">
        <v>718.5200000000001</v>
      </c>
      <c r="Z149" s="353">
        <v>787.60000000000014</v>
      </c>
      <c r="AA149" s="353">
        <v>55.968000000000004</v>
      </c>
      <c r="AB149" s="353">
        <v>58.860999999999997</v>
      </c>
      <c r="AC149" s="353">
        <v>62.579000000000001</v>
      </c>
      <c r="AD149" s="353">
        <f t="shared" si="45"/>
        <v>35.125999999999998</v>
      </c>
      <c r="AE149" s="353">
        <f t="shared" si="46"/>
        <v>2.3996424733697301</v>
      </c>
      <c r="AF149" s="353">
        <f t="shared" si="47"/>
        <v>6.8315278522169622</v>
      </c>
      <c r="AG149" s="353">
        <f t="shared" si="48"/>
        <v>753.90333333333331</v>
      </c>
      <c r="AH149" s="353">
        <f t="shared" si="49"/>
        <v>34.570872614577354</v>
      </c>
      <c r="AI149" s="353">
        <f t="shared" si="50"/>
        <v>4.5855842633994666</v>
      </c>
      <c r="AJ149" s="353">
        <f t="shared" si="51"/>
        <v>59.136000000000003</v>
      </c>
      <c r="AK149" s="353">
        <f t="shared" si="52"/>
        <v>3.3140683457044138</v>
      </c>
      <c r="AL149" s="353">
        <f t="shared" si="53"/>
        <v>5.6041469590510244</v>
      </c>
      <c r="AM149" s="430" t="s">
        <v>976</v>
      </c>
    </row>
    <row r="150" spans="1:39">
      <c r="A150" s="355">
        <v>146</v>
      </c>
      <c r="B150" s="353">
        <v>54.096000000000004</v>
      </c>
      <c r="C150" s="353">
        <v>44.877000000000002</v>
      </c>
      <c r="D150" s="353">
        <v>53.277000000000001</v>
      </c>
      <c r="E150" s="353">
        <v>1775.4</v>
      </c>
      <c r="F150" s="353">
        <v>1607.1</v>
      </c>
      <c r="G150" s="353">
        <v>1719.3000000000002</v>
      </c>
      <c r="H150" s="353">
        <v>80.35499999999999</v>
      </c>
      <c r="I150" s="353">
        <v>54.978000000000002</v>
      </c>
      <c r="J150" s="353">
        <v>82.697999999999993</v>
      </c>
      <c r="K150" s="353">
        <f t="shared" si="36"/>
        <v>50.75</v>
      </c>
      <c r="L150" s="353">
        <f t="shared" si="37"/>
        <v>5.1026255006614001</v>
      </c>
      <c r="M150" s="353">
        <f t="shared" si="38"/>
        <v>10.054434484061872</v>
      </c>
      <c r="N150" s="353">
        <f t="shared" si="39"/>
        <v>1700.6000000000001</v>
      </c>
      <c r="O150" s="353">
        <f t="shared" si="40"/>
        <v>85.694165495674312</v>
      </c>
      <c r="P150" s="353">
        <f t="shared" si="41"/>
        <v>5.0390547745310075</v>
      </c>
      <c r="Q150" s="353">
        <f t="shared" si="42"/>
        <v>72.677000000000007</v>
      </c>
      <c r="R150" s="353">
        <f t="shared" si="43"/>
        <v>15.372487209296953</v>
      </c>
      <c r="S150" s="353">
        <f t="shared" si="44"/>
        <v>21.151791088373145</v>
      </c>
      <c r="T150" s="355">
        <v>146</v>
      </c>
      <c r="U150" s="353">
        <v>54.096000000000004</v>
      </c>
      <c r="V150" s="353">
        <v>44.877000000000002</v>
      </c>
      <c r="W150" s="353">
        <v>53.277000000000001</v>
      </c>
      <c r="X150" s="353">
        <v>1775.4</v>
      </c>
      <c r="Y150" s="353">
        <v>1607.1</v>
      </c>
      <c r="Z150" s="353">
        <v>1719.3000000000002</v>
      </c>
      <c r="AA150" s="353">
        <v>80.35499999999999</v>
      </c>
      <c r="AC150" s="353">
        <v>82.697999999999993</v>
      </c>
      <c r="AD150" s="353">
        <f t="shared" si="45"/>
        <v>50.75</v>
      </c>
      <c r="AE150" s="353">
        <f t="shared" si="46"/>
        <v>5.1026255006614001</v>
      </c>
      <c r="AF150" s="353">
        <f t="shared" si="47"/>
        <v>10.054434484061872</v>
      </c>
      <c r="AG150" s="353">
        <f t="shared" si="48"/>
        <v>1700.6000000000001</v>
      </c>
      <c r="AH150" s="353">
        <f t="shared" si="49"/>
        <v>85.694165495674312</v>
      </c>
      <c r="AI150" s="353">
        <f t="shared" si="50"/>
        <v>5.0390547745310075</v>
      </c>
      <c r="AJ150" s="353">
        <f t="shared" si="51"/>
        <v>81.526499999999999</v>
      </c>
      <c r="AK150" s="353">
        <f t="shared" si="52"/>
        <v>1.6567511883200834</v>
      </c>
      <c r="AL150" s="353">
        <f t="shared" si="53"/>
        <v>2.0321627793663208</v>
      </c>
      <c r="AM150" s="430" t="s">
        <v>977</v>
      </c>
    </row>
    <row r="151" spans="1:39">
      <c r="A151" s="355">
        <v>147</v>
      </c>
      <c r="B151" s="353">
        <v>42.608999999999995</v>
      </c>
      <c r="C151" s="353">
        <v>44.499000000000002</v>
      </c>
      <c r="D151" s="353">
        <v>43.113</v>
      </c>
      <c r="E151" s="353">
        <v>738.87</v>
      </c>
      <c r="F151" s="353">
        <v>871.53000000000009</v>
      </c>
      <c r="G151" s="353">
        <v>765.93</v>
      </c>
      <c r="H151" s="353">
        <v>76.614999999999995</v>
      </c>
      <c r="I151" s="353">
        <v>86.691000000000003</v>
      </c>
      <c r="J151" s="353">
        <v>84.403000000000006</v>
      </c>
      <c r="K151" s="353">
        <f t="shared" si="36"/>
        <v>43.407000000000004</v>
      </c>
      <c r="L151" s="353">
        <f t="shared" si="37"/>
        <v>0.97869913660941121</v>
      </c>
      <c r="M151" s="353">
        <f t="shared" si="38"/>
        <v>2.2547034731942106</v>
      </c>
      <c r="N151" s="353">
        <f t="shared" si="39"/>
        <v>792.11</v>
      </c>
      <c r="O151" s="353">
        <f t="shared" si="40"/>
        <v>70.097882992284497</v>
      </c>
      <c r="P151" s="353">
        <f t="shared" si="41"/>
        <v>8.8495137029307163</v>
      </c>
      <c r="Q151" s="353">
        <f t="shared" si="42"/>
        <v>82.569666666666663</v>
      </c>
      <c r="R151" s="353">
        <f t="shared" si="43"/>
        <v>5.2822606271683892</v>
      </c>
      <c r="S151" s="353">
        <f t="shared" si="44"/>
        <v>6.3973379576459353</v>
      </c>
      <c r="T151" s="355">
        <v>147</v>
      </c>
      <c r="U151" s="353">
        <v>42.608999999999995</v>
      </c>
      <c r="V151" s="353">
        <v>44.499000000000002</v>
      </c>
      <c r="W151" s="353">
        <v>43.113</v>
      </c>
      <c r="X151" s="353">
        <v>738.87</v>
      </c>
      <c r="Y151" s="353">
        <v>871.53000000000009</v>
      </c>
      <c r="Z151" s="353">
        <v>765.93</v>
      </c>
      <c r="AA151" s="353">
        <v>76.614999999999995</v>
      </c>
      <c r="AB151" s="353">
        <v>86.691000000000003</v>
      </c>
      <c r="AC151" s="353">
        <v>84.403000000000006</v>
      </c>
      <c r="AD151" s="353">
        <f t="shared" si="45"/>
        <v>43.407000000000004</v>
      </c>
      <c r="AE151" s="353">
        <f t="shared" si="46"/>
        <v>0.97869913660941121</v>
      </c>
      <c r="AF151" s="353">
        <f t="shared" si="47"/>
        <v>2.2547034731942106</v>
      </c>
      <c r="AG151" s="353">
        <f t="shared" si="48"/>
        <v>792.11</v>
      </c>
      <c r="AH151" s="353">
        <f t="shared" si="49"/>
        <v>70.097882992284497</v>
      </c>
      <c r="AI151" s="353">
        <f t="shared" si="50"/>
        <v>8.8495137029307163</v>
      </c>
      <c r="AJ151" s="353">
        <f t="shared" si="51"/>
        <v>82.569666666666663</v>
      </c>
      <c r="AK151" s="353">
        <f t="shared" si="52"/>
        <v>5.2822606271683892</v>
      </c>
      <c r="AL151" s="353">
        <f t="shared" si="53"/>
        <v>6.3973379576459353</v>
      </c>
      <c r="AM151" s="430" t="s">
        <v>978</v>
      </c>
    </row>
    <row r="152" spans="1:39">
      <c r="A152" s="355">
        <v>148</v>
      </c>
      <c r="B152" s="353">
        <v>42.294000000000004</v>
      </c>
      <c r="C152" s="353">
        <v>49.014000000000003</v>
      </c>
      <c r="D152" s="353">
        <v>40.551000000000002</v>
      </c>
      <c r="E152" s="353">
        <v>635.58000000000004</v>
      </c>
      <c r="F152" s="353">
        <v>784.5200000000001</v>
      </c>
      <c r="G152" s="353">
        <v>684.75</v>
      </c>
      <c r="H152" s="353">
        <v>42.801000000000002</v>
      </c>
      <c r="I152" s="353">
        <v>57.805</v>
      </c>
      <c r="J152" s="353">
        <v>50.610999999999997</v>
      </c>
      <c r="K152" s="353">
        <f t="shared" si="36"/>
        <v>43.953000000000003</v>
      </c>
      <c r="L152" s="353">
        <f t="shared" si="37"/>
        <v>4.4687585524393683</v>
      </c>
      <c r="M152" s="353">
        <f t="shared" si="38"/>
        <v>10.167129780536865</v>
      </c>
      <c r="N152" s="353">
        <f t="shared" si="39"/>
        <v>701.61666666666679</v>
      </c>
      <c r="O152" s="353">
        <f t="shared" si="40"/>
        <v>75.889025776678267</v>
      </c>
      <c r="P152" s="353">
        <f t="shared" si="41"/>
        <v>10.816308873793133</v>
      </c>
      <c r="Q152" s="353">
        <f t="shared" si="42"/>
        <v>50.405666666666662</v>
      </c>
      <c r="R152" s="353">
        <f t="shared" si="43"/>
        <v>7.5041072309325196</v>
      </c>
      <c r="S152" s="353">
        <f t="shared" si="44"/>
        <v>14.887427797666639</v>
      </c>
      <c r="T152" s="355">
        <v>148</v>
      </c>
      <c r="U152" s="353">
        <v>42.294000000000004</v>
      </c>
      <c r="V152" s="353">
        <v>49.014000000000003</v>
      </c>
      <c r="W152" s="353">
        <v>40.551000000000002</v>
      </c>
      <c r="X152" s="353">
        <v>635.58000000000004</v>
      </c>
      <c r="Y152" s="353">
        <v>784.5200000000001</v>
      </c>
      <c r="Z152" s="353">
        <v>684.75</v>
      </c>
      <c r="AA152" s="353">
        <v>42.801000000000002</v>
      </c>
      <c r="AB152" s="353">
        <v>57.805</v>
      </c>
      <c r="AC152" s="353">
        <v>50.610999999999997</v>
      </c>
      <c r="AD152" s="353">
        <f t="shared" si="45"/>
        <v>43.953000000000003</v>
      </c>
      <c r="AE152" s="353">
        <f t="shared" si="46"/>
        <v>4.4687585524393683</v>
      </c>
      <c r="AF152" s="353">
        <f t="shared" si="47"/>
        <v>10.167129780536865</v>
      </c>
      <c r="AG152" s="353">
        <f t="shared" si="48"/>
        <v>701.61666666666679</v>
      </c>
      <c r="AH152" s="353">
        <f t="shared" si="49"/>
        <v>75.889025776678267</v>
      </c>
      <c r="AI152" s="353">
        <f t="shared" si="50"/>
        <v>10.816308873793133</v>
      </c>
      <c r="AJ152" s="353">
        <f t="shared" si="51"/>
        <v>50.405666666666662</v>
      </c>
      <c r="AK152" s="353">
        <f t="shared" si="52"/>
        <v>7.5041072309325196</v>
      </c>
      <c r="AL152" s="353">
        <f t="shared" si="53"/>
        <v>14.887427797666639</v>
      </c>
      <c r="AM152" s="430" t="s">
        <v>979</v>
      </c>
    </row>
    <row r="153" spans="1:39">
      <c r="A153" s="355">
        <v>149</v>
      </c>
      <c r="B153" s="353">
        <v>44.73</v>
      </c>
      <c r="C153" s="353">
        <v>48.846000000000004</v>
      </c>
      <c r="D153" s="353">
        <v>45.213000000000001</v>
      </c>
      <c r="E153" s="353">
        <v>805.08999999999992</v>
      </c>
      <c r="F153" s="353">
        <v>816.86</v>
      </c>
      <c r="G153" s="353">
        <v>741.40000000000009</v>
      </c>
      <c r="H153" s="353">
        <v>74.58</v>
      </c>
      <c r="I153" s="353">
        <v>94.775999999999996</v>
      </c>
      <c r="J153" s="353">
        <v>100.71600000000001</v>
      </c>
      <c r="K153" s="353">
        <f t="shared" si="36"/>
        <v>46.262999999999998</v>
      </c>
      <c r="L153" s="353">
        <f t="shared" si="37"/>
        <v>2.2499419992524281</v>
      </c>
      <c r="M153" s="353">
        <f t="shared" si="38"/>
        <v>4.8633724558554965</v>
      </c>
      <c r="N153" s="353">
        <f t="shared" si="39"/>
        <v>787.7833333333333</v>
      </c>
      <c r="O153" s="353">
        <f t="shared" si="40"/>
        <v>40.597948634547137</v>
      </c>
      <c r="P153" s="353">
        <f t="shared" si="41"/>
        <v>5.153440916649731</v>
      </c>
      <c r="Q153" s="353">
        <f t="shared" si="42"/>
        <v>90.024000000000001</v>
      </c>
      <c r="R153" s="353">
        <f t="shared" si="43"/>
        <v>13.700684362468921</v>
      </c>
      <c r="S153" s="353">
        <f t="shared" si="44"/>
        <v>15.218924245166757</v>
      </c>
      <c r="T153" s="355">
        <v>149</v>
      </c>
      <c r="U153" s="353">
        <v>44.73</v>
      </c>
      <c r="V153" s="353">
        <v>48.846000000000004</v>
      </c>
      <c r="W153" s="353">
        <v>45.213000000000001</v>
      </c>
      <c r="X153" s="353">
        <v>805.08999999999992</v>
      </c>
      <c r="Y153" s="353">
        <v>816.86</v>
      </c>
      <c r="Z153" s="353">
        <v>741.40000000000009</v>
      </c>
      <c r="AB153" s="353">
        <v>94.775999999999996</v>
      </c>
      <c r="AC153" s="353">
        <v>100.71600000000001</v>
      </c>
      <c r="AD153" s="353">
        <f t="shared" si="45"/>
        <v>46.262999999999998</v>
      </c>
      <c r="AE153" s="353">
        <f t="shared" si="46"/>
        <v>2.2499419992524281</v>
      </c>
      <c r="AF153" s="353">
        <f t="shared" si="47"/>
        <v>4.8633724558554965</v>
      </c>
      <c r="AG153" s="353">
        <f t="shared" si="48"/>
        <v>787.7833333333333</v>
      </c>
      <c r="AH153" s="353">
        <f t="shared" si="49"/>
        <v>40.597948634547137</v>
      </c>
      <c r="AI153" s="353">
        <f t="shared" si="50"/>
        <v>5.153440916649731</v>
      </c>
      <c r="AJ153" s="353">
        <f t="shared" si="51"/>
        <v>97.746000000000009</v>
      </c>
      <c r="AK153" s="353">
        <f t="shared" si="52"/>
        <v>4.2002142802481011</v>
      </c>
      <c r="AL153" s="353">
        <f t="shared" si="53"/>
        <v>4.2970702435374344</v>
      </c>
      <c r="AM153" s="430" t="s">
        <v>980</v>
      </c>
    </row>
    <row r="154" spans="1:39">
      <c r="A154" s="355">
        <v>150</v>
      </c>
      <c r="B154" s="353">
        <v>47.397000000000006</v>
      </c>
      <c r="C154" s="353">
        <v>54.516000000000005</v>
      </c>
      <c r="D154" s="353">
        <v>48.237000000000002</v>
      </c>
      <c r="E154" s="353">
        <v>973.39</v>
      </c>
      <c r="F154" s="353">
        <v>1138.5</v>
      </c>
      <c r="G154" s="353">
        <v>970.42</v>
      </c>
      <c r="H154" s="353">
        <v>49.247</v>
      </c>
      <c r="I154" s="353">
        <v>73.293000000000006</v>
      </c>
      <c r="J154" s="353">
        <v>52.437000000000005</v>
      </c>
      <c r="K154" s="353">
        <f t="shared" si="36"/>
        <v>50.050000000000004</v>
      </c>
      <c r="L154" s="353">
        <f t="shared" si="37"/>
        <v>3.8904070481120616</v>
      </c>
      <c r="M154" s="353">
        <f t="shared" si="38"/>
        <v>7.7730410551689539</v>
      </c>
      <c r="N154" s="353">
        <f t="shared" si="39"/>
        <v>1027.4366666666667</v>
      </c>
      <c r="O154" s="353">
        <f t="shared" si="40"/>
        <v>96.19513102716445</v>
      </c>
      <c r="P154" s="353">
        <f t="shared" si="41"/>
        <v>9.3626336442957836</v>
      </c>
      <c r="Q154" s="353">
        <f t="shared" si="42"/>
        <v>58.32566666666667</v>
      </c>
      <c r="R154" s="353">
        <f t="shared" si="43"/>
        <v>13.05985548669409</v>
      </c>
      <c r="S154" s="353">
        <f t="shared" si="44"/>
        <v>22.391266543649891</v>
      </c>
      <c r="T154" s="355">
        <v>150</v>
      </c>
      <c r="U154" s="353">
        <v>47.397000000000006</v>
      </c>
      <c r="V154" s="353">
        <v>54.516000000000005</v>
      </c>
      <c r="W154" s="353">
        <v>48.237000000000002</v>
      </c>
      <c r="X154" s="353">
        <v>973.39</v>
      </c>
      <c r="Z154" s="353">
        <v>970.42</v>
      </c>
      <c r="AA154" s="353">
        <v>49.247</v>
      </c>
      <c r="AC154" s="353">
        <v>52.437000000000005</v>
      </c>
      <c r="AD154" s="353">
        <f t="shared" si="45"/>
        <v>50.050000000000004</v>
      </c>
      <c r="AE154" s="353">
        <f t="shared" si="46"/>
        <v>3.8904070481120616</v>
      </c>
      <c r="AF154" s="353">
        <f t="shared" si="47"/>
        <v>7.7730410551689539</v>
      </c>
      <c r="AG154" s="353">
        <f t="shared" si="48"/>
        <v>971.90499999999997</v>
      </c>
      <c r="AH154" s="353">
        <f t="shared" si="49"/>
        <v>2.1001071401240652</v>
      </c>
      <c r="AI154" s="353">
        <f t="shared" si="50"/>
        <v>0.21608152444159309</v>
      </c>
      <c r="AJ154" s="353">
        <f t="shared" si="51"/>
        <v>50.841999999999999</v>
      </c>
      <c r="AK154" s="353">
        <f t="shared" si="52"/>
        <v>2.2556706319850899</v>
      </c>
      <c r="AL154" s="353">
        <f t="shared" si="53"/>
        <v>4.4366284410233465</v>
      </c>
      <c r="AM154" s="430" t="s">
        <v>981</v>
      </c>
    </row>
    <row r="155" spans="1:39">
      <c r="A155" s="355">
        <v>151</v>
      </c>
      <c r="B155" s="353">
        <v>43.113</v>
      </c>
      <c r="C155" s="353">
        <v>42.210000000000008</v>
      </c>
      <c r="D155" s="353">
        <v>42.567</v>
      </c>
      <c r="E155" s="353">
        <v>738.65000000000009</v>
      </c>
      <c r="F155" s="353">
        <v>686.4</v>
      </c>
      <c r="G155" s="353">
        <v>789.91000000000008</v>
      </c>
      <c r="H155" s="353">
        <v>62.161000000000001</v>
      </c>
      <c r="I155" s="353">
        <v>59.356000000000002</v>
      </c>
      <c r="J155" s="353">
        <v>61.237000000000002</v>
      </c>
      <c r="K155" s="353">
        <f t="shared" si="36"/>
        <v>42.63</v>
      </c>
      <c r="L155" s="353">
        <f t="shared" si="37"/>
        <v>0.45478456438185805</v>
      </c>
      <c r="M155" s="353">
        <f t="shared" si="38"/>
        <v>1.0668181195915036</v>
      </c>
      <c r="N155" s="353">
        <f t="shared" si="39"/>
        <v>738.32</v>
      </c>
      <c r="O155" s="353">
        <f t="shared" si="40"/>
        <v>51.755789048182869</v>
      </c>
      <c r="P155" s="353">
        <f t="shared" si="41"/>
        <v>7.0099400054424734</v>
      </c>
      <c r="Q155" s="353">
        <f t="shared" si="42"/>
        <v>60.917999999999999</v>
      </c>
      <c r="R155" s="353">
        <f t="shared" si="43"/>
        <v>1.4294498941900691</v>
      </c>
      <c r="S155" s="353">
        <f t="shared" si="44"/>
        <v>2.3465148136676666</v>
      </c>
      <c r="T155" s="355">
        <v>151</v>
      </c>
      <c r="U155" s="353">
        <v>43.113</v>
      </c>
      <c r="V155" s="353">
        <v>42.210000000000008</v>
      </c>
      <c r="W155" s="353">
        <v>42.567</v>
      </c>
      <c r="X155" s="353">
        <v>738.65000000000009</v>
      </c>
      <c r="Y155" s="353">
        <v>686.4</v>
      </c>
      <c r="Z155" s="353">
        <v>789.91000000000008</v>
      </c>
      <c r="AA155" s="353">
        <v>62.161000000000001</v>
      </c>
      <c r="AB155" s="353">
        <v>59.356000000000002</v>
      </c>
      <c r="AC155" s="353">
        <v>61.237000000000002</v>
      </c>
      <c r="AD155" s="353">
        <f t="shared" si="45"/>
        <v>42.63</v>
      </c>
      <c r="AE155" s="353">
        <f t="shared" si="46"/>
        <v>0.45478456438185805</v>
      </c>
      <c r="AF155" s="353">
        <f t="shared" si="47"/>
        <v>1.0668181195915036</v>
      </c>
      <c r="AG155" s="353">
        <f t="shared" si="48"/>
        <v>738.32</v>
      </c>
      <c r="AH155" s="353">
        <f t="shared" si="49"/>
        <v>51.755789048182869</v>
      </c>
      <c r="AI155" s="353">
        <f t="shared" si="50"/>
        <v>7.0099400054424734</v>
      </c>
      <c r="AJ155" s="353">
        <f t="shared" si="51"/>
        <v>60.917999999999999</v>
      </c>
      <c r="AK155" s="353">
        <f t="shared" si="52"/>
        <v>1.4294498941900691</v>
      </c>
      <c r="AL155" s="353">
        <f t="shared" si="53"/>
        <v>2.3465148136676666</v>
      </c>
      <c r="AM155" s="430" t="s">
        <v>982</v>
      </c>
    </row>
    <row r="156" spans="1:39">
      <c r="A156" s="355">
        <v>152</v>
      </c>
      <c r="B156" s="353">
        <v>87.78</v>
      </c>
      <c r="C156" s="353">
        <v>83.412000000000006</v>
      </c>
      <c r="D156" s="353">
        <v>90.615000000000009</v>
      </c>
      <c r="E156" s="353">
        <v>4459.4000000000005</v>
      </c>
      <c r="F156" s="353">
        <v>4243.8</v>
      </c>
      <c r="G156" s="353">
        <v>4229.5</v>
      </c>
      <c r="H156" s="353">
        <v>57.64</v>
      </c>
      <c r="I156" s="353">
        <v>51.600999999999999</v>
      </c>
      <c r="J156" s="353">
        <v>54.23</v>
      </c>
      <c r="K156" s="353">
        <f t="shared" si="36"/>
        <v>87.269000000000005</v>
      </c>
      <c r="L156" s="353">
        <f t="shared" si="37"/>
        <v>3.6285869150400694</v>
      </c>
      <c r="M156" s="353">
        <f t="shared" si="38"/>
        <v>4.1579334185564969</v>
      </c>
      <c r="N156" s="353">
        <f t="shared" si="39"/>
        <v>4310.9000000000005</v>
      </c>
      <c r="O156" s="353">
        <f t="shared" si="40"/>
        <v>128.80337728491466</v>
      </c>
      <c r="P156" s="353">
        <f t="shared" si="41"/>
        <v>2.9878535174769687</v>
      </c>
      <c r="Q156" s="353">
        <f t="shared" si="42"/>
        <v>54.490333333333332</v>
      </c>
      <c r="R156" s="353">
        <f t="shared" si="43"/>
        <v>3.0279052715257357</v>
      </c>
      <c r="S156" s="353">
        <f t="shared" si="44"/>
        <v>5.5567750944064738</v>
      </c>
      <c r="T156" s="355">
        <v>152</v>
      </c>
      <c r="U156" s="353">
        <v>87.78</v>
      </c>
      <c r="V156" s="353">
        <v>83.412000000000006</v>
      </c>
      <c r="W156" s="353">
        <v>90.615000000000009</v>
      </c>
      <c r="X156" s="353">
        <v>4459.4000000000005</v>
      </c>
      <c r="Y156" s="353">
        <v>4243.8</v>
      </c>
      <c r="Z156" s="353">
        <v>4229.5</v>
      </c>
      <c r="AA156" s="353">
        <v>57.64</v>
      </c>
      <c r="AB156" s="353">
        <v>51.600999999999999</v>
      </c>
      <c r="AC156" s="353">
        <v>54.23</v>
      </c>
      <c r="AD156" s="353">
        <f t="shared" si="45"/>
        <v>87.269000000000005</v>
      </c>
      <c r="AE156" s="353">
        <f t="shared" si="46"/>
        <v>3.6285869150400694</v>
      </c>
      <c r="AF156" s="353">
        <f t="shared" si="47"/>
        <v>4.1579334185564969</v>
      </c>
      <c r="AG156" s="353">
        <f t="shared" si="48"/>
        <v>4310.9000000000005</v>
      </c>
      <c r="AH156" s="353">
        <f t="shared" si="49"/>
        <v>128.80337728491466</v>
      </c>
      <c r="AI156" s="353">
        <f t="shared" si="50"/>
        <v>2.9878535174769687</v>
      </c>
      <c r="AJ156" s="353">
        <f t="shared" si="51"/>
        <v>54.490333333333332</v>
      </c>
      <c r="AK156" s="353">
        <f t="shared" si="52"/>
        <v>3.0279052715257357</v>
      </c>
      <c r="AL156" s="353">
        <f t="shared" si="53"/>
        <v>5.5567750944064738</v>
      </c>
      <c r="AM156" s="430" t="s">
        <v>983</v>
      </c>
    </row>
    <row r="157" spans="1:39">
      <c r="A157" s="355">
        <v>153</v>
      </c>
      <c r="B157" s="353">
        <v>68.207999999999998</v>
      </c>
      <c r="C157" s="353">
        <v>59.555999999999997</v>
      </c>
      <c r="D157" s="353">
        <v>68.837999999999994</v>
      </c>
      <c r="E157" s="353">
        <v>1758.9</v>
      </c>
      <c r="F157" s="353">
        <v>1492.7000000000003</v>
      </c>
      <c r="G157" s="353">
        <v>1505.9</v>
      </c>
      <c r="H157" s="353">
        <v>79.771999999999991</v>
      </c>
      <c r="I157" s="353">
        <v>71.863</v>
      </c>
      <c r="J157" s="353">
        <v>81.554000000000002</v>
      </c>
      <c r="K157" s="353">
        <f t="shared" si="36"/>
        <v>65.533999999999992</v>
      </c>
      <c r="L157" s="353">
        <f t="shared" si="37"/>
        <v>5.1866740788293217</v>
      </c>
      <c r="M157" s="353">
        <f t="shared" si="38"/>
        <v>7.914478101183084</v>
      </c>
      <c r="N157" s="353">
        <f t="shared" si="39"/>
        <v>1585.8333333333333</v>
      </c>
      <c r="O157" s="353">
        <f t="shared" si="40"/>
        <v>150.02537563136883</v>
      </c>
      <c r="P157" s="353">
        <f t="shared" si="41"/>
        <v>9.4603494880526853</v>
      </c>
      <c r="Q157" s="353">
        <f t="shared" si="42"/>
        <v>77.72966666666666</v>
      </c>
      <c r="R157" s="353">
        <f t="shared" si="43"/>
        <v>5.1582181354934304</v>
      </c>
      <c r="S157" s="353">
        <f t="shared" si="44"/>
        <v>6.636099647273368</v>
      </c>
      <c r="T157" s="355">
        <v>153</v>
      </c>
      <c r="U157" s="353">
        <v>68.207999999999998</v>
      </c>
      <c r="V157" s="353">
        <v>59.555999999999997</v>
      </c>
      <c r="W157" s="353">
        <v>68.837999999999994</v>
      </c>
      <c r="X157" s="353">
        <v>1758.9</v>
      </c>
      <c r="Y157" s="353">
        <v>1492.7000000000003</v>
      </c>
      <c r="Z157" s="353">
        <v>1505.9</v>
      </c>
      <c r="AA157" s="353">
        <v>79.771999999999991</v>
      </c>
      <c r="AB157" s="353">
        <v>71.863</v>
      </c>
      <c r="AC157" s="353">
        <v>81.554000000000002</v>
      </c>
      <c r="AD157" s="353">
        <f t="shared" si="45"/>
        <v>65.533999999999992</v>
      </c>
      <c r="AE157" s="353">
        <f t="shared" si="46"/>
        <v>5.1866740788293217</v>
      </c>
      <c r="AF157" s="353">
        <f t="shared" si="47"/>
        <v>7.914478101183084</v>
      </c>
      <c r="AG157" s="353">
        <f t="shared" si="48"/>
        <v>1585.8333333333333</v>
      </c>
      <c r="AH157" s="353">
        <f t="shared" si="49"/>
        <v>150.02537563136883</v>
      </c>
      <c r="AI157" s="353">
        <f t="shared" si="50"/>
        <v>9.4603494880526853</v>
      </c>
      <c r="AJ157" s="353">
        <f t="shared" si="51"/>
        <v>77.72966666666666</v>
      </c>
      <c r="AK157" s="353">
        <f t="shared" si="52"/>
        <v>5.1582181354934304</v>
      </c>
      <c r="AL157" s="353">
        <f t="shared" si="53"/>
        <v>6.636099647273368</v>
      </c>
      <c r="AM157" s="430" t="s">
        <v>984</v>
      </c>
    </row>
    <row r="158" spans="1:39">
      <c r="A158" s="355">
        <v>154</v>
      </c>
      <c r="B158" s="353">
        <v>36.036000000000001</v>
      </c>
      <c r="C158" s="353">
        <v>35.07</v>
      </c>
      <c r="D158" s="353">
        <v>35.112000000000002</v>
      </c>
      <c r="E158" s="353">
        <v>545.27</v>
      </c>
      <c r="F158" s="353">
        <v>737.55</v>
      </c>
      <c r="G158" s="353">
        <v>504.24</v>
      </c>
      <c r="H158" s="353">
        <v>48.73</v>
      </c>
      <c r="I158" s="353">
        <v>51.623000000000005</v>
      </c>
      <c r="J158" s="353">
        <v>53.801000000000002</v>
      </c>
      <c r="K158" s="353">
        <f t="shared" si="36"/>
        <v>35.405999999999999</v>
      </c>
      <c r="L158" s="353">
        <f t="shared" si="37"/>
        <v>0.54600000000000015</v>
      </c>
      <c r="M158" s="353">
        <f t="shared" si="38"/>
        <v>1.5421115065243183</v>
      </c>
      <c r="N158" s="353">
        <f t="shared" si="39"/>
        <v>595.68666666666661</v>
      </c>
      <c r="O158" s="353">
        <f t="shared" si="40"/>
        <v>124.55829652549562</v>
      </c>
      <c r="P158" s="353">
        <f t="shared" si="41"/>
        <v>20.910036013143763</v>
      </c>
      <c r="Q158" s="353">
        <f t="shared" si="42"/>
        <v>51.384666666666668</v>
      </c>
      <c r="R158" s="353">
        <f t="shared" si="43"/>
        <v>2.5438872485496185</v>
      </c>
      <c r="S158" s="353">
        <f t="shared" si="44"/>
        <v>4.9506738363252696</v>
      </c>
      <c r="T158" s="355">
        <v>154</v>
      </c>
      <c r="U158" s="353">
        <v>36.036000000000001</v>
      </c>
      <c r="V158" s="353">
        <v>35.07</v>
      </c>
      <c r="W158" s="353">
        <v>35.112000000000002</v>
      </c>
      <c r="X158" s="353">
        <v>545.27</v>
      </c>
      <c r="Z158" s="353">
        <v>504.24</v>
      </c>
      <c r="AA158" s="353">
        <v>48.73</v>
      </c>
      <c r="AB158" s="353">
        <v>51.623000000000005</v>
      </c>
      <c r="AC158" s="353">
        <v>53.801000000000002</v>
      </c>
      <c r="AD158" s="353">
        <f t="shared" si="45"/>
        <v>35.405999999999999</v>
      </c>
      <c r="AE158" s="353">
        <f t="shared" si="46"/>
        <v>0.54600000000000015</v>
      </c>
      <c r="AF158" s="353">
        <f t="shared" si="47"/>
        <v>1.5421115065243183</v>
      </c>
      <c r="AG158" s="353">
        <f t="shared" si="48"/>
        <v>524.755</v>
      </c>
      <c r="AH158" s="353">
        <f t="shared" si="49"/>
        <v>29.012591232084027</v>
      </c>
      <c r="AI158" s="353">
        <f t="shared" si="50"/>
        <v>5.5287879547758534</v>
      </c>
      <c r="AJ158" s="353">
        <f t="shared" si="51"/>
        <v>51.384666666666668</v>
      </c>
      <c r="AK158" s="353">
        <f t="shared" si="52"/>
        <v>2.5438872485496185</v>
      </c>
      <c r="AL158" s="353">
        <f t="shared" si="53"/>
        <v>4.9506738363252696</v>
      </c>
      <c r="AM158" s="430" t="s">
        <v>985</v>
      </c>
    </row>
    <row r="159" spans="1:39">
      <c r="A159" s="355">
        <v>155</v>
      </c>
      <c r="B159" s="353">
        <v>226.59000000000003</v>
      </c>
      <c r="C159" s="353">
        <v>224.48999999999998</v>
      </c>
      <c r="D159" s="353">
        <v>220.71</v>
      </c>
      <c r="E159" s="353" t="s">
        <v>754</v>
      </c>
      <c r="F159" s="353" t="s">
        <v>754</v>
      </c>
      <c r="G159" s="353" t="s">
        <v>754</v>
      </c>
      <c r="H159" s="353">
        <v>67.474000000000004</v>
      </c>
      <c r="I159" s="353">
        <v>68.65100000000001</v>
      </c>
      <c r="J159" s="353">
        <v>70.488</v>
      </c>
      <c r="K159" s="353">
        <f t="shared" si="36"/>
        <v>223.93000000000004</v>
      </c>
      <c r="L159" s="353">
        <f t="shared" si="37"/>
        <v>2.9797315315309949</v>
      </c>
      <c r="M159" s="353">
        <f t="shared" si="38"/>
        <v>1.3306531199620393</v>
      </c>
      <c r="N159" s="353" t="e">
        <f t="shared" si="39"/>
        <v>#DIV/0!</v>
      </c>
      <c r="O159" s="353" t="e">
        <f t="shared" si="40"/>
        <v>#DIV/0!</v>
      </c>
      <c r="P159" s="353" t="e">
        <f t="shared" si="41"/>
        <v>#DIV/0!</v>
      </c>
      <c r="Q159" s="353">
        <f t="shared" si="42"/>
        <v>68.870999999999995</v>
      </c>
      <c r="R159" s="353">
        <f t="shared" si="43"/>
        <v>1.5189960500277779</v>
      </c>
      <c r="S159" s="353">
        <f t="shared" si="44"/>
        <v>2.2055670021166791</v>
      </c>
      <c r="T159" s="355">
        <v>155</v>
      </c>
      <c r="U159" s="353">
        <v>226.59000000000003</v>
      </c>
      <c r="V159" s="353">
        <v>224.48999999999998</v>
      </c>
      <c r="W159" s="353">
        <v>220.71</v>
      </c>
      <c r="X159" s="353" t="s">
        <v>754</v>
      </c>
      <c r="Y159" s="353" t="s">
        <v>754</v>
      </c>
      <c r="Z159" s="353" t="s">
        <v>754</v>
      </c>
      <c r="AA159" s="353">
        <v>67.474000000000004</v>
      </c>
      <c r="AB159" s="353">
        <v>68.65100000000001</v>
      </c>
      <c r="AC159" s="353">
        <v>70.488</v>
      </c>
      <c r="AD159" s="353">
        <f t="shared" si="45"/>
        <v>223.93000000000004</v>
      </c>
      <c r="AE159" s="353">
        <f t="shared" si="46"/>
        <v>2.9797315315309949</v>
      </c>
      <c r="AF159" s="353">
        <f t="shared" si="47"/>
        <v>1.3306531199620393</v>
      </c>
      <c r="AG159" s="353" t="e">
        <f t="shared" si="48"/>
        <v>#DIV/0!</v>
      </c>
      <c r="AH159" s="353" t="e">
        <f t="shared" si="49"/>
        <v>#DIV/0!</v>
      </c>
      <c r="AI159" s="353" t="e">
        <f t="shared" si="50"/>
        <v>#DIV/0!</v>
      </c>
      <c r="AJ159" s="353">
        <f t="shared" si="51"/>
        <v>68.870999999999995</v>
      </c>
      <c r="AK159" s="353">
        <f t="shared" si="52"/>
        <v>1.5189960500277779</v>
      </c>
      <c r="AL159" s="353">
        <f t="shared" si="53"/>
        <v>2.2055670021166791</v>
      </c>
      <c r="AM159" s="430" t="s">
        <v>986</v>
      </c>
    </row>
    <row r="160" spans="1:39">
      <c r="A160" s="355">
        <v>156</v>
      </c>
      <c r="B160" s="353">
        <v>41.265000000000001</v>
      </c>
      <c r="C160" s="353">
        <v>51.744</v>
      </c>
      <c r="D160" s="353">
        <v>42.021000000000001</v>
      </c>
      <c r="E160" s="353">
        <v>1865.6000000000004</v>
      </c>
      <c r="F160" s="353">
        <v>2183.5</v>
      </c>
      <c r="G160" s="353">
        <v>1862.3000000000002</v>
      </c>
      <c r="H160" s="353">
        <v>46.53</v>
      </c>
      <c r="I160" s="353">
        <v>66.88</v>
      </c>
      <c r="J160" s="353">
        <v>47.696000000000005</v>
      </c>
      <c r="K160" s="353">
        <f t="shared" si="36"/>
        <v>45.01</v>
      </c>
      <c r="L160" s="353">
        <f t="shared" si="37"/>
        <v>5.8440526178329</v>
      </c>
      <c r="M160" s="353">
        <f t="shared" si="38"/>
        <v>12.983898284454343</v>
      </c>
      <c r="N160" s="353">
        <f t="shared" si="39"/>
        <v>1970.4666666666669</v>
      </c>
      <c r="O160" s="353">
        <f t="shared" si="40"/>
        <v>184.49965672958115</v>
      </c>
      <c r="P160" s="353">
        <f t="shared" si="41"/>
        <v>9.3632467806060049</v>
      </c>
      <c r="Q160" s="353">
        <f t="shared" si="42"/>
        <v>53.701999999999998</v>
      </c>
      <c r="R160" s="353">
        <f t="shared" si="43"/>
        <v>11.427364175521863</v>
      </c>
      <c r="S160" s="353">
        <f t="shared" si="44"/>
        <v>21.279215253662549</v>
      </c>
      <c r="T160" s="355">
        <v>156</v>
      </c>
      <c r="U160" s="353">
        <v>41.265000000000001</v>
      </c>
      <c r="V160" s="353">
        <v>51.744</v>
      </c>
      <c r="W160" s="353">
        <v>42.021000000000001</v>
      </c>
      <c r="X160" s="353">
        <v>1865.6000000000004</v>
      </c>
      <c r="Y160" s="353">
        <v>2183.5</v>
      </c>
      <c r="Z160" s="353">
        <v>1862.3000000000002</v>
      </c>
      <c r="AA160" s="353">
        <v>46.53</v>
      </c>
      <c r="AC160" s="353">
        <v>47.696000000000005</v>
      </c>
      <c r="AD160" s="353">
        <f t="shared" si="45"/>
        <v>45.01</v>
      </c>
      <c r="AE160" s="353">
        <f t="shared" si="46"/>
        <v>5.8440526178329</v>
      </c>
      <c r="AF160" s="353">
        <f t="shared" si="47"/>
        <v>12.983898284454343</v>
      </c>
      <c r="AG160" s="353">
        <f t="shared" si="48"/>
        <v>1970.4666666666669</v>
      </c>
      <c r="AH160" s="353">
        <f t="shared" si="49"/>
        <v>184.49965672958115</v>
      </c>
      <c r="AI160" s="353">
        <f t="shared" si="50"/>
        <v>9.3632467806060049</v>
      </c>
      <c r="AJ160" s="353">
        <f t="shared" si="51"/>
        <v>47.113</v>
      </c>
      <c r="AK160" s="353">
        <f t="shared" si="52"/>
        <v>0.82448650686351721</v>
      </c>
      <c r="AL160" s="353">
        <f t="shared" si="53"/>
        <v>1.7500191175758648</v>
      </c>
      <c r="AM160" s="430" t="s">
        <v>987</v>
      </c>
    </row>
    <row r="161" spans="1:39">
      <c r="A161" s="355">
        <v>157</v>
      </c>
      <c r="B161" s="353">
        <v>24.024000000000001</v>
      </c>
      <c r="C161" s="353">
        <v>25.116</v>
      </c>
      <c r="D161" s="353">
        <v>25.053000000000001</v>
      </c>
      <c r="E161" s="353">
        <v>566.83000000000004</v>
      </c>
      <c r="F161" s="353">
        <v>504.35</v>
      </c>
      <c r="G161" s="353">
        <v>618.86</v>
      </c>
      <c r="H161" s="353">
        <v>49.972999999999999</v>
      </c>
      <c r="I161" s="353">
        <v>44.561</v>
      </c>
      <c r="J161" s="353">
        <v>60.896000000000008</v>
      </c>
      <c r="K161" s="353">
        <f t="shared" si="36"/>
        <v>24.730999999999998</v>
      </c>
      <c r="L161" s="353">
        <f t="shared" si="37"/>
        <v>0.61308971611012975</v>
      </c>
      <c r="M161" s="353">
        <f t="shared" si="38"/>
        <v>2.4790332623433335</v>
      </c>
      <c r="N161" s="353">
        <f t="shared" si="39"/>
        <v>563.34666666666669</v>
      </c>
      <c r="O161" s="353">
        <f t="shared" si="40"/>
        <v>57.334415784355322</v>
      </c>
      <c r="P161" s="353">
        <f t="shared" si="41"/>
        <v>10.177466057197815</v>
      </c>
      <c r="Q161" s="353">
        <f t="shared" si="42"/>
        <v>51.81</v>
      </c>
      <c r="R161" s="353">
        <f t="shared" si="43"/>
        <v>8.3209965148412195</v>
      </c>
      <c r="S161" s="353">
        <f t="shared" si="44"/>
        <v>16.060599333798915</v>
      </c>
      <c r="T161" s="355">
        <v>157</v>
      </c>
      <c r="U161" s="353">
        <v>24.024000000000001</v>
      </c>
      <c r="V161" s="353">
        <v>25.116</v>
      </c>
      <c r="W161" s="353">
        <v>25.053000000000001</v>
      </c>
      <c r="X161" s="353">
        <v>566.83000000000004</v>
      </c>
      <c r="Y161" s="353">
        <v>504.35</v>
      </c>
      <c r="Z161" s="353">
        <v>618.86</v>
      </c>
      <c r="AA161" s="353">
        <v>49.972999999999999</v>
      </c>
      <c r="AB161" s="353">
        <v>44.561</v>
      </c>
      <c r="AD161" s="353">
        <f t="shared" si="45"/>
        <v>24.730999999999998</v>
      </c>
      <c r="AE161" s="353">
        <f t="shared" si="46"/>
        <v>0.61308971611012975</v>
      </c>
      <c r="AF161" s="353">
        <f t="shared" si="47"/>
        <v>2.4790332623433335</v>
      </c>
      <c r="AG161" s="353">
        <f t="shared" si="48"/>
        <v>563.34666666666669</v>
      </c>
      <c r="AH161" s="353">
        <f t="shared" si="49"/>
        <v>57.334415784355322</v>
      </c>
      <c r="AI161" s="353">
        <f t="shared" si="50"/>
        <v>10.177466057197815</v>
      </c>
      <c r="AJ161" s="353">
        <f t="shared" si="51"/>
        <v>47.266999999999996</v>
      </c>
      <c r="AK161" s="353">
        <f t="shared" si="52"/>
        <v>3.8268618997815946</v>
      </c>
      <c r="AL161" s="353">
        <f t="shared" si="53"/>
        <v>8.0962656817263525</v>
      </c>
      <c r="AM161" s="430" t="s">
        <v>988</v>
      </c>
    </row>
    <row r="162" spans="1:39">
      <c r="A162" s="355">
        <v>158</v>
      </c>
      <c r="B162" s="353">
        <v>31.983000000000004</v>
      </c>
      <c r="C162" s="353">
        <v>31.08</v>
      </c>
      <c r="D162" s="353">
        <v>32.213999999999999</v>
      </c>
      <c r="E162" s="353">
        <v>766.15000000000009</v>
      </c>
      <c r="F162" s="353">
        <v>831.05</v>
      </c>
      <c r="G162" s="353">
        <v>825.99</v>
      </c>
      <c r="H162" s="353">
        <v>113.74</v>
      </c>
      <c r="I162" s="353">
        <v>99.538999999999987</v>
      </c>
      <c r="J162" s="353">
        <v>111.32000000000001</v>
      </c>
      <c r="K162" s="353">
        <f t="shared" si="36"/>
        <v>31.759</v>
      </c>
      <c r="L162" s="353">
        <f t="shared" si="37"/>
        <v>0.59926705232308697</v>
      </c>
      <c r="M162" s="353">
        <f t="shared" si="38"/>
        <v>1.886920407831125</v>
      </c>
      <c r="N162" s="353">
        <f t="shared" si="39"/>
        <v>807.73</v>
      </c>
      <c r="O162" s="353">
        <f t="shared" si="40"/>
        <v>36.098105213431843</v>
      </c>
      <c r="P162" s="353">
        <f t="shared" si="41"/>
        <v>4.4690806598036277</v>
      </c>
      <c r="Q162" s="353">
        <f t="shared" si="42"/>
        <v>108.19966666666666</v>
      </c>
      <c r="R162" s="353">
        <f t="shared" si="43"/>
        <v>7.5973324485199036</v>
      </c>
      <c r="S162" s="353">
        <f t="shared" si="44"/>
        <v>7.0215858168262102</v>
      </c>
      <c r="T162" s="355">
        <v>158</v>
      </c>
      <c r="U162" s="353">
        <v>31.983000000000004</v>
      </c>
      <c r="V162" s="353">
        <v>31.08</v>
      </c>
      <c r="W162" s="353">
        <v>32.213999999999999</v>
      </c>
      <c r="X162" s="353">
        <v>766.15000000000009</v>
      </c>
      <c r="Y162" s="353">
        <v>831.05</v>
      </c>
      <c r="Z162" s="353">
        <v>825.99</v>
      </c>
      <c r="AA162" s="353">
        <v>113.74</v>
      </c>
      <c r="AB162" s="353">
        <v>99.538999999999987</v>
      </c>
      <c r="AC162" s="353">
        <v>111.32000000000001</v>
      </c>
      <c r="AD162" s="353">
        <f t="shared" si="45"/>
        <v>31.759</v>
      </c>
      <c r="AE162" s="353">
        <f t="shared" si="46"/>
        <v>0.59926705232308697</v>
      </c>
      <c r="AF162" s="353">
        <f t="shared" si="47"/>
        <v>1.886920407831125</v>
      </c>
      <c r="AG162" s="353">
        <f t="shared" si="48"/>
        <v>807.73</v>
      </c>
      <c r="AH162" s="353">
        <f t="shared" si="49"/>
        <v>36.098105213431843</v>
      </c>
      <c r="AI162" s="353">
        <f t="shared" si="50"/>
        <v>4.4690806598036277</v>
      </c>
      <c r="AJ162" s="353">
        <f t="shared" si="51"/>
        <v>108.19966666666666</v>
      </c>
      <c r="AK162" s="353">
        <f t="shared" si="52"/>
        <v>7.5973324485199036</v>
      </c>
      <c r="AL162" s="353">
        <f t="shared" si="53"/>
        <v>7.0215858168262102</v>
      </c>
      <c r="AM162" s="430" t="s">
        <v>989</v>
      </c>
    </row>
    <row r="163" spans="1:39">
      <c r="A163" s="355">
        <v>159</v>
      </c>
      <c r="B163" s="353">
        <v>47.25</v>
      </c>
      <c r="C163" s="353">
        <v>45.905999999999999</v>
      </c>
      <c r="D163" s="353">
        <v>52.962000000000003</v>
      </c>
      <c r="E163" s="353">
        <v>1333.2</v>
      </c>
      <c r="F163" s="353">
        <v>1140.7</v>
      </c>
      <c r="G163" s="353">
        <v>1370.6000000000001</v>
      </c>
      <c r="H163" s="353">
        <v>109.25200000000001</v>
      </c>
      <c r="I163" s="353">
        <v>86.471000000000004</v>
      </c>
      <c r="J163" s="353">
        <v>102.179</v>
      </c>
      <c r="K163" s="353">
        <f t="shared" si="36"/>
        <v>48.705999999999996</v>
      </c>
      <c r="L163" s="353">
        <f t="shared" si="37"/>
        <v>3.7465632251438143</v>
      </c>
      <c r="M163" s="353">
        <f t="shared" si="38"/>
        <v>7.692200601863866</v>
      </c>
      <c r="N163" s="353">
        <f t="shared" si="39"/>
        <v>1281.5</v>
      </c>
      <c r="O163" s="353">
        <f t="shared" si="40"/>
        <v>123.36194713119605</v>
      </c>
      <c r="P163" s="353">
        <f t="shared" si="41"/>
        <v>9.6263712158561088</v>
      </c>
      <c r="Q163" s="353">
        <f t="shared" si="42"/>
        <v>99.300666666666686</v>
      </c>
      <c r="R163" s="353">
        <f t="shared" si="43"/>
        <v>11.660063993535086</v>
      </c>
      <c r="S163" s="353">
        <f t="shared" si="44"/>
        <v>11.742180979182836</v>
      </c>
      <c r="T163" s="355">
        <v>159</v>
      </c>
      <c r="U163" s="353">
        <v>47.25</v>
      </c>
      <c r="V163" s="353">
        <v>45.905999999999999</v>
      </c>
      <c r="W163" s="353">
        <v>52.962000000000003</v>
      </c>
      <c r="X163" s="353">
        <v>1333.2</v>
      </c>
      <c r="Y163" s="353">
        <v>1140.7</v>
      </c>
      <c r="Z163" s="353">
        <v>1370.6000000000001</v>
      </c>
      <c r="AA163" s="353">
        <v>109.25200000000001</v>
      </c>
      <c r="AC163" s="353">
        <v>102.179</v>
      </c>
      <c r="AD163" s="353">
        <f t="shared" si="45"/>
        <v>48.705999999999996</v>
      </c>
      <c r="AE163" s="353">
        <f t="shared" si="46"/>
        <v>3.7465632251438143</v>
      </c>
      <c r="AF163" s="353">
        <f t="shared" si="47"/>
        <v>7.692200601863866</v>
      </c>
      <c r="AG163" s="353">
        <f t="shared" si="48"/>
        <v>1281.5</v>
      </c>
      <c r="AH163" s="353">
        <f t="shared" si="49"/>
        <v>123.36194713119605</v>
      </c>
      <c r="AI163" s="353">
        <f t="shared" si="50"/>
        <v>9.6263712158561088</v>
      </c>
      <c r="AJ163" s="353">
        <f t="shared" si="51"/>
        <v>105.71550000000001</v>
      </c>
      <c r="AK163" s="353">
        <f t="shared" si="52"/>
        <v>5.0013662633324563</v>
      </c>
      <c r="AL163" s="353">
        <f t="shared" si="53"/>
        <v>4.7309677987924719</v>
      </c>
      <c r="AM163" s="430" t="s">
        <v>990</v>
      </c>
    </row>
    <row r="164" spans="1:39">
      <c r="A164" s="355">
        <v>160</v>
      </c>
      <c r="B164" s="353">
        <v>27.026999999999997</v>
      </c>
      <c r="C164" s="353">
        <v>24.297000000000001</v>
      </c>
      <c r="D164" s="353">
        <v>23.625</v>
      </c>
      <c r="E164" s="353">
        <v>403.70000000000005</v>
      </c>
      <c r="F164" s="353">
        <v>449.02</v>
      </c>
      <c r="G164" s="353">
        <v>393.91</v>
      </c>
      <c r="H164" s="353">
        <v>41.239000000000004</v>
      </c>
      <c r="I164" s="353">
        <v>36.366</v>
      </c>
      <c r="J164" s="353">
        <v>54.395000000000003</v>
      </c>
      <c r="K164" s="353">
        <f t="shared" si="36"/>
        <v>24.983000000000001</v>
      </c>
      <c r="L164" s="353">
        <f t="shared" si="37"/>
        <v>1.8017624704716195</v>
      </c>
      <c r="M164" s="353">
        <f t="shared" si="38"/>
        <v>7.2119540106136952</v>
      </c>
      <c r="N164" s="353">
        <f t="shared" si="39"/>
        <v>415.54333333333335</v>
      </c>
      <c r="O164" s="353">
        <f t="shared" si="40"/>
        <v>29.401980092050461</v>
      </c>
      <c r="P164" s="353">
        <f t="shared" si="41"/>
        <v>7.0755509073382949</v>
      </c>
      <c r="Q164" s="353">
        <f t="shared" si="42"/>
        <v>44</v>
      </c>
      <c r="R164" s="353">
        <f t="shared" si="43"/>
        <v>9.3262291951249061</v>
      </c>
      <c r="S164" s="353">
        <f t="shared" si="44"/>
        <v>21.195975443465695</v>
      </c>
      <c r="T164" s="355">
        <v>160</v>
      </c>
      <c r="U164" s="353">
        <v>27.026999999999997</v>
      </c>
      <c r="V164" s="353">
        <v>24.297000000000001</v>
      </c>
      <c r="W164" s="353">
        <v>23.625</v>
      </c>
      <c r="X164" s="353">
        <v>403.70000000000005</v>
      </c>
      <c r="Y164" s="353">
        <v>449.02</v>
      </c>
      <c r="Z164" s="353">
        <v>393.91</v>
      </c>
      <c r="AA164" s="353">
        <v>41.239000000000004</v>
      </c>
      <c r="AC164" s="353">
        <v>54.395000000000003</v>
      </c>
      <c r="AD164" s="353">
        <f t="shared" si="45"/>
        <v>24.983000000000001</v>
      </c>
      <c r="AE164" s="353">
        <f t="shared" si="46"/>
        <v>1.8017624704716195</v>
      </c>
      <c r="AF164" s="353">
        <f t="shared" si="47"/>
        <v>7.2119540106136952</v>
      </c>
      <c r="AG164" s="353">
        <f t="shared" si="48"/>
        <v>415.54333333333335</v>
      </c>
      <c r="AH164" s="353">
        <f t="shared" si="49"/>
        <v>29.401980092050461</v>
      </c>
      <c r="AI164" s="353">
        <f t="shared" si="50"/>
        <v>7.0755509073382949</v>
      </c>
      <c r="AJ164" s="353">
        <f t="shared" si="51"/>
        <v>47.817000000000007</v>
      </c>
      <c r="AK164" s="353">
        <f t="shared" si="52"/>
        <v>9.3026968132901953</v>
      </c>
      <c r="AL164" s="353">
        <f t="shared" si="53"/>
        <v>19.454789746931414</v>
      </c>
      <c r="AM164" s="430" t="s">
        <v>991</v>
      </c>
    </row>
    <row r="165" spans="1:39">
      <c r="A165" s="355">
        <v>161</v>
      </c>
      <c r="B165" s="353">
        <v>23.394000000000002</v>
      </c>
      <c r="C165" s="353">
        <v>21.986999999999998</v>
      </c>
      <c r="D165" s="353">
        <v>21.483000000000004</v>
      </c>
      <c r="E165" s="353">
        <v>411.95000000000005</v>
      </c>
      <c r="F165" s="353">
        <v>443.74</v>
      </c>
      <c r="G165" s="353">
        <v>407</v>
      </c>
      <c r="H165" s="353">
        <v>67.034000000000006</v>
      </c>
      <c r="I165" s="353">
        <v>52.899000000000001</v>
      </c>
      <c r="J165" s="353">
        <v>34.847999999999999</v>
      </c>
      <c r="K165" s="353">
        <f t="shared" si="36"/>
        <v>22.288</v>
      </c>
      <c r="L165" s="353">
        <f t="shared" si="37"/>
        <v>0.99041960804499385</v>
      </c>
      <c r="M165" s="353">
        <f t="shared" si="38"/>
        <v>4.4437347812499723</v>
      </c>
      <c r="N165" s="353">
        <f t="shared" si="39"/>
        <v>420.8966666666667</v>
      </c>
      <c r="O165" s="353">
        <f t="shared" si="40"/>
        <v>19.93712700800527</v>
      </c>
      <c r="P165" s="353">
        <f t="shared" si="41"/>
        <v>4.7368222623142495</v>
      </c>
      <c r="Q165" s="353">
        <f t="shared" si="42"/>
        <v>51.593666666666671</v>
      </c>
      <c r="R165" s="353">
        <f t="shared" si="43"/>
        <v>16.132655402423165</v>
      </c>
      <c r="S165" s="353">
        <f t="shared" si="44"/>
        <v>31.268673937543685</v>
      </c>
      <c r="T165" s="355">
        <v>161</v>
      </c>
      <c r="U165" s="353">
        <v>23.394000000000002</v>
      </c>
      <c r="V165" s="353">
        <v>21.986999999999998</v>
      </c>
      <c r="W165" s="353">
        <v>21.483000000000004</v>
      </c>
      <c r="X165" s="353">
        <v>411.95000000000005</v>
      </c>
      <c r="Y165" s="353">
        <v>443.74</v>
      </c>
      <c r="Z165" s="353">
        <v>407</v>
      </c>
      <c r="AA165" s="353">
        <v>67.034000000000006</v>
      </c>
      <c r="AB165" s="353">
        <v>52.899000000000001</v>
      </c>
      <c r="AD165" s="353">
        <f t="shared" si="45"/>
        <v>22.288</v>
      </c>
      <c r="AE165" s="353">
        <f t="shared" si="46"/>
        <v>0.99041960804499385</v>
      </c>
      <c r="AF165" s="353">
        <f t="shared" si="47"/>
        <v>4.4437347812499723</v>
      </c>
      <c r="AG165" s="353">
        <f t="shared" si="48"/>
        <v>420.8966666666667</v>
      </c>
      <c r="AH165" s="353">
        <f t="shared" si="49"/>
        <v>19.93712700800527</v>
      </c>
      <c r="AI165" s="353">
        <f t="shared" si="50"/>
        <v>4.7368222623142495</v>
      </c>
      <c r="AJ165" s="353">
        <f t="shared" si="51"/>
        <v>59.966500000000003</v>
      </c>
      <c r="AK165" s="353">
        <f t="shared" si="52"/>
        <v>9.9949543520718613</v>
      </c>
      <c r="AL165" s="353">
        <f t="shared" si="53"/>
        <v>16.667563309634314</v>
      </c>
      <c r="AM165" s="430" t="s">
        <v>992</v>
      </c>
    </row>
    <row r="166" spans="1:39">
      <c r="A166" s="355">
        <v>162</v>
      </c>
      <c r="B166" s="353">
        <v>43.113</v>
      </c>
      <c r="C166" s="353">
        <v>44.751000000000005</v>
      </c>
      <c r="D166" s="353">
        <v>43.973999999999997</v>
      </c>
      <c r="E166" s="353">
        <v>699.82</v>
      </c>
      <c r="F166" s="353">
        <v>716.98</v>
      </c>
      <c r="G166" s="353">
        <v>722.81000000000006</v>
      </c>
      <c r="H166" s="353">
        <v>53.13</v>
      </c>
      <c r="I166" s="353">
        <v>54.835000000000001</v>
      </c>
      <c r="J166" s="353">
        <v>109.27400000000002</v>
      </c>
      <c r="K166" s="353">
        <f t="shared" si="36"/>
        <v>43.945999999999998</v>
      </c>
      <c r="L166" s="353">
        <f t="shared" si="37"/>
        <v>0.81935889572274989</v>
      </c>
      <c r="M166" s="353">
        <f t="shared" si="38"/>
        <v>1.8644675185972557</v>
      </c>
      <c r="N166" s="353">
        <f t="shared" si="39"/>
        <v>713.20333333333338</v>
      </c>
      <c r="O166" s="353">
        <f t="shared" si="40"/>
        <v>11.951252375099997</v>
      </c>
      <c r="P166" s="353">
        <f t="shared" si="41"/>
        <v>1.6757145987025668</v>
      </c>
      <c r="Q166" s="353">
        <f t="shared" si="42"/>
        <v>72.413000000000011</v>
      </c>
      <c r="R166" s="353">
        <f t="shared" si="43"/>
        <v>31.933943492778948</v>
      </c>
      <c r="S166" s="353">
        <f t="shared" si="44"/>
        <v>44.099738296685601</v>
      </c>
      <c r="T166" s="355">
        <v>162</v>
      </c>
      <c r="U166" s="353">
        <v>43.113</v>
      </c>
      <c r="V166" s="353">
        <v>44.751000000000005</v>
      </c>
      <c r="W166" s="353">
        <v>43.973999999999997</v>
      </c>
      <c r="X166" s="353">
        <v>699.82</v>
      </c>
      <c r="Y166" s="353">
        <v>716.98</v>
      </c>
      <c r="Z166" s="353">
        <v>722.81000000000006</v>
      </c>
      <c r="AA166" s="353">
        <v>53.13</v>
      </c>
      <c r="AB166" s="353">
        <v>54.835000000000001</v>
      </c>
      <c r="AD166" s="353">
        <f t="shared" si="45"/>
        <v>43.945999999999998</v>
      </c>
      <c r="AE166" s="353">
        <f t="shared" si="46"/>
        <v>0.81935889572274989</v>
      </c>
      <c r="AF166" s="353">
        <f t="shared" si="47"/>
        <v>1.8644675185972557</v>
      </c>
      <c r="AG166" s="353">
        <f t="shared" si="48"/>
        <v>713.20333333333338</v>
      </c>
      <c r="AH166" s="353">
        <f t="shared" si="49"/>
        <v>11.951252375099997</v>
      </c>
      <c r="AI166" s="353">
        <f t="shared" si="50"/>
        <v>1.6757145987025668</v>
      </c>
      <c r="AJ166" s="353">
        <f t="shared" si="51"/>
        <v>53.982500000000002</v>
      </c>
      <c r="AK166" s="353">
        <f t="shared" si="52"/>
        <v>1.2056170619230624</v>
      </c>
      <c r="AL166" s="353">
        <f t="shared" si="53"/>
        <v>2.2333479589182836</v>
      </c>
      <c r="AM166" s="430" t="s">
        <v>993</v>
      </c>
    </row>
    <row r="167" spans="1:39">
      <c r="A167" s="355">
        <v>163</v>
      </c>
      <c r="B167" s="353">
        <v>37.233000000000004</v>
      </c>
      <c r="C167" s="353">
        <v>33.872999999999998</v>
      </c>
      <c r="D167" s="353">
        <v>37.758000000000003</v>
      </c>
      <c r="E167" s="353">
        <v>810.37</v>
      </c>
      <c r="F167" s="353">
        <v>637.23</v>
      </c>
      <c r="G167" s="353">
        <v>753.71999999999991</v>
      </c>
      <c r="H167" s="353">
        <v>61.170999999999999</v>
      </c>
      <c r="I167" s="353">
        <v>54.878999999999998</v>
      </c>
      <c r="J167" s="353">
        <v>56.54</v>
      </c>
      <c r="K167" s="353">
        <f t="shared" si="36"/>
        <v>36.288000000000004</v>
      </c>
      <c r="L167" s="353">
        <f t="shared" si="37"/>
        <v>2.1078602894878999</v>
      </c>
      <c r="M167" s="353">
        <f t="shared" si="38"/>
        <v>5.8086978876981368</v>
      </c>
      <c r="N167" s="353">
        <f t="shared" si="39"/>
        <v>733.7733333333332</v>
      </c>
      <c r="O167" s="353">
        <f t="shared" si="40"/>
        <v>88.276650555700911</v>
      </c>
      <c r="P167" s="353">
        <f t="shared" si="41"/>
        <v>12.030506771714371</v>
      </c>
      <c r="Q167" s="353">
        <f t="shared" si="42"/>
        <v>57.53</v>
      </c>
      <c r="R167" s="353">
        <f t="shared" si="43"/>
        <v>3.2607347331544778</v>
      </c>
      <c r="S167" s="353">
        <f t="shared" si="44"/>
        <v>5.6678858563436085</v>
      </c>
      <c r="T167" s="355">
        <v>163</v>
      </c>
      <c r="U167" s="353">
        <v>37.233000000000004</v>
      </c>
      <c r="V167" s="353">
        <v>33.872999999999998</v>
      </c>
      <c r="W167" s="353">
        <v>37.758000000000003</v>
      </c>
      <c r="X167" s="353">
        <v>810.37</v>
      </c>
      <c r="Y167" s="353">
        <v>637.23</v>
      </c>
      <c r="Z167" s="353">
        <v>753.71999999999991</v>
      </c>
      <c r="AA167" s="353">
        <v>61.170999999999999</v>
      </c>
      <c r="AB167" s="353">
        <v>54.878999999999998</v>
      </c>
      <c r="AC167" s="353">
        <v>56.54</v>
      </c>
      <c r="AD167" s="353">
        <f t="shared" si="45"/>
        <v>36.288000000000004</v>
      </c>
      <c r="AE167" s="353">
        <f t="shared" si="46"/>
        <v>2.1078602894878999</v>
      </c>
      <c r="AF167" s="353">
        <f t="shared" si="47"/>
        <v>5.8086978876981368</v>
      </c>
      <c r="AG167" s="353">
        <f t="shared" si="48"/>
        <v>733.7733333333332</v>
      </c>
      <c r="AH167" s="353">
        <f t="shared" si="49"/>
        <v>88.276650555700911</v>
      </c>
      <c r="AI167" s="353">
        <f t="shared" si="50"/>
        <v>12.030506771714371</v>
      </c>
      <c r="AJ167" s="353">
        <f t="shared" si="51"/>
        <v>57.53</v>
      </c>
      <c r="AK167" s="353">
        <f t="shared" si="52"/>
        <v>3.2607347331544778</v>
      </c>
      <c r="AL167" s="353">
        <f t="shared" si="53"/>
        <v>5.6678858563436085</v>
      </c>
      <c r="AM167" s="429" t="s">
        <v>994</v>
      </c>
    </row>
    <row r="168" spans="1:39">
      <c r="A168" s="355">
        <v>164</v>
      </c>
      <c r="B168" s="353">
        <v>56.532000000000004</v>
      </c>
      <c r="C168" s="353">
        <v>57.497999999999998</v>
      </c>
      <c r="D168" s="353">
        <v>58.421999999999997</v>
      </c>
      <c r="E168" s="353">
        <v>2027.3000000000002</v>
      </c>
      <c r="F168" s="353">
        <v>2126.3000000000002</v>
      </c>
      <c r="G168" s="353">
        <v>2069.1000000000004</v>
      </c>
      <c r="H168" s="353">
        <v>82.17</v>
      </c>
      <c r="I168" s="353">
        <v>82.951000000000008</v>
      </c>
      <c r="J168" s="353">
        <v>67.045000000000002</v>
      </c>
      <c r="K168" s="353">
        <f t="shared" si="36"/>
        <v>57.484000000000002</v>
      </c>
      <c r="L168" s="353">
        <f t="shared" si="37"/>
        <v>0.94507777457730635</v>
      </c>
      <c r="M168" s="353">
        <f t="shared" si="38"/>
        <v>1.6440710016305518</v>
      </c>
      <c r="N168" s="353">
        <f t="shared" si="39"/>
        <v>2074.2333333333336</v>
      </c>
      <c r="O168" s="353">
        <f t="shared" si="40"/>
        <v>49.699228699581774</v>
      </c>
      <c r="P168" s="353">
        <f t="shared" si="41"/>
        <v>2.3960288315159866</v>
      </c>
      <c r="Q168" s="353">
        <f t="shared" si="42"/>
        <v>77.388666666666666</v>
      </c>
      <c r="R168" s="353">
        <f t="shared" si="43"/>
        <v>8.9663855779981585</v>
      </c>
      <c r="S168" s="353">
        <f t="shared" si="44"/>
        <v>11.586174002220167</v>
      </c>
      <c r="T168" s="355">
        <v>164</v>
      </c>
      <c r="U168" s="353">
        <v>56.532000000000004</v>
      </c>
      <c r="V168" s="353">
        <v>57.497999999999998</v>
      </c>
      <c r="W168" s="353">
        <v>58.421999999999997</v>
      </c>
      <c r="X168" s="353">
        <v>2027.3000000000002</v>
      </c>
      <c r="Y168" s="353">
        <v>2126.3000000000002</v>
      </c>
      <c r="Z168" s="353">
        <v>2069.1000000000004</v>
      </c>
      <c r="AA168" s="353">
        <v>82.17</v>
      </c>
      <c r="AB168" s="353">
        <v>82.951000000000008</v>
      </c>
      <c r="AC168" s="353">
        <v>67.045000000000002</v>
      </c>
      <c r="AD168" s="353">
        <f t="shared" si="45"/>
        <v>57.484000000000002</v>
      </c>
      <c r="AE168" s="353">
        <f t="shared" si="46"/>
        <v>0.94507777457730635</v>
      </c>
      <c r="AF168" s="353">
        <f t="shared" si="47"/>
        <v>1.6440710016305518</v>
      </c>
      <c r="AG168" s="353">
        <f t="shared" si="48"/>
        <v>2074.2333333333336</v>
      </c>
      <c r="AH168" s="353">
        <f t="shared" si="49"/>
        <v>49.699228699581774</v>
      </c>
      <c r="AI168" s="353">
        <f t="shared" si="50"/>
        <v>2.3960288315159866</v>
      </c>
      <c r="AJ168" s="353">
        <f t="shared" si="51"/>
        <v>77.388666666666666</v>
      </c>
      <c r="AK168" s="353">
        <f t="shared" si="52"/>
        <v>8.9663855779981585</v>
      </c>
      <c r="AL168" s="353">
        <f t="shared" si="53"/>
        <v>11.586174002220167</v>
      </c>
      <c r="AM168" s="430" t="s">
        <v>995</v>
      </c>
    </row>
    <row r="169" spans="1:39">
      <c r="A169" s="355">
        <v>165</v>
      </c>
      <c r="B169" s="353">
        <v>33.852000000000004</v>
      </c>
      <c r="C169" s="353">
        <v>35.133000000000003</v>
      </c>
      <c r="D169" s="353">
        <v>33.621000000000002</v>
      </c>
      <c r="E169" s="353">
        <v>711.7</v>
      </c>
      <c r="F169" s="353">
        <v>881.76</v>
      </c>
      <c r="G169" s="353">
        <v>760.10000000000014</v>
      </c>
      <c r="H169" s="353">
        <v>41.811</v>
      </c>
      <c r="I169" s="353">
        <v>51.722000000000001</v>
      </c>
      <c r="J169" s="353">
        <v>43.395000000000003</v>
      </c>
      <c r="K169" s="353">
        <f t="shared" si="36"/>
        <v>34.202000000000005</v>
      </c>
      <c r="L169" s="353">
        <f t="shared" si="37"/>
        <v>0.81450046040502633</v>
      </c>
      <c r="M169" s="353">
        <f t="shared" si="38"/>
        <v>2.3814410280247533</v>
      </c>
      <c r="N169" s="353">
        <f t="shared" si="39"/>
        <v>784.5200000000001</v>
      </c>
      <c r="O169" s="353">
        <f t="shared" si="40"/>
        <v>87.620506732157125</v>
      </c>
      <c r="P169" s="353">
        <f t="shared" si="41"/>
        <v>11.168677246234273</v>
      </c>
      <c r="Q169" s="353">
        <f t="shared" si="42"/>
        <v>45.642666666666663</v>
      </c>
      <c r="R169" s="353">
        <f t="shared" si="43"/>
        <v>5.3240946961275339</v>
      </c>
      <c r="S169" s="353">
        <f t="shared" si="44"/>
        <v>11.664731894413563</v>
      </c>
      <c r="T169" s="355">
        <v>165</v>
      </c>
      <c r="U169" s="353">
        <v>33.852000000000004</v>
      </c>
      <c r="V169" s="353">
        <v>35.133000000000003</v>
      </c>
      <c r="W169" s="353">
        <v>33.621000000000002</v>
      </c>
      <c r="X169" s="353">
        <v>711.7</v>
      </c>
      <c r="Y169" s="353">
        <v>881.76</v>
      </c>
      <c r="Z169" s="353">
        <v>760.10000000000014</v>
      </c>
      <c r="AA169" s="353">
        <v>41.811</v>
      </c>
      <c r="AB169" s="353">
        <v>51.722000000000001</v>
      </c>
      <c r="AC169" s="353">
        <v>43.395000000000003</v>
      </c>
      <c r="AD169" s="353">
        <f t="shared" si="45"/>
        <v>34.202000000000005</v>
      </c>
      <c r="AE169" s="353">
        <f t="shared" si="46"/>
        <v>0.81450046040502633</v>
      </c>
      <c r="AF169" s="353">
        <f t="shared" si="47"/>
        <v>2.3814410280247533</v>
      </c>
      <c r="AG169" s="353">
        <f t="shared" si="48"/>
        <v>784.5200000000001</v>
      </c>
      <c r="AH169" s="353">
        <f t="shared" si="49"/>
        <v>87.620506732157125</v>
      </c>
      <c r="AI169" s="353">
        <f t="shared" si="50"/>
        <v>11.168677246234273</v>
      </c>
      <c r="AJ169" s="353">
        <f t="shared" si="51"/>
        <v>45.642666666666663</v>
      </c>
      <c r="AK169" s="353">
        <f t="shared" si="52"/>
        <v>5.3240946961275339</v>
      </c>
      <c r="AL169" s="353">
        <f t="shared" si="53"/>
        <v>11.664731894413563</v>
      </c>
      <c r="AM169" s="430" t="s">
        <v>996</v>
      </c>
    </row>
    <row r="170" spans="1:39">
      <c r="A170" s="355">
        <v>166</v>
      </c>
      <c r="B170" s="353">
        <v>44.036999999999999</v>
      </c>
      <c r="C170" s="353">
        <v>47.984999999999999</v>
      </c>
      <c r="D170" s="353">
        <v>45.696000000000005</v>
      </c>
      <c r="E170" s="353">
        <v>846.01</v>
      </c>
      <c r="F170" s="353">
        <v>799.7</v>
      </c>
      <c r="G170" s="353">
        <v>767.25</v>
      </c>
      <c r="H170" s="353">
        <v>72.995999999999995</v>
      </c>
      <c r="I170" s="353">
        <v>68.97</v>
      </c>
      <c r="J170" s="353">
        <v>60.731000000000002</v>
      </c>
      <c r="K170" s="353">
        <f t="shared" si="36"/>
        <v>45.905999999999999</v>
      </c>
      <c r="L170" s="353">
        <f t="shared" si="37"/>
        <v>1.9823599572227038</v>
      </c>
      <c r="M170" s="353">
        <f t="shared" si="38"/>
        <v>4.3183025252095675</v>
      </c>
      <c r="N170" s="353">
        <f t="shared" si="39"/>
        <v>804.32</v>
      </c>
      <c r="O170" s="353">
        <f t="shared" si="40"/>
        <v>39.582732346314842</v>
      </c>
      <c r="P170" s="353">
        <f t="shared" si="41"/>
        <v>4.9212667030926545</v>
      </c>
      <c r="Q170" s="353">
        <f t="shared" si="42"/>
        <v>67.565666666666672</v>
      </c>
      <c r="R170" s="353">
        <f t="shared" si="43"/>
        <v>6.251933327646201</v>
      </c>
      <c r="S170" s="353">
        <f t="shared" si="44"/>
        <v>9.2531216460720191</v>
      </c>
      <c r="T170" s="355">
        <v>166</v>
      </c>
      <c r="U170" s="353">
        <v>44.036999999999999</v>
      </c>
      <c r="V170" s="353">
        <v>47.984999999999999</v>
      </c>
      <c r="W170" s="353">
        <v>45.696000000000005</v>
      </c>
      <c r="X170" s="353">
        <v>846.01</v>
      </c>
      <c r="Y170" s="353">
        <v>799.7</v>
      </c>
      <c r="Z170" s="353">
        <v>767.25</v>
      </c>
      <c r="AA170" s="353">
        <v>72.995999999999995</v>
      </c>
      <c r="AB170" s="353">
        <v>68.97</v>
      </c>
      <c r="AC170" s="353">
        <v>60.731000000000002</v>
      </c>
      <c r="AD170" s="353">
        <f t="shared" si="45"/>
        <v>45.905999999999999</v>
      </c>
      <c r="AE170" s="353">
        <f t="shared" si="46"/>
        <v>1.9823599572227038</v>
      </c>
      <c r="AF170" s="353">
        <f t="shared" si="47"/>
        <v>4.3183025252095675</v>
      </c>
      <c r="AG170" s="353">
        <f t="shared" si="48"/>
        <v>804.32</v>
      </c>
      <c r="AH170" s="353">
        <f t="shared" si="49"/>
        <v>39.582732346314842</v>
      </c>
      <c r="AI170" s="353">
        <f t="shared" si="50"/>
        <v>4.9212667030926545</v>
      </c>
      <c r="AJ170" s="353">
        <f t="shared" si="51"/>
        <v>67.565666666666672</v>
      </c>
      <c r="AK170" s="353">
        <f t="shared" si="52"/>
        <v>6.251933327646201</v>
      </c>
      <c r="AL170" s="353">
        <f t="shared" si="53"/>
        <v>9.2531216460720191</v>
      </c>
      <c r="AM170" s="430" t="s">
        <v>997</v>
      </c>
    </row>
    <row r="171" spans="1:39">
      <c r="A171" s="355">
        <v>167</v>
      </c>
      <c r="B171" s="353">
        <v>50.169000000000004</v>
      </c>
      <c r="C171" s="353">
        <v>45.548999999999999</v>
      </c>
      <c r="D171" s="353">
        <v>50.631</v>
      </c>
      <c r="E171" s="353">
        <v>1267.2</v>
      </c>
      <c r="F171" s="353">
        <v>1137.4000000000001</v>
      </c>
      <c r="G171" s="353">
        <v>1210</v>
      </c>
      <c r="H171" s="353">
        <v>97.966000000000008</v>
      </c>
      <c r="I171" s="353">
        <v>81.664000000000001</v>
      </c>
      <c r="J171" s="353">
        <v>87.34</v>
      </c>
      <c r="K171" s="353">
        <f t="shared" si="36"/>
        <v>48.782999999999994</v>
      </c>
      <c r="L171" s="353">
        <f t="shared" si="37"/>
        <v>2.8102362889977788</v>
      </c>
      <c r="M171" s="353">
        <f t="shared" si="38"/>
        <v>5.76068771702802</v>
      </c>
      <c r="N171" s="353">
        <f t="shared" si="39"/>
        <v>1204.8666666666668</v>
      </c>
      <c r="O171" s="353">
        <f t="shared" si="40"/>
        <v>65.052081698692234</v>
      </c>
      <c r="P171" s="353">
        <f t="shared" si="41"/>
        <v>5.3991104159817596</v>
      </c>
      <c r="Q171" s="353">
        <f t="shared" si="42"/>
        <v>88.990000000000009</v>
      </c>
      <c r="R171" s="353">
        <f t="shared" si="43"/>
        <v>8.2753051907467476</v>
      </c>
      <c r="S171" s="353">
        <f t="shared" si="44"/>
        <v>9.2991405671949057</v>
      </c>
      <c r="T171" s="355">
        <v>167</v>
      </c>
      <c r="U171" s="353">
        <v>50.169000000000004</v>
      </c>
      <c r="V171" s="353">
        <v>45.548999999999999</v>
      </c>
      <c r="W171" s="353">
        <v>50.631</v>
      </c>
      <c r="X171" s="353">
        <v>1267.2</v>
      </c>
      <c r="Y171" s="353">
        <v>1137.4000000000001</v>
      </c>
      <c r="Z171" s="353">
        <v>1210</v>
      </c>
      <c r="AA171" s="353">
        <v>97.966000000000008</v>
      </c>
      <c r="AB171" s="353">
        <v>81.664000000000001</v>
      </c>
      <c r="AC171" s="353">
        <v>87.34</v>
      </c>
      <c r="AD171" s="353">
        <f t="shared" si="45"/>
        <v>48.782999999999994</v>
      </c>
      <c r="AE171" s="353">
        <f t="shared" si="46"/>
        <v>2.8102362889977788</v>
      </c>
      <c r="AF171" s="353">
        <f t="shared" si="47"/>
        <v>5.76068771702802</v>
      </c>
      <c r="AG171" s="353">
        <f t="shared" si="48"/>
        <v>1204.8666666666668</v>
      </c>
      <c r="AH171" s="353">
        <f t="shared" si="49"/>
        <v>65.052081698692234</v>
      </c>
      <c r="AI171" s="353">
        <f t="shared" si="50"/>
        <v>5.3991104159817596</v>
      </c>
      <c r="AJ171" s="353">
        <f t="shared" si="51"/>
        <v>88.990000000000009</v>
      </c>
      <c r="AK171" s="353">
        <f t="shared" si="52"/>
        <v>8.2753051907467476</v>
      </c>
      <c r="AL171" s="353">
        <f t="shared" si="53"/>
        <v>9.2991405671949057</v>
      </c>
      <c r="AM171" s="430" t="s">
        <v>998</v>
      </c>
    </row>
    <row r="172" spans="1:39">
      <c r="A172" s="355">
        <v>168</v>
      </c>
      <c r="B172" s="353">
        <v>47.733000000000004</v>
      </c>
      <c r="C172" s="353">
        <v>49.034999999999997</v>
      </c>
      <c r="D172" s="353">
        <v>48.09</v>
      </c>
      <c r="E172" s="353">
        <v>849.86</v>
      </c>
      <c r="F172" s="353">
        <v>897.05</v>
      </c>
      <c r="G172" s="353">
        <v>830.5</v>
      </c>
      <c r="H172" s="353">
        <v>77.406999999999996</v>
      </c>
      <c r="I172" s="353">
        <v>84.424999999999997</v>
      </c>
      <c r="J172" s="353">
        <v>70.95</v>
      </c>
      <c r="K172" s="353">
        <f t="shared" si="36"/>
        <v>48.286000000000001</v>
      </c>
      <c r="L172" s="353">
        <f t="shared" si="37"/>
        <v>0.67276518934914764</v>
      </c>
      <c r="M172" s="353">
        <f t="shared" si="38"/>
        <v>1.3932924436672072</v>
      </c>
      <c r="N172" s="353">
        <f t="shared" si="39"/>
        <v>859.13666666666666</v>
      </c>
      <c r="O172" s="353">
        <f t="shared" si="40"/>
        <v>34.231097460252883</v>
      </c>
      <c r="P172" s="353">
        <f t="shared" si="41"/>
        <v>3.9843599730255823</v>
      </c>
      <c r="Q172" s="353">
        <f t="shared" si="42"/>
        <v>77.593999999999994</v>
      </c>
      <c r="R172" s="353">
        <f t="shared" si="43"/>
        <v>6.7394460454847449</v>
      </c>
      <c r="S172" s="353">
        <f t="shared" si="44"/>
        <v>8.6855247125869859</v>
      </c>
      <c r="T172" s="355">
        <v>168</v>
      </c>
      <c r="U172" s="353">
        <v>47.733000000000004</v>
      </c>
      <c r="V172" s="353">
        <v>49.034999999999997</v>
      </c>
      <c r="W172" s="353">
        <v>48.09</v>
      </c>
      <c r="X172" s="353">
        <v>849.86</v>
      </c>
      <c r="Y172" s="353">
        <v>897.05</v>
      </c>
      <c r="Z172" s="353">
        <v>830.5</v>
      </c>
      <c r="AA172" s="353">
        <v>77.406999999999996</v>
      </c>
      <c r="AB172" s="353">
        <v>84.424999999999997</v>
      </c>
      <c r="AC172" s="353">
        <v>70.95</v>
      </c>
      <c r="AD172" s="353">
        <f t="shared" si="45"/>
        <v>48.286000000000001</v>
      </c>
      <c r="AE172" s="353">
        <f t="shared" si="46"/>
        <v>0.67276518934914764</v>
      </c>
      <c r="AF172" s="353">
        <f t="shared" si="47"/>
        <v>1.3932924436672072</v>
      </c>
      <c r="AG172" s="353">
        <f t="shared" si="48"/>
        <v>859.13666666666666</v>
      </c>
      <c r="AH172" s="353">
        <f t="shared" si="49"/>
        <v>34.231097460252883</v>
      </c>
      <c r="AI172" s="353">
        <f t="shared" si="50"/>
        <v>3.9843599730255823</v>
      </c>
      <c r="AJ172" s="353">
        <f t="shared" si="51"/>
        <v>77.593999999999994</v>
      </c>
      <c r="AK172" s="353">
        <f t="shared" si="52"/>
        <v>6.7394460454847449</v>
      </c>
      <c r="AL172" s="353">
        <f t="shared" si="53"/>
        <v>8.6855247125869859</v>
      </c>
      <c r="AM172" s="430" t="s">
        <v>999</v>
      </c>
    </row>
    <row r="173" spans="1:39">
      <c r="A173" s="355">
        <v>169</v>
      </c>
      <c r="B173" s="353">
        <v>42.315000000000005</v>
      </c>
      <c r="C173" s="353">
        <v>44.709000000000003</v>
      </c>
      <c r="D173" s="353">
        <v>42.126000000000005</v>
      </c>
      <c r="E173" s="353">
        <v>777.7</v>
      </c>
      <c r="F173" s="353">
        <v>945.33999999999992</v>
      </c>
      <c r="G173" s="353">
        <v>781.88</v>
      </c>
      <c r="H173" s="353">
        <v>63.228000000000002</v>
      </c>
      <c r="I173" s="353">
        <v>75.02000000000001</v>
      </c>
      <c r="J173" s="353">
        <v>61.941000000000003</v>
      </c>
      <c r="K173" s="353">
        <f t="shared" si="36"/>
        <v>43.050000000000004</v>
      </c>
      <c r="L173" s="353">
        <f t="shared" si="37"/>
        <v>1.4398406161794428</v>
      </c>
      <c r="M173" s="353">
        <f t="shared" si="38"/>
        <v>3.3445775056433051</v>
      </c>
      <c r="N173" s="353">
        <f t="shared" si="39"/>
        <v>834.97333333333336</v>
      </c>
      <c r="O173" s="353">
        <f t="shared" si="40"/>
        <v>95.603184744721361</v>
      </c>
      <c r="P173" s="353">
        <f t="shared" si="41"/>
        <v>11.449848866796707</v>
      </c>
      <c r="Q173" s="353">
        <f t="shared" si="42"/>
        <v>66.729666666666674</v>
      </c>
      <c r="R173" s="353">
        <f t="shared" si="43"/>
        <v>7.2084195447638448</v>
      </c>
      <c r="S173" s="353">
        <f t="shared" si="44"/>
        <v>10.802421029273104</v>
      </c>
      <c r="T173" s="355">
        <v>169</v>
      </c>
      <c r="U173" s="353">
        <v>42.315000000000005</v>
      </c>
      <c r="V173" s="353">
        <v>44.709000000000003</v>
      </c>
      <c r="W173" s="353">
        <v>42.126000000000005</v>
      </c>
      <c r="X173" s="353">
        <v>777.7</v>
      </c>
      <c r="Y173" s="353">
        <v>945.33999999999992</v>
      </c>
      <c r="Z173" s="353">
        <v>781.88</v>
      </c>
      <c r="AA173" s="353">
        <v>63.228000000000002</v>
      </c>
      <c r="AB173" s="353">
        <v>75.02000000000001</v>
      </c>
      <c r="AC173" s="353">
        <v>61.941000000000003</v>
      </c>
      <c r="AD173" s="353">
        <f t="shared" si="45"/>
        <v>43.050000000000004</v>
      </c>
      <c r="AE173" s="353">
        <f t="shared" si="46"/>
        <v>1.4398406161794428</v>
      </c>
      <c r="AF173" s="353">
        <f t="shared" si="47"/>
        <v>3.3445775056433051</v>
      </c>
      <c r="AG173" s="353">
        <f t="shared" si="48"/>
        <v>834.97333333333336</v>
      </c>
      <c r="AH173" s="353">
        <f t="shared" si="49"/>
        <v>95.603184744721361</v>
      </c>
      <c r="AI173" s="353">
        <f t="shared" si="50"/>
        <v>11.449848866796707</v>
      </c>
      <c r="AJ173" s="353">
        <f t="shared" si="51"/>
        <v>66.729666666666674</v>
      </c>
      <c r="AK173" s="353">
        <f t="shared" si="52"/>
        <v>7.2084195447638448</v>
      </c>
      <c r="AL173" s="353">
        <f t="shared" si="53"/>
        <v>10.802421029273104</v>
      </c>
      <c r="AM173" s="430" t="s">
        <v>1000</v>
      </c>
    </row>
    <row r="174" spans="1:39">
      <c r="A174" s="355">
        <v>170</v>
      </c>
      <c r="B174" s="353">
        <v>61.257000000000005</v>
      </c>
      <c r="C174" s="353">
        <v>67.808999999999997</v>
      </c>
      <c r="D174" s="353">
        <v>63.503999999999998</v>
      </c>
      <c r="E174" s="353">
        <v>3896.2000000000007</v>
      </c>
      <c r="F174" s="353">
        <v>4118.4000000000005</v>
      </c>
      <c r="G174" s="353">
        <v>3927</v>
      </c>
      <c r="H174" s="353">
        <v>56.639000000000003</v>
      </c>
      <c r="I174" s="353">
        <v>63.580000000000005</v>
      </c>
      <c r="J174" s="353">
        <v>55.297000000000004</v>
      </c>
      <c r="K174" s="353">
        <f t="shared" si="36"/>
        <v>64.19</v>
      </c>
      <c r="L174" s="353">
        <f t="shared" si="37"/>
        <v>3.3294328345830881</v>
      </c>
      <c r="M174" s="353">
        <f t="shared" si="38"/>
        <v>5.1868403716826421</v>
      </c>
      <c r="N174" s="353">
        <f t="shared" si="39"/>
        <v>3980.5333333333342</v>
      </c>
      <c r="O174" s="353">
        <f t="shared" si="40"/>
        <v>120.38510428343427</v>
      </c>
      <c r="P174" s="353">
        <f t="shared" si="41"/>
        <v>3.024346091397323</v>
      </c>
      <c r="Q174" s="353">
        <f t="shared" si="42"/>
        <v>58.50533333333334</v>
      </c>
      <c r="R174" s="353">
        <f t="shared" si="43"/>
        <v>4.445719551808609</v>
      </c>
      <c r="S174" s="353">
        <f t="shared" si="44"/>
        <v>7.598827830753792</v>
      </c>
      <c r="T174" s="355">
        <v>170</v>
      </c>
      <c r="U174" s="353">
        <v>61.257000000000005</v>
      </c>
      <c r="V174" s="353">
        <v>67.808999999999997</v>
      </c>
      <c r="W174" s="353">
        <v>63.503999999999998</v>
      </c>
      <c r="X174" s="353">
        <v>3896.2000000000007</v>
      </c>
      <c r="Y174" s="353">
        <v>4118.4000000000005</v>
      </c>
      <c r="Z174" s="353">
        <v>3927</v>
      </c>
      <c r="AA174" s="353">
        <v>56.639000000000003</v>
      </c>
      <c r="AB174" s="353">
        <v>63.580000000000005</v>
      </c>
      <c r="AC174" s="353">
        <v>55.297000000000004</v>
      </c>
      <c r="AD174" s="353">
        <f t="shared" si="45"/>
        <v>64.19</v>
      </c>
      <c r="AE174" s="353">
        <f t="shared" si="46"/>
        <v>3.3294328345830881</v>
      </c>
      <c r="AF174" s="353">
        <f t="shared" si="47"/>
        <v>5.1868403716826421</v>
      </c>
      <c r="AG174" s="353">
        <f t="shared" si="48"/>
        <v>3980.5333333333342</v>
      </c>
      <c r="AH174" s="353">
        <f t="shared" si="49"/>
        <v>120.38510428343427</v>
      </c>
      <c r="AI174" s="353">
        <f t="shared" si="50"/>
        <v>3.024346091397323</v>
      </c>
      <c r="AJ174" s="353">
        <f t="shared" si="51"/>
        <v>58.50533333333334</v>
      </c>
      <c r="AK174" s="353">
        <f t="shared" si="52"/>
        <v>4.445719551808609</v>
      </c>
      <c r="AL174" s="353">
        <f t="shared" si="53"/>
        <v>7.598827830753792</v>
      </c>
      <c r="AM174" s="430" t="s">
        <v>1001</v>
      </c>
    </row>
    <row r="175" spans="1:39">
      <c r="A175" s="355">
        <v>171</v>
      </c>
      <c r="B175" s="353">
        <v>41.454000000000001</v>
      </c>
      <c r="C175" s="353">
        <v>38.493000000000002</v>
      </c>
      <c r="D175" s="353">
        <v>29.379000000000001</v>
      </c>
      <c r="E175" s="353">
        <v>570.24</v>
      </c>
      <c r="F175" s="353">
        <v>519.08999999999992</v>
      </c>
      <c r="G175" s="353">
        <v>425.04</v>
      </c>
      <c r="H175" s="353">
        <v>61.061</v>
      </c>
      <c r="I175" s="353">
        <v>74.228000000000009</v>
      </c>
      <c r="J175" s="353">
        <v>60.049000000000007</v>
      </c>
      <c r="K175" s="353">
        <f t="shared" si="36"/>
        <v>36.442</v>
      </c>
      <c r="L175" s="353">
        <f t="shared" si="37"/>
        <v>6.2933581655583444</v>
      </c>
      <c r="M175" s="353">
        <f t="shared" si="38"/>
        <v>17.26951914153544</v>
      </c>
      <c r="N175" s="353">
        <f t="shared" si="39"/>
        <v>504.78999999999996</v>
      </c>
      <c r="O175" s="353">
        <f t="shared" si="40"/>
        <v>73.648676159181989</v>
      </c>
      <c r="P175" s="353">
        <f t="shared" si="41"/>
        <v>14.589963382630797</v>
      </c>
      <c r="Q175" s="353">
        <f t="shared" si="42"/>
        <v>65.112666666666669</v>
      </c>
      <c r="R175" s="353">
        <f t="shared" si="43"/>
        <v>7.910310508022639</v>
      </c>
      <c r="S175" s="353">
        <f t="shared" si="44"/>
        <v>12.148650812472697</v>
      </c>
      <c r="T175" s="355">
        <v>171</v>
      </c>
      <c r="U175" s="353">
        <v>41.454000000000001</v>
      </c>
      <c r="V175" s="353">
        <v>38.493000000000002</v>
      </c>
      <c r="W175" s="353">
        <v>29.379000000000001</v>
      </c>
      <c r="X175" s="353">
        <v>570.24</v>
      </c>
      <c r="Y175" s="353">
        <v>519.08999999999992</v>
      </c>
      <c r="Z175" s="353">
        <v>425.04</v>
      </c>
      <c r="AA175" s="353">
        <v>61.061</v>
      </c>
      <c r="AB175" s="353">
        <v>74.228000000000009</v>
      </c>
      <c r="AC175" s="353">
        <v>60.049000000000007</v>
      </c>
      <c r="AD175" s="353">
        <f t="shared" si="45"/>
        <v>36.442</v>
      </c>
      <c r="AE175" s="353">
        <f t="shared" si="46"/>
        <v>6.2933581655583444</v>
      </c>
      <c r="AF175" s="353">
        <f t="shared" si="47"/>
        <v>17.26951914153544</v>
      </c>
      <c r="AG175" s="353">
        <f t="shared" si="48"/>
        <v>504.78999999999996</v>
      </c>
      <c r="AH175" s="353">
        <f t="shared" si="49"/>
        <v>73.648676159181989</v>
      </c>
      <c r="AI175" s="353">
        <f t="shared" si="50"/>
        <v>14.589963382630797</v>
      </c>
      <c r="AJ175" s="353">
        <f t="shared" si="51"/>
        <v>65.112666666666669</v>
      </c>
      <c r="AK175" s="353">
        <f t="shared" si="52"/>
        <v>7.910310508022639</v>
      </c>
      <c r="AL175" s="353">
        <f t="shared" si="53"/>
        <v>12.148650812472697</v>
      </c>
      <c r="AM175" s="430" t="s">
        <v>1002</v>
      </c>
    </row>
    <row r="176" spans="1:39">
      <c r="A176" s="355">
        <v>172</v>
      </c>
      <c r="B176" s="353">
        <v>53.928000000000004</v>
      </c>
      <c r="C176" s="353">
        <v>50.61</v>
      </c>
      <c r="D176" s="353">
        <v>41.454000000000001</v>
      </c>
      <c r="E176" s="353">
        <v>1921.7000000000003</v>
      </c>
      <c r="F176" s="353">
        <v>1410.2000000000003</v>
      </c>
      <c r="G176" s="353">
        <v>1432.2000000000003</v>
      </c>
      <c r="H176" s="353">
        <v>104.005</v>
      </c>
      <c r="I176" s="353">
        <v>103.32300000000001</v>
      </c>
      <c r="J176" s="353">
        <v>108.834</v>
      </c>
      <c r="K176" s="353">
        <f t="shared" si="36"/>
        <v>48.664000000000009</v>
      </c>
      <c r="L176" s="353">
        <f t="shared" si="37"/>
        <v>6.4606776734333211</v>
      </c>
      <c r="M176" s="353">
        <f t="shared" si="38"/>
        <v>13.276092539522685</v>
      </c>
      <c r="N176" s="353">
        <f t="shared" si="39"/>
        <v>1588.0333333333335</v>
      </c>
      <c r="O176" s="353">
        <f t="shared" si="40"/>
        <v>289.17310271415971</v>
      </c>
      <c r="P176" s="353">
        <f t="shared" si="41"/>
        <v>18.209510886473396</v>
      </c>
      <c r="Q176" s="353">
        <f t="shared" si="42"/>
        <v>105.38733333333334</v>
      </c>
      <c r="R176" s="353">
        <f t="shared" si="43"/>
        <v>3.0043159509834076</v>
      </c>
      <c r="S176" s="353">
        <f t="shared" si="44"/>
        <v>2.8507372337441632</v>
      </c>
      <c r="T176" s="355">
        <v>172</v>
      </c>
      <c r="U176" s="353">
        <v>53.928000000000004</v>
      </c>
      <c r="V176" s="353">
        <v>50.61</v>
      </c>
      <c r="W176" s="353">
        <v>41.454000000000001</v>
      </c>
      <c r="Y176" s="353">
        <v>1410.2000000000003</v>
      </c>
      <c r="Z176" s="353">
        <v>1432.2000000000003</v>
      </c>
      <c r="AA176" s="353">
        <v>104.005</v>
      </c>
      <c r="AB176" s="353">
        <v>103.32300000000001</v>
      </c>
      <c r="AC176" s="353">
        <v>108.834</v>
      </c>
      <c r="AD176" s="353">
        <f t="shared" si="45"/>
        <v>48.664000000000009</v>
      </c>
      <c r="AE176" s="353">
        <f t="shared" si="46"/>
        <v>6.4606776734333211</v>
      </c>
      <c r="AF176" s="353">
        <f t="shared" si="47"/>
        <v>13.276092539522685</v>
      </c>
      <c r="AG176" s="353">
        <f t="shared" si="48"/>
        <v>1421.2000000000003</v>
      </c>
      <c r="AH176" s="353">
        <f t="shared" si="49"/>
        <v>15.556349186104045</v>
      </c>
      <c r="AI176" s="353">
        <f t="shared" si="50"/>
        <v>1.0945925405364509</v>
      </c>
      <c r="AJ176" s="353">
        <f t="shared" si="51"/>
        <v>105.38733333333334</v>
      </c>
      <c r="AK176" s="353">
        <f t="shared" si="52"/>
        <v>3.0043159509834076</v>
      </c>
      <c r="AL176" s="353">
        <f t="shared" si="53"/>
        <v>2.8507372337441632</v>
      </c>
      <c r="AM176" s="430" t="s">
        <v>1003</v>
      </c>
    </row>
    <row r="177" spans="1:39">
      <c r="A177" s="355">
        <v>173</v>
      </c>
      <c r="B177" s="353">
        <v>52.059000000000005</v>
      </c>
      <c r="C177" s="353">
        <v>51.744</v>
      </c>
      <c r="D177" s="353">
        <v>42.903000000000006</v>
      </c>
      <c r="E177" s="353">
        <v>1735.8000000000002</v>
      </c>
      <c r="F177" s="353">
        <v>1372.8000000000002</v>
      </c>
      <c r="G177" s="353">
        <v>1500.4</v>
      </c>
      <c r="H177" s="353">
        <v>91.388000000000005</v>
      </c>
      <c r="I177" s="353">
        <v>80.245000000000005</v>
      </c>
      <c r="J177" s="353">
        <v>86.9</v>
      </c>
      <c r="K177" s="353">
        <f t="shared" si="36"/>
        <v>48.902000000000008</v>
      </c>
      <c r="L177" s="353">
        <f t="shared" si="37"/>
        <v>5.1976732294364156</v>
      </c>
      <c r="M177" s="353">
        <f t="shared" si="38"/>
        <v>10.628753894393714</v>
      </c>
      <c r="N177" s="353">
        <f t="shared" si="39"/>
        <v>1536.3333333333333</v>
      </c>
      <c r="O177" s="353">
        <f t="shared" si="40"/>
        <v>184.14845460479253</v>
      </c>
      <c r="P177" s="353">
        <f t="shared" si="41"/>
        <v>11.986230501505265</v>
      </c>
      <c r="Q177" s="353">
        <f t="shared" si="42"/>
        <v>86.177666666666667</v>
      </c>
      <c r="R177" s="353">
        <f t="shared" si="43"/>
        <v>5.6065083905522997</v>
      </c>
      <c r="S177" s="353">
        <f t="shared" si="44"/>
        <v>6.5057556179121807</v>
      </c>
      <c r="T177" s="355">
        <v>173</v>
      </c>
      <c r="U177" s="353">
        <v>52.059000000000005</v>
      </c>
      <c r="V177" s="353">
        <v>51.744</v>
      </c>
      <c r="W177" s="353">
        <v>42.903000000000006</v>
      </c>
      <c r="X177" s="353">
        <v>1735.8000000000002</v>
      </c>
      <c r="Y177" s="353">
        <v>1372.8000000000002</v>
      </c>
      <c r="Z177" s="353">
        <v>1500.4</v>
      </c>
      <c r="AA177" s="353">
        <v>91.388000000000005</v>
      </c>
      <c r="AB177" s="353">
        <v>80.245000000000005</v>
      </c>
      <c r="AC177" s="353">
        <v>86.9</v>
      </c>
      <c r="AD177" s="353">
        <f t="shared" si="45"/>
        <v>48.902000000000008</v>
      </c>
      <c r="AE177" s="353">
        <f t="shared" si="46"/>
        <v>5.1976732294364156</v>
      </c>
      <c r="AF177" s="353">
        <f t="shared" si="47"/>
        <v>10.628753894393714</v>
      </c>
      <c r="AG177" s="353">
        <f t="shared" si="48"/>
        <v>1536.3333333333333</v>
      </c>
      <c r="AH177" s="353">
        <f t="shared" si="49"/>
        <v>184.14845460479253</v>
      </c>
      <c r="AI177" s="353">
        <f t="shared" si="50"/>
        <v>11.986230501505265</v>
      </c>
      <c r="AJ177" s="353">
        <f t="shared" si="51"/>
        <v>86.177666666666667</v>
      </c>
      <c r="AK177" s="353">
        <f t="shared" si="52"/>
        <v>5.6065083905522997</v>
      </c>
      <c r="AL177" s="353">
        <f t="shared" si="53"/>
        <v>6.5057556179121807</v>
      </c>
      <c r="AM177" s="430" t="s">
        <v>1004</v>
      </c>
    </row>
    <row r="178" spans="1:39">
      <c r="A178" s="355">
        <v>174</v>
      </c>
      <c r="B178" s="353">
        <v>39.690000000000005</v>
      </c>
      <c r="C178" s="353">
        <v>35.573999999999998</v>
      </c>
      <c r="D178" s="353">
        <v>35.343000000000004</v>
      </c>
      <c r="E178" s="353">
        <v>836.66000000000008</v>
      </c>
      <c r="F178" s="353">
        <v>668.36</v>
      </c>
      <c r="G178" s="353">
        <v>757.57</v>
      </c>
      <c r="H178" s="353">
        <v>59.983000000000004</v>
      </c>
      <c r="I178" s="353">
        <v>51.281999999999996</v>
      </c>
      <c r="J178" s="353">
        <v>56.441000000000003</v>
      </c>
      <c r="K178" s="353">
        <f t="shared" si="36"/>
        <v>36.869000000000007</v>
      </c>
      <c r="L178" s="353">
        <f t="shared" si="37"/>
        <v>2.4457863766077383</v>
      </c>
      <c r="M178" s="353">
        <f t="shared" si="38"/>
        <v>6.6337204063243869</v>
      </c>
      <c r="N178" s="353">
        <f t="shared" si="39"/>
        <v>754.19666666666672</v>
      </c>
      <c r="O178" s="353">
        <f t="shared" si="40"/>
        <v>84.200694969420169</v>
      </c>
      <c r="P178" s="353">
        <f t="shared" si="41"/>
        <v>11.164288930308208</v>
      </c>
      <c r="Q178" s="353">
        <f t="shared" si="42"/>
        <v>55.902000000000008</v>
      </c>
      <c r="R178" s="353">
        <f t="shared" si="43"/>
        <v>4.375470374714018</v>
      </c>
      <c r="S178" s="353">
        <f t="shared" si="44"/>
        <v>7.8270372700690798</v>
      </c>
      <c r="T178" s="355">
        <v>174</v>
      </c>
      <c r="U178" s="353">
        <v>39.690000000000005</v>
      </c>
      <c r="V178" s="353">
        <v>35.573999999999998</v>
      </c>
      <c r="W178" s="353">
        <v>35.343000000000004</v>
      </c>
      <c r="X178" s="353">
        <v>836.66000000000008</v>
      </c>
      <c r="Z178" s="353">
        <v>757.57</v>
      </c>
      <c r="AA178" s="353">
        <v>59.983000000000004</v>
      </c>
      <c r="AB178" s="353">
        <v>51.281999999999996</v>
      </c>
      <c r="AC178" s="353">
        <v>56.441000000000003</v>
      </c>
      <c r="AD178" s="353">
        <f t="shared" si="45"/>
        <v>36.869000000000007</v>
      </c>
      <c r="AE178" s="353">
        <f t="shared" si="46"/>
        <v>2.4457863766077383</v>
      </c>
      <c r="AF178" s="353">
        <f t="shared" si="47"/>
        <v>6.6337204063243869</v>
      </c>
      <c r="AG178" s="353">
        <f t="shared" si="48"/>
        <v>797.11500000000001</v>
      </c>
      <c r="AH178" s="353">
        <f t="shared" si="49"/>
        <v>55.925075324044066</v>
      </c>
      <c r="AI178" s="353">
        <f t="shared" si="50"/>
        <v>7.0159356333833962</v>
      </c>
      <c r="AJ178" s="353">
        <f t="shared" si="51"/>
        <v>55.902000000000008</v>
      </c>
      <c r="AK178" s="353">
        <f t="shared" si="52"/>
        <v>4.375470374714018</v>
      </c>
      <c r="AL178" s="353">
        <f t="shared" si="53"/>
        <v>7.8270372700690798</v>
      </c>
      <c r="AM178" s="430" t="s">
        <v>1005</v>
      </c>
    </row>
    <row r="179" spans="1:39">
      <c r="A179" s="355">
        <v>175</v>
      </c>
      <c r="B179" s="353">
        <v>57.183</v>
      </c>
      <c r="C179" s="353">
        <v>46.997999999999998</v>
      </c>
      <c r="D179" s="353">
        <v>37.988999999999997</v>
      </c>
      <c r="E179" s="353">
        <v>1632.4</v>
      </c>
      <c r="F179" s="353">
        <v>1359.6000000000001</v>
      </c>
      <c r="G179" s="353">
        <v>1400.3000000000002</v>
      </c>
      <c r="H179" s="353">
        <v>0.54354621042153073</v>
      </c>
      <c r="I179" s="353">
        <v>1.6451850952556479</v>
      </c>
      <c r="J179" s="353">
        <v>0.74165815569574312</v>
      </c>
      <c r="K179" s="353">
        <f t="shared" si="36"/>
        <v>47.389999999999993</v>
      </c>
      <c r="L179" s="353">
        <f t="shared" si="37"/>
        <v>9.6030024992187002</v>
      </c>
      <c r="M179" s="353">
        <f t="shared" si="38"/>
        <v>20.263774001305553</v>
      </c>
      <c r="N179" s="353">
        <f t="shared" si="39"/>
        <v>1464.1000000000001</v>
      </c>
      <c r="O179" s="353">
        <f t="shared" si="40"/>
        <v>147.16585881242969</v>
      </c>
      <c r="P179" s="353">
        <f t="shared" si="41"/>
        <v>10.051626173924573</v>
      </c>
      <c r="Q179" s="353">
        <f t="shared" si="42"/>
        <v>0.97679648712430722</v>
      </c>
      <c r="R179" s="353">
        <f t="shared" si="43"/>
        <v>0.58725597853482647</v>
      </c>
      <c r="S179" s="353">
        <f t="shared" si="44"/>
        <v>60.120607135239645</v>
      </c>
      <c r="T179" s="355">
        <v>175</v>
      </c>
      <c r="V179" s="353">
        <v>46.997999999999998</v>
      </c>
      <c r="W179" s="353">
        <v>37.988999999999997</v>
      </c>
      <c r="X179" s="353">
        <v>1632.4</v>
      </c>
      <c r="Y179" s="353">
        <v>1359.6000000000001</v>
      </c>
      <c r="Z179" s="353">
        <v>1400.3000000000002</v>
      </c>
      <c r="AA179" s="353">
        <v>0.54354621042153073</v>
      </c>
      <c r="AC179" s="353">
        <v>0.74165815569574312</v>
      </c>
      <c r="AD179" s="353">
        <f t="shared" si="45"/>
        <v>42.493499999999997</v>
      </c>
      <c r="AE179" s="353">
        <f t="shared" si="46"/>
        <v>6.3703249917096221</v>
      </c>
      <c r="AF179" s="353">
        <f t="shared" si="47"/>
        <v>14.991292766445744</v>
      </c>
      <c r="AG179" s="353">
        <f t="shared" si="48"/>
        <v>1464.1000000000001</v>
      </c>
      <c r="AH179" s="353">
        <f t="shared" si="49"/>
        <v>147.16585881242969</v>
      </c>
      <c r="AI179" s="353">
        <f t="shared" si="50"/>
        <v>10.051626173924573</v>
      </c>
      <c r="AJ179" s="353">
        <f t="shared" si="51"/>
        <v>0.64260218305863692</v>
      </c>
      <c r="AK179" s="353">
        <f t="shared" si="52"/>
        <v>0.14008629993745378</v>
      </c>
      <c r="AL179" s="353">
        <f t="shared" si="53"/>
        <v>21.799848122313492</v>
      </c>
      <c r="AM179" s="430" t="s">
        <v>1006</v>
      </c>
    </row>
    <row r="180" spans="1:39">
      <c r="A180" s="355">
        <v>176</v>
      </c>
      <c r="B180" s="353">
        <v>48.341999999999999</v>
      </c>
      <c r="C180" s="353">
        <v>40.887</v>
      </c>
      <c r="D180" s="353">
        <v>40.445999999999998</v>
      </c>
      <c r="E180" s="353">
        <v>1000.45</v>
      </c>
      <c r="F180" s="353">
        <v>711.04</v>
      </c>
      <c r="G180" s="353">
        <v>1115.4000000000001</v>
      </c>
      <c r="H180" s="353">
        <v>69.454000000000008</v>
      </c>
      <c r="I180" s="353">
        <v>49.544000000000004</v>
      </c>
      <c r="J180" s="353">
        <v>46.716999999999999</v>
      </c>
      <c r="K180" s="353">
        <f t="shared" si="36"/>
        <v>43.225000000000001</v>
      </c>
      <c r="L180" s="353">
        <f t="shared" si="37"/>
        <v>4.4369344146606444</v>
      </c>
      <c r="M180" s="353">
        <f t="shared" si="38"/>
        <v>10.264741271626708</v>
      </c>
      <c r="N180" s="353">
        <f t="shared" si="39"/>
        <v>942.29666666666674</v>
      </c>
      <c r="O180" s="353">
        <f t="shared" si="40"/>
        <v>208.35812927105411</v>
      </c>
      <c r="P180" s="353">
        <f t="shared" si="41"/>
        <v>22.111733665376519</v>
      </c>
      <c r="Q180" s="353">
        <f t="shared" si="42"/>
        <v>55.238333333333344</v>
      </c>
      <c r="R180" s="353">
        <f t="shared" si="43"/>
        <v>12.392008163866443</v>
      </c>
      <c r="S180" s="353">
        <f t="shared" si="44"/>
        <v>22.433711185830685</v>
      </c>
      <c r="T180" s="355">
        <v>176</v>
      </c>
      <c r="U180" s="353">
        <v>48.341999999999999</v>
      </c>
      <c r="V180" s="353">
        <v>40.887</v>
      </c>
      <c r="W180" s="353">
        <v>40.445999999999998</v>
      </c>
      <c r="X180" s="353">
        <v>1000.45</v>
      </c>
      <c r="Z180" s="353">
        <v>1115.4000000000001</v>
      </c>
      <c r="AB180" s="353">
        <v>49.544000000000004</v>
      </c>
      <c r="AC180" s="353">
        <v>46.716999999999999</v>
      </c>
      <c r="AD180" s="353">
        <f t="shared" si="45"/>
        <v>43.225000000000001</v>
      </c>
      <c r="AE180" s="353">
        <f t="shared" si="46"/>
        <v>4.4369344146606444</v>
      </c>
      <c r="AF180" s="353">
        <f t="shared" si="47"/>
        <v>10.264741271626708</v>
      </c>
      <c r="AG180" s="353">
        <f t="shared" si="48"/>
        <v>1057.9250000000002</v>
      </c>
      <c r="AH180" s="353">
        <f t="shared" si="49"/>
        <v>81.281924497393661</v>
      </c>
      <c r="AI180" s="353">
        <f t="shared" si="50"/>
        <v>7.6831462057701305</v>
      </c>
      <c r="AJ180" s="353">
        <f t="shared" si="51"/>
        <v>48.130499999999998</v>
      </c>
      <c r="AK180" s="353">
        <f t="shared" si="52"/>
        <v>1.9989908704143735</v>
      </c>
      <c r="AL180" s="353">
        <f t="shared" si="53"/>
        <v>4.1532726034725878</v>
      </c>
      <c r="AM180" s="430" t="s">
        <v>1007</v>
      </c>
    </row>
    <row r="181" spans="1:39">
      <c r="A181" s="355">
        <v>177</v>
      </c>
      <c r="B181" s="353">
        <v>35.909999999999997</v>
      </c>
      <c r="C181" s="353">
        <v>36.497999999999998</v>
      </c>
      <c r="D181" s="353">
        <v>35.448</v>
      </c>
      <c r="E181" s="353">
        <v>1081.52</v>
      </c>
      <c r="F181" s="353">
        <v>1282.6000000000001</v>
      </c>
      <c r="G181" s="353">
        <v>996.71</v>
      </c>
      <c r="H181" s="353">
        <v>58.586000000000006</v>
      </c>
      <c r="I181" s="353">
        <v>56.727000000000004</v>
      </c>
      <c r="J181" s="353">
        <v>60.840999999999994</v>
      </c>
      <c r="K181" s="353">
        <f t="shared" si="36"/>
        <v>35.951999999999998</v>
      </c>
      <c r="L181" s="353">
        <f t="shared" si="37"/>
        <v>0.5262584916179488</v>
      </c>
      <c r="M181" s="353">
        <f t="shared" si="38"/>
        <v>1.463780851184771</v>
      </c>
      <c r="N181" s="353">
        <f t="shared" si="39"/>
        <v>1120.2766666666666</v>
      </c>
      <c r="O181" s="353">
        <f t="shared" si="40"/>
        <v>146.83266814075759</v>
      </c>
      <c r="P181" s="353">
        <f t="shared" si="41"/>
        <v>13.106821958333887</v>
      </c>
      <c r="Q181" s="353">
        <f t="shared" si="42"/>
        <v>58.717999999999996</v>
      </c>
      <c r="R181" s="353">
        <f t="shared" si="43"/>
        <v>2.0601740217758251</v>
      </c>
      <c r="S181" s="353">
        <f t="shared" si="44"/>
        <v>3.5085902479236779</v>
      </c>
      <c r="T181" s="355">
        <v>177</v>
      </c>
      <c r="U181" s="353">
        <v>35.909999999999997</v>
      </c>
      <c r="V181" s="353">
        <v>36.497999999999998</v>
      </c>
      <c r="W181" s="353">
        <v>35.448</v>
      </c>
      <c r="X181" s="353">
        <v>1081.52</v>
      </c>
      <c r="Y181" s="353">
        <v>1282.6000000000001</v>
      </c>
      <c r="Z181" s="353">
        <v>996.71</v>
      </c>
      <c r="AA181" s="353">
        <v>58.586000000000006</v>
      </c>
      <c r="AB181" s="353">
        <v>56.727000000000004</v>
      </c>
      <c r="AC181" s="353">
        <v>60.840999999999994</v>
      </c>
      <c r="AD181" s="353">
        <f t="shared" si="45"/>
        <v>35.951999999999998</v>
      </c>
      <c r="AE181" s="353">
        <f t="shared" si="46"/>
        <v>0.5262584916179488</v>
      </c>
      <c r="AF181" s="353">
        <f t="shared" si="47"/>
        <v>1.463780851184771</v>
      </c>
      <c r="AG181" s="353">
        <f t="shared" si="48"/>
        <v>1120.2766666666666</v>
      </c>
      <c r="AH181" s="353">
        <f t="shared" si="49"/>
        <v>146.83266814075759</v>
      </c>
      <c r="AI181" s="353">
        <f t="shared" si="50"/>
        <v>13.106821958333887</v>
      </c>
      <c r="AJ181" s="353">
        <f t="shared" si="51"/>
        <v>58.717999999999996</v>
      </c>
      <c r="AK181" s="353">
        <f t="shared" si="52"/>
        <v>2.0601740217758251</v>
      </c>
      <c r="AL181" s="353">
        <f t="shared" si="53"/>
        <v>3.5085902479236779</v>
      </c>
      <c r="AM181" s="430" t="s">
        <v>1008</v>
      </c>
    </row>
    <row r="182" spans="1:39">
      <c r="A182" s="355">
        <v>178</v>
      </c>
      <c r="B182" s="353">
        <v>43.155000000000001</v>
      </c>
      <c r="C182" s="353">
        <v>43.091999999999999</v>
      </c>
      <c r="D182" s="353">
        <v>38.934000000000005</v>
      </c>
      <c r="E182" s="353">
        <v>1131.9000000000001</v>
      </c>
      <c r="F182" s="353">
        <v>1088.8900000000001</v>
      </c>
      <c r="G182" s="353">
        <v>1185.8000000000002</v>
      </c>
      <c r="H182" s="353">
        <v>85.778000000000006</v>
      </c>
      <c r="I182" s="353">
        <v>72.138000000000005</v>
      </c>
      <c r="J182" s="353">
        <v>82.236000000000004</v>
      </c>
      <c r="K182" s="353">
        <f t="shared" si="36"/>
        <v>41.727000000000004</v>
      </c>
      <c r="L182" s="353">
        <f t="shared" si="37"/>
        <v>2.419014055353955</v>
      </c>
      <c r="M182" s="353">
        <f t="shared" si="38"/>
        <v>5.7972393302992185</v>
      </c>
      <c r="N182" s="353">
        <f t="shared" si="39"/>
        <v>1135.53</v>
      </c>
      <c r="O182" s="353">
        <f t="shared" si="40"/>
        <v>48.556870780560033</v>
      </c>
      <c r="P182" s="353">
        <f t="shared" si="41"/>
        <v>4.2761416061715707</v>
      </c>
      <c r="Q182" s="353">
        <f t="shared" si="42"/>
        <v>80.050666666666658</v>
      </c>
      <c r="R182" s="353">
        <f t="shared" si="43"/>
        <v>7.0777228918157942</v>
      </c>
      <c r="S182" s="353">
        <f t="shared" si="44"/>
        <v>8.8415539639259251</v>
      </c>
      <c r="T182" s="355">
        <v>178</v>
      </c>
      <c r="U182" s="353">
        <v>43.155000000000001</v>
      </c>
      <c r="V182" s="353">
        <v>43.091999999999999</v>
      </c>
      <c r="W182" s="353">
        <v>38.934000000000005</v>
      </c>
      <c r="X182" s="353">
        <v>1131.9000000000001</v>
      </c>
      <c r="Y182" s="353">
        <v>1088.8900000000001</v>
      </c>
      <c r="Z182" s="353">
        <v>1185.8000000000002</v>
      </c>
      <c r="AA182" s="353">
        <v>85.778000000000006</v>
      </c>
      <c r="AB182" s="353">
        <v>72.138000000000005</v>
      </c>
      <c r="AC182" s="353">
        <v>82.236000000000004</v>
      </c>
      <c r="AD182" s="353">
        <f t="shared" si="45"/>
        <v>41.727000000000004</v>
      </c>
      <c r="AE182" s="353">
        <f t="shared" si="46"/>
        <v>2.419014055353955</v>
      </c>
      <c r="AF182" s="353">
        <f t="shared" si="47"/>
        <v>5.7972393302992185</v>
      </c>
      <c r="AG182" s="353">
        <f t="shared" si="48"/>
        <v>1135.53</v>
      </c>
      <c r="AH182" s="353">
        <f t="shared" si="49"/>
        <v>48.556870780560033</v>
      </c>
      <c r="AI182" s="353">
        <f t="shared" si="50"/>
        <v>4.2761416061715707</v>
      </c>
      <c r="AJ182" s="353">
        <f t="shared" si="51"/>
        <v>80.050666666666658</v>
      </c>
      <c r="AK182" s="353">
        <f t="shared" si="52"/>
        <v>7.0777228918157942</v>
      </c>
      <c r="AL182" s="353">
        <f t="shared" si="53"/>
        <v>8.8415539639259251</v>
      </c>
      <c r="AM182" s="430" t="s">
        <v>1009</v>
      </c>
    </row>
    <row r="183" spans="1:39">
      <c r="A183" s="355">
        <v>179</v>
      </c>
      <c r="B183" s="353">
        <v>41.433</v>
      </c>
      <c r="C183" s="353">
        <v>39.438000000000002</v>
      </c>
      <c r="D183" s="353">
        <v>41.874000000000002</v>
      </c>
      <c r="E183" s="353">
        <v>1089.44</v>
      </c>
      <c r="F183" s="353">
        <v>901.23</v>
      </c>
      <c r="G183" s="353">
        <v>1097.25</v>
      </c>
      <c r="H183" s="353">
        <v>84.491</v>
      </c>
      <c r="I183" s="353">
        <v>80.981999999999999</v>
      </c>
      <c r="J183" s="353">
        <v>82.51100000000001</v>
      </c>
      <c r="K183" s="353">
        <f t="shared" si="36"/>
        <v>40.914999999999999</v>
      </c>
      <c r="L183" s="353">
        <f t="shared" si="37"/>
        <v>1.2979857472252916</v>
      </c>
      <c r="M183" s="353">
        <f t="shared" si="38"/>
        <v>3.1723958138220496</v>
      </c>
      <c r="N183" s="353">
        <f t="shared" si="39"/>
        <v>1029.3066666666666</v>
      </c>
      <c r="O183" s="353">
        <f t="shared" si="40"/>
        <v>110.98636597949017</v>
      </c>
      <c r="P183" s="353">
        <f t="shared" si="41"/>
        <v>10.782633550690127</v>
      </c>
      <c r="Q183" s="353">
        <f t="shared" si="42"/>
        <v>82.661333333333346</v>
      </c>
      <c r="R183" s="353">
        <f t="shared" si="43"/>
        <v>1.7593238284447046</v>
      </c>
      <c r="S183" s="353">
        <f t="shared" si="44"/>
        <v>2.1283516216103107</v>
      </c>
      <c r="T183" s="355">
        <v>179</v>
      </c>
      <c r="U183" s="353">
        <v>41.433</v>
      </c>
      <c r="V183" s="353">
        <v>39.438000000000002</v>
      </c>
      <c r="W183" s="353">
        <v>41.874000000000002</v>
      </c>
      <c r="X183" s="353">
        <v>1089.44</v>
      </c>
      <c r="Y183" s="353">
        <v>901.23</v>
      </c>
      <c r="Z183" s="353">
        <v>1097.25</v>
      </c>
      <c r="AA183" s="353">
        <v>84.491</v>
      </c>
      <c r="AB183" s="353">
        <v>80.981999999999999</v>
      </c>
      <c r="AC183" s="353">
        <v>82.51100000000001</v>
      </c>
      <c r="AD183" s="353">
        <f t="shared" si="45"/>
        <v>40.914999999999999</v>
      </c>
      <c r="AE183" s="353">
        <f t="shared" si="46"/>
        <v>1.2979857472252916</v>
      </c>
      <c r="AF183" s="353">
        <f t="shared" si="47"/>
        <v>3.1723958138220496</v>
      </c>
      <c r="AG183" s="353">
        <f t="shared" si="48"/>
        <v>1029.3066666666666</v>
      </c>
      <c r="AH183" s="353">
        <f t="shared" si="49"/>
        <v>110.98636597949017</v>
      </c>
      <c r="AI183" s="353">
        <f t="shared" si="50"/>
        <v>10.782633550690127</v>
      </c>
      <c r="AJ183" s="353">
        <f t="shared" si="51"/>
        <v>82.661333333333346</v>
      </c>
      <c r="AK183" s="353">
        <f t="shared" si="52"/>
        <v>1.7593238284447046</v>
      </c>
      <c r="AL183" s="353">
        <f t="shared" si="53"/>
        <v>2.1283516216103107</v>
      </c>
      <c r="AM183" s="430" t="s">
        <v>1010</v>
      </c>
    </row>
    <row r="184" spans="1:39">
      <c r="A184" s="355">
        <v>180</v>
      </c>
      <c r="B184" s="353">
        <v>41.915999999999997</v>
      </c>
      <c r="C184" s="353">
        <v>42.524999999999999</v>
      </c>
      <c r="D184" s="353">
        <v>37.673999999999999</v>
      </c>
      <c r="E184" s="353">
        <v>1203.4000000000001</v>
      </c>
      <c r="F184" s="353">
        <v>996.49</v>
      </c>
      <c r="G184" s="353">
        <v>1146.2</v>
      </c>
      <c r="H184" s="353">
        <v>84.766000000000005</v>
      </c>
      <c r="I184" s="353">
        <v>69.563999999999993</v>
      </c>
      <c r="J184" s="353">
        <v>89.022999999999996</v>
      </c>
      <c r="K184" s="353">
        <f t="shared" si="36"/>
        <v>40.705000000000005</v>
      </c>
      <c r="L184" s="353">
        <f t="shared" si="37"/>
        <v>2.642525496565737</v>
      </c>
      <c r="M184" s="353">
        <f t="shared" si="38"/>
        <v>6.4918941077649839</v>
      </c>
      <c r="N184" s="353">
        <f t="shared" si="39"/>
        <v>1115.3633333333335</v>
      </c>
      <c r="O184" s="353">
        <f t="shared" si="40"/>
        <v>106.8462073886263</v>
      </c>
      <c r="P184" s="353">
        <f t="shared" si="41"/>
        <v>9.5794979264119871</v>
      </c>
      <c r="Q184" s="353">
        <f t="shared" si="42"/>
        <v>81.117666666666665</v>
      </c>
      <c r="R184" s="353">
        <f t="shared" si="43"/>
        <v>10.22965895488872</v>
      </c>
      <c r="S184" s="353">
        <f t="shared" si="44"/>
        <v>12.610889064308292</v>
      </c>
      <c r="T184" s="355">
        <v>180</v>
      </c>
      <c r="U184" s="353">
        <v>41.915999999999997</v>
      </c>
      <c r="V184" s="353">
        <v>42.524999999999999</v>
      </c>
      <c r="W184" s="353">
        <v>37.673999999999999</v>
      </c>
      <c r="X184" s="353">
        <v>1203.4000000000001</v>
      </c>
      <c r="Y184" s="353">
        <v>996.49</v>
      </c>
      <c r="Z184" s="353">
        <v>1146.2</v>
      </c>
      <c r="AA184" s="353">
        <v>84.766000000000005</v>
      </c>
      <c r="AB184" s="353">
        <v>69.563999999999993</v>
      </c>
      <c r="AC184" s="353">
        <v>89.022999999999996</v>
      </c>
      <c r="AD184" s="353">
        <f t="shared" si="45"/>
        <v>40.705000000000005</v>
      </c>
      <c r="AE184" s="353">
        <f t="shared" si="46"/>
        <v>2.642525496565737</v>
      </c>
      <c r="AF184" s="353">
        <f t="shared" si="47"/>
        <v>6.4918941077649839</v>
      </c>
      <c r="AG184" s="353">
        <f t="shared" si="48"/>
        <v>1115.3633333333335</v>
      </c>
      <c r="AH184" s="353">
        <f t="shared" si="49"/>
        <v>106.8462073886263</v>
      </c>
      <c r="AI184" s="353">
        <f t="shared" si="50"/>
        <v>9.5794979264119871</v>
      </c>
      <c r="AJ184" s="353">
        <f t="shared" si="51"/>
        <v>81.117666666666665</v>
      </c>
      <c r="AK184" s="353">
        <f t="shared" si="52"/>
        <v>10.22965895488872</v>
      </c>
      <c r="AL184" s="353">
        <f t="shared" si="53"/>
        <v>12.610889064308292</v>
      </c>
      <c r="AM184" s="430" t="s">
        <v>1011</v>
      </c>
    </row>
    <row r="185" spans="1:39">
      <c r="A185" s="355">
        <v>181</v>
      </c>
      <c r="B185" s="353">
        <v>40.488</v>
      </c>
      <c r="C185" s="353">
        <v>43.008000000000003</v>
      </c>
      <c r="D185" s="353">
        <v>42.252000000000002</v>
      </c>
      <c r="E185" s="353">
        <v>999.46</v>
      </c>
      <c r="F185" s="353">
        <v>899.8</v>
      </c>
      <c r="G185" s="353">
        <v>946.44</v>
      </c>
      <c r="H185" s="353">
        <v>79.453000000000003</v>
      </c>
      <c r="I185" s="353">
        <v>74.294000000000011</v>
      </c>
      <c r="J185" s="353">
        <v>79.111999999999995</v>
      </c>
      <c r="K185" s="353">
        <f t="shared" si="36"/>
        <v>41.916000000000004</v>
      </c>
      <c r="L185" s="353">
        <f t="shared" si="37"/>
        <v>1.2931635627406166</v>
      </c>
      <c r="M185" s="353">
        <f t="shared" si="38"/>
        <v>3.0851311259199745</v>
      </c>
      <c r="N185" s="353">
        <f t="shared" si="39"/>
        <v>948.56666666666661</v>
      </c>
      <c r="O185" s="353">
        <f t="shared" si="40"/>
        <v>49.864024439803664</v>
      </c>
      <c r="P185" s="353">
        <f t="shared" si="41"/>
        <v>5.2567759538746532</v>
      </c>
      <c r="Q185" s="353">
        <f t="shared" si="42"/>
        <v>77.619666666666674</v>
      </c>
      <c r="R185" s="353">
        <f t="shared" si="43"/>
        <v>2.8851541264433851</v>
      </c>
      <c r="S185" s="353">
        <f t="shared" si="44"/>
        <v>3.7170400883496684</v>
      </c>
      <c r="T185" s="355">
        <v>181</v>
      </c>
      <c r="U185" s="353">
        <v>40.488</v>
      </c>
      <c r="V185" s="353">
        <v>43.008000000000003</v>
      </c>
      <c r="W185" s="353">
        <v>42.252000000000002</v>
      </c>
      <c r="X185" s="353">
        <v>999.46</v>
      </c>
      <c r="Y185" s="353">
        <v>899.8</v>
      </c>
      <c r="Z185" s="353">
        <v>946.44</v>
      </c>
      <c r="AA185" s="353">
        <v>79.453000000000003</v>
      </c>
      <c r="AB185" s="353">
        <v>74.294000000000011</v>
      </c>
      <c r="AC185" s="353">
        <v>79.111999999999995</v>
      </c>
      <c r="AD185" s="353">
        <f t="shared" si="45"/>
        <v>41.916000000000004</v>
      </c>
      <c r="AE185" s="353">
        <f t="shared" si="46"/>
        <v>1.2931635627406166</v>
      </c>
      <c r="AF185" s="353">
        <f t="shared" si="47"/>
        <v>3.0851311259199745</v>
      </c>
      <c r="AG185" s="353">
        <f t="shared" si="48"/>
        <v>948.56666666666661</v>
      </c>
      <c r="AH185" s="353">
        <f t="shared" si="49"/>
        <v>49.864024439803664</v>
      </c>
      <c r="AI185" s="353">
        <f t="shared" si="50"/>
        <v>5.2567759538746532</v>
      </c>
      <c r="AJ185" s="353">
        <f t="shared" si="51"/>
        <v>77.619666666666674</v>
      </c>
      <c r="AK185" s="353">
        <f t="shared" si="52"/>
        <v>2.8851541264433851</v>
      </c>
      <c r="AL185" s="353">
        <f t="shared" si="53"/>
        <v>3.7170400883496684</v>
      </c>
      <c r="AM185" s="430" t="s">
        <v>1012</v>
      </c>
    </row>
    <row r="186" spans="1:39">
      <c r="A186" s="355">
        <v>182</v>
      </c>
      <c r="B186" s="353">
        <v>34.818000000000005</v>
      </c>
      <c r="C186" s="353">
        <v>31.059000000000001</v>
      </c>
      <c r="D186" s="353">
        <v>33.137999999999998</v>
      </c>
      <c r="E186" s="353">
        <v>873.51</v>
      </c>
      <c r="F186" s="353">
        <v>726.11</v>
      </c>
      <c r="G186" s="353">
        <v>833.25</v>
      </c>
      <c r="H186" s="353">
        <v>72.006</v>
      </c>
      <c r="I186" s="353">
        <v>63.987000000000002</v>
      </c>
      <c r="J186" s="353">
        <v>76.647999999999996</v>
      </c>
      <c r="K186" s="353">
        <f t="shared" si="36"/>
        <v>33.005000000000003</v>
      </c>
      <c r="L186" s="353">
        <f t="shared" si="37"/>
        <v>1.8830260221250281</v>
      </c>
      <c r="M186" s="353">
        <f t="shared" si="38"/>
        <v>5.7052750253750277</v>
      </c>
      <c r="N186" s="353">
        <f t="shared" si="39"/>
        <v>810.95666666666659</v>
      </c>
      <c r="O186" s="353">
        <f t="shared" si="40"/>
        <v>76.186839633451996</v>
      </c>
      <c r="P186" s="353">
        <f t="shared" si="41"/>
        <v>9.3946868883399439</v>
      </c>
      <c r="Q186" s="353">
        <f t="shared" si="42"/>
        <v>70.880333333333326</v>
      </c>
      <c r="R186" s="353">
        <f t="shared" si="43"/>
        <v>6.4051209460347662</v>
      </c>
      <c r="S186" s="353">
        <f t="shared" si="44"/>
        <v>9.0365276866193742</v>
      </c>
      <c r="T186" s="355">
        <v>182</v>
      </c>
      <c r="U186" s="353">
        <v>34.818000000000005</v>
      </c>
      <c r="V186" s="353">
        <v>31.059000000000001</v>
      </c>
      <c r="W186" s="353">
        <v>33.137999999999998</v>
      </c>
      <c r="X186" s="353">
        <v>873.51</v>
      </c>
      <c r="Y186" s="353">
        <v>726.11</v>
      </c>
      <c r="Z186" s="353">
        <v>833.25</v>
      </c>
      <c r="AA186" s="353">
        <v>72.006</v>
      </c>
      <c r="AB186" s="353">
        <v>63.987000000000002</v>
      </c>
      <c r="AC186" s="353">
        <v>76.647999999999996</v>
      </c>
      <c r="AD186" s="353">
        <f t="shared" si="45"/>
        <v>33.005000000000003</v>
      </c>
      <c r="AE186" s="353">
        <f t="shared" si="46"/>
        <v>1.8830260221250281</v>
      </c>
      <c r="AF186" s="353">
        <f t="shared" si="47"/>
        <v>5.7052750253750277</v>
      </c>
      <c r="AG186" s="353">
        <f t="shared" si="48"/>
        <v>810.95666666666659</v>
      </c>
      <c r="AH186" s="353">
        <f t="shared" si="49"/>
        <v>76.186839633451996</v>
      </c>
      <c r="AI186" s="353">
        <f t="shared" si="50"/>
        <v>9.3946868883399439</v>
      </c>
      <c r="AJ186" s="353">
        <f t="shared" si="51"/>
        <v>70.880333333333326</v>
      </c>
      <c r="AK186" s="353">
        <f t="shared" si="52"/>
        <v>6.4051209460347662</v>
      </c>
      <c r="AL186" s="353">
        <f t="shared" si="53"/>
        <v>9.0365276866193742</v>
      </c>
      <c r="AM186" s="430" t="s">
        <v>1013</v>
      </c>
    </row>
    <row r="187" spans="1:39">
      <c r="A187" s="355">
        <v>183</v>
      </c>
      <c r="B187" s="353">
        <v>49.475999999999999</v>
      </c>
      <c r="C187" s="353">
        <v>41.79</v>
      </c>
      <c r="D187" s="353">
        <v>47.354999999999997</v>
      </c>
      <c r="E187" s="353">
        <v>1160.5</v>
      </c>
      <c r="F187" s="353">
        <v>913.7700000000001</v>
      </c>
      <c r="G187" s="353">
        <v>1243</v>
      </c>
      <c r="H187" s="353">
        <v>75.603000000000009</v>
      </c>
      <c r="I187" s="353">
        <v>69.861000000000004</v>
      </c>
      <c r="J187" s="353">
        <v>70.72999999999999</v>
      </c>
      <c r="K187" s="353">
        <f t="shared" si="36"/>
        <v>46.206999999999994</v>
      </c>
      <c r="L187" s="353">
        <f t="shared" si="37"/>
        <v>3.9695184846527662</v>
      </c>
      <c r="M187" s="353">
        <f t="shared" si="38"/>
        <v>8.5907297263461526</v>
      </c>
      <c r="N187" s="353">
        <f t="shared" si="39"/>
        <v>1105.7566666666667</v>
      </c>
      <c r="O187" s="353">
        <f t="shared" si="40"/>
        <v>171.30593286087083</v>
      </c>
      <c r="P187" s="353">
        <f t="shared" si="41"/>
        <v>15.492190825064359</v>
      </c>
      <c r="Q187" s="353">
        <f t="shared" si="42"/>
        <v>72.064666666666668</v>
      </c>
      <c r="R187" s="353">
        <f t="shared" si="43"/>
        <v>3.0949381792425785</v>
      </c>
      <c r="S187" s="353">
        <f t="shared" si="44"/>
        <v>4.2946680008361637</v>
      </c>
      <c r="T187" s="355">
        <v>183</v>
      </c>
      <c r="U187" s="353">
        <v>49.475999999999999</v>
      </c>
      <c r="V187" s="353">
        <v>41.79</v>
      </c>
      <c r="W187" s="353">
        <v>47.354999999999997</v>
      </c>
      <c r="X187" s="353">
        <v>1160.5</v>
      </c>
      <c r="Y187" s="353">
        <v>913.7700000000001</v>
      </c>
      <c r="Z187" s="353">
        <v>1243</v>
      </c>
      <c r="AA187" s="353">
        <v>75.603000000000009</v>
      </c>
      <c r="AB187" s="353">
        <v>69.861000000000004</v>
      </c>
      <c r="AC187" s="353">
        <v>70.72999999999999</v>
      </c>
      <c r="AD187" s="353">
        <f t="shared" si="45"/>
        <v>46.206999999999994</v>
      </c>
      <c r="AE187" s="353">
        <f t="shared" si="46"/>
        <v>3.9695184846527662</v>
      </c>
      <c r="AF187" s="353">
        <f t="shared" si="47"/>
        <v>8.5907297263461526</v>
      </c>
      <c r="AG187" s="353">
        <f t="shared" si="48"/>
        <v>1105.7566666666667</v>
      </c>
      <c r="AH187" s="353">
        <f t="shared" si="49"/>
        <v>171.30593286087083</v>
      </c>
      <c r="AI187" s="353">
        <f t="shared" si="50"/>
        <v>15.492190825064359</v>
      </c>
      <c r="AJ187" s="353">
        <f t="shared" si="51"/>
        <v>72.064666666666668</v>
      </c>
      <c r="AK187" s="353">
        <f t="shared" si="52"/>
        <v>3.0949381792425785</v>
      </c>
      <c r="AL187" s="353">
        <f t="shared" si="53"/>
        <v>4.2946680008361637</v>
      </c>
      <c r="AM187" s="430" t="s">
        <v>1014</v>
      </c>
    </row>
    <row r="188" spans="1:39">
      <c r="A188" s="355">
        <v>184</v>
      </c>
      <c r="B188" s="353">
        <v>45.128999999999998</v>
      </c>
      <c r="C188" s="353">
        <v>44.204999999999998</v>
      </c>
      <c r="D188" s="353">
        <v>40.593000000000004</v>
      </c>
      <c r="E188" s="353">
        <v>965.25</v>
      </c>
      <c r="F188" s="353">
        <v>994.73</v>
      </c>
      <c r="G188" s="353">
        <v>929.06000000000006</v>
      </c>
      <c r="H188" s="353">
        <v>77.11</v>
      </c>
      <c r="I188" s="353">
        <v>83.731999999999999</v>
      </c>
      <c r="J188" s="353">
        <v>57.266000000000005</v>
      </c>
      <c r="K188" s="353">
        <f t="shared" si="36"/>
        <v>43.309000000000005</v>
      </c>
      <c r="L188" s="353">
        <f t="shared" si="37"/>
        <v>2.3970682092923399</v>
      </c>
      <c r="M188" s="353">
        <f t="shared" si="38"/>
        <v>5.534803872849384</v>
      </c>
      <c r="N188" s="353">
        <f t="shared" si="39"/>
        <v>963.01333333333332</v>
      </c>
      <c r="O188" s="353">
        <f t="shared" si="40"/>
        <v>32.89208466080148</v>
      </c>
      <c r="P188" s="353">
        <f t="shared" si="41"/>
        <v>3.4155378251046864</v>
      </c>
      <c r="Q188" s="353">
        <f t="shared" si="42"/>
        <v>72.702666666666673</v>
      </c>
      <c r="R188" s="353">
        <f t="shared" si="43"/>
        <v>13.772462718531282</v>
      </c>
      <c r="S188" s="353">
        <f t="shared" si="44"/>
        <v>18.943545470864819</v>
      </c>
      <c r="T188" s="355">
        <v>184</v>
      </c>
      <c r="U188" s="353">
        <v>45.128999999999998</v>
      </c>
      <c r="V188" s="353">
        <v>44.204999999999998</v>
      </c>
      <c r="W188" s="353">
        <v>40.593000000000004</v>
      </c>
      <c r="X188" s="353">
        <v>965.25</v>
      </c>
      <c r="Y188" s="353">
        <v>994.73</v>
      </c>
      <c r="Z188" s="353">
        <v>929.06000000000006</v>
      </c>
      <c r="AA188" s="353">
        <v>77.11</v>
      </c>
      <c r="AB188" s="353">
        <v>83.731999999999999</v>
      </c>
      <c r="AC188" s="353">
        <v>57.266000000000005</v>
      </c>
      <c r="AD188" s="353">
        <f t="shared" si="45"/>
        <v>43.309000000000005</v>
      </c>
      <c r="AE188" s="353">
        <f t="shared" si="46"/>
        <v>2.3970682092923399</v>
      </c>
      <c r="AF188" s="353">
        <f t="shared" si="47"/>
        <v>5.534803872849384</v>
      </c>
      <c r="AG188" s="353">
        <f t="shared" si="48"/>
        <v>963.01333333333332</v>
      </c>
      <c r="AH188" s="353">
        <f t="shared" si="49"/>
        <v>32.89208466080148</v>
      </c>
      <c r="AI188" s="353">
        <f t="shared" si="50"/>
        <v>3.4155378251046864</v>
      </c>
      <c r="AJ188" s="353">
        <f t="shared" si="51"/>
        <v>72.702666666666673</v>
      </c>
      <c r="AK188" s="353">
        <f t="shared" si="52"/>
        <v>13.772462718531282</v>
      </c>
      <c r="AL188" s="353">
        <f t="shared" si="53"/>
        <v>18.943545470864819</v>
      </c>
      <c r="AM188" s="430" t="s">
        <v>1015</v>
      </c>
    </row>
    <row r="189" spans="1:39">
      <c r="A189" s="355">
        <v>185</v>
      </c>
      <c r="B189" s="353">
        <v>32.067</v>
      </c>
      <c r="C189" s="353">
        <v>44.561999999999998</v>
      </c>
      <c r="D189" s="353">
        <v>29.526000000000003</v>
      </c>
      <c r="E189" s="353">
        <v>588.83000000000004</v>
      </c>
      <c r="F189" s="353">
        <v>809.71</v>
      </c>
      <c r="G189" s="353">
        <v>701.25</v>
      </c>
      <c r="H189" s="353">
        <v>60.961999999999996</v>
      </c>
      <c r="I189" s="353">
        <v>80.123999999999995</v>
      </c>
      <c r="J189" s="353">
        <v>55.836000000000006</v>
      </c>
      <c r="K189" s="353">
        <f t="shared" si="36"/>
        <v>35.384999999999998</v>
      </c>
      <c r="L189" s="353">
        <f t="shared" si="37"/>
        <v>8.0484263679305776</v>
      </c>
      <c r="M189" s="353">
        <f t="shared" si="38"/>
        <v>22.745305547352206</v>
      </c>
      <c r="N189" s="353">
        <f t="shared" si="39"/>
        <v>699.93</v>
      </c>
      <c r="O189" s="353">
        <f t="shared" si="40"/>
        <v>110.4459161761994</v>
      </c>
      <c r="P189" s="353">
        <f t="shared" si="41"/>
        <v>15.779565981769522</v>
      </c>
      <c r="Q189" s="353">
        <f t="shared" si="42"/>
        <v>65.640666666666661</v>
      </c>
      <c r="R189" s="353">
        <f t="shared" si="43"/>
        <v>12.802116127161696</v>
      </c>
      <c r="S189" s="353">
        <f t="shared" si="44"/>
        <v>19.503330446311278</v>
      </c>
      <c r="T189" s="355">
        <v>185</v>
      </c>
      <c r="U189" s="353">
        <v>32.067</v>
      </c>
      <c r="W189" s="353">
        <v>29.526000000000003</v>
      </c>
      <c r="X189" s="353">
        <v>588.83000000000004</v>
      </c>
      <c r="Y189" s="353">
        <v>809.71</v>
      </c>
      <c r="Z189" s="353">
        <v>701.25</v>
      </c>
      <c r="AA189" s="353">
        <v>60.961999999999996</v>
      </c>
      <c r="AB189" s="353">
        <v>80.123999999999995</v>
      </c>
      <c r="AC189" s="353">
        <v>55.836000000000006</v>
      </c>
      <c r="AD189" s="353">
        <f t="shared" si="45"/>
        <v>30.796500000000002</v>
      </c>
      <c r="AE189" s="353">
        <f t="shared" si="46"/>
        <v>1.796758330995015</v>
      </c>
      <c r="AF189" s="353">
        <f t="shared" si="47"/>
        <v>5.8342939327359113</v>
      </c>
      <c r="AG189" s="353">
        <f t="shared" si="48"/>
        <v>699.93</v>
      </c>
      <c r="AH189" s="353">
        <f t="shared" si="49"/>
        <v>110.4459161761994</v>
      </c>
      <c r="AI189" s="353">
        <f t="shared" si="50"/>
        <v>15.779565981769522</v>
      </c>
      <c r="AJ189" s="353">
        <f t="shared" si="51"/>
        <v>65.640666666666661</v>
      </c>
      <c r="AK189" s="353">
        <f t="shared" si="52"/>
        <v>12.802116127161696</v>
      </c>
      <c r="AL189" s="353">
        <f t="shared" si="53"/>
        <v>19.503330446311278</v>
      </c>
      <c r="AM189" s="430" t="s">
        <v>1016</v>
      </c>
    </row>
    <row r="190" spans="1:39">
      <c r="A190" s="355">
        <v>186</v>
      </c>
      <c r="B190" s="353">
        <v>43.302</v>
      </c>
      <c r="C190" s="353">
        <v>47.585999999999999</v>
      </c>
      <c r="D190" s="353">
        <v>44.457000000000001</v>
      </c>
      <c r="E190" s="353">
        <v>974.16000000000008</v>
      </c>
      <c r="F190" s="353">
        <v>961.40000000000009</v>
      </c>
      <c r="G190" s="353">
        <v>982.3</v>
      </c>
      <c r="H190" s="353">
        <v>71.313000000000002</v>
      </c>
      <c r="I190" s="353">
        <v>76.912000000000006</v>
      </c>
      <c r="J190" s="353">
        <v>74.745000000000005</v>
      </c>
      <c r="K190" s="353">
        <f t="shared" si="36"/>
        <v>45.115000000000002</v>
      </c>
      <c r="L190" s="353">
        <f t="shared" si="37"/>
        <v>2.2165033273153454</v>
      </c>
      <c r="M190" s="353">
        <f t="shared" si="38"/>
        <v>4.9130074860142861</v>
      </c>
      <c r="N190" s="353">
        <f t="shared" si="39"/>
        <v>972.62</v>
      </c>
      <c r="O190" s="353">
        <f t="shared" si="40"/>
        <v>10.53476150655527</v>
      </c>
      <c r="P190" s="353">
        <f t="shared" si="41"/>
        <v>1.0831323133963182</v>
      </c>
      <c r="Q190" s="353">
        <f t="shared" si="42"/>
        <v>74.323333333333338</v>
      </c>
      <c r="R190" s="353">
        <f t="shared" si="43"/>
        <v>2.8232166642561007</v>
      </c>
      <c r="S190" s="353">
        <f t="shared" si="44"/>
        <v>3.7985603411976059</v>
      </c>
      <c r="T190" s="355">
        <v>186</v>
      </c>
      <c r="U190" s="353">
        <v>43.302</v>
      </c>
      <c r="V190" s="353">
        <v>47.585999999999999</v>
      </c>
      <c r="W190" s="353">
        <v>44.457000000000001</v>
      </c>
      <c r="X190" s="353">
        <v>974.16000000000008</v>
      </c>
      <c r="Y190" s="353">
        <v>961.40000000000009</v>
      </c>
      <c r="Z190" s="353">
        <v>982.3</v>
      </c>
      <c r="AA190" s="353">
        <v>71.313000000000002</v>
      </c>
      <c r="AB190" s="353">
        <v>76.912000000000006</v>
      </c>
      <c r="AC190" s="353">
        <v>74.745000000000005</v>
      </c>
      <c r="AD190" s="353">
        <f t="shared" si="45"/>
        <v>45.115000000000002</v>
      </c>
      <c r="AE190" s="353">
        <f t="shared" si="46"/>
        <v>2.2165033273153454</v>
      </c>
      <c r="AF190" s="353">
        <f t="shared" si="47"/>
        <v>4.9130074860142861</v>
      </c>
      <c r="AG190" s="353">
        <f t="shared" si="48"/>
        <v>972.62</v>
      </c>
      <c r="AH190" s="353">
        <f t="shared" si="49"/>
        <v>10.53476150655527</v>
      </c>
      <c r="AI190" s="353">
        <f t="shared" si="50"/>
        <v>1.0831323133963182</v>
      </c>
      <c r="AJ190" s="353">
        <f t="shared" si="51"/>
        <v>74.323333333333338</v>
      </c>
      <c r="AK190" s="353">
        <f t="shared" si="52"/>
        <v>2.8232166642561007</v>
      </c>
      <c r="AL190" s="353">
        <f t="shared" si="53"/>
        <v>3.7985603411976059</v>
      </c>
      <c r="AM190" s="430" t="s">
        <v>1017</v>
      </c>
    </row>
    <row r="191" spans="1:39">
      <c r="A191" s="355">
        <v>187</v>
      </c>
      <c r="B191" s="353">
        <v>53.298000000000002</v>
      </c>
      <c r="C191" s="353">
        <v>50.988</v>
      </c>
      <c r="D191" s="353">
        <v>52.184999999999995</v>
      </c>
      <c r="E191" s="353">
        <v>1551</v>
      </c>
      <c r="F191" s="353">
        <v>1354.1000000000001</v>
      </c>
      <c r="G191" s="353">
        <v>1658.8000000000002</v>
      </c>
      <c r="H191" s="353">
        <v>97.46</v>
      </c>
      <c r="I191" s="353">
        <v>69.981999999999999</v>
      </c>
      <c r="J191" s="353">
        <v>96.76700000000001</v>
      </c>
      <c r="K191" s="353">
        <f t="shared" si="36"/>
        <v>52.157000000000004</v>
      </c>
      <c r="L191" s="353">
        <f t="shared" si="37"/>
        <v>1.1552545174116406</v>
      </c>
      <c r="M191" s="353">
        <f t="shared" si="38"/>
        <v>2.214955839890409</v>
      </c>
      <c r="N191" s="353">
        <f t="shared" si="39"/>
        <v>1521.3000000000002</v>
      </c>
      <c r="O191" s="353">
        <f t="shared" si="40"/>
        <v>154.50595457780909</v>
      </c>
      <c r="P191" s="353">
        <f t="shared" si="41"/>
        <v>10.156179226832911</v>
      </c>
      <c r="Q191" s="353">
        <f t="shared" si="42"/>
        <v>88.069666666666663</v>
      </c>
      <c r="R191" s="353">
        <f t="shared" si="43"/>
        <v>15.668210693417839</v>
      </c>
      <c r="S191" s="353">
        <f t="shared" si="44"/>
        <v>17.790700574262615</v>
      </c>
      <c r="T191" s="355">
        <v>187</v>
      </c>
      <c r="U191" s="353">
        <v>53.298000000000002</v>
      </c>
      <c r="V191" s="353">
        <v>50.988</v>
      </c>
      <c r="W191" s="353">
        <v>52.184999999999995</v>
      </c>
      <c r="X191" s="353">
        <v>1551</v>
      </c>
      <c r="Y191" s="353">
        <v>1354.1000000000001</v>
      </c>
      <c r="Z191" s="353">
        <v>1658.8000000000002</v>
      </c>
      <c r="AA191" s="353">
        <v>97.46</v>
      </c>
      <c r="AC191" s="353">
        <v>96.76700000000001</v>
      </c>
      <c r="AD191" s="353">
        <f t="shared" si="45"/>
        <v>52.157000000000004</v>
      </c>
      <c r="AE191" s="353">
        <f t="shared" si="46"/>
        <v>1.1552545174116406</v>
      </c>
      <c r="AF191" s="353">
        <f t="shared" si="47"/>
        <v>2.214955839890409</v>
      </c>
      <c r="AG191" s="353">
        <f t="shared" si="48"/>
        <v>1521.3000000000002</v>
      </c>
      <c r="AH191" s="353">
        <f t="shared" si="49"/>
        <v>154.50595457780909</v>
      </c>
      <c r="AI191" s="353">
        <f t="shared" si="50"/>
        <v>10.156179226832911</v>
      </c>
      <c r="AJ191" s="353">
        <f t="shared" si="51"/>
        <v>97.113500000000002</v>
      </c>
      <c r="AK191" s="353">
        <f t="shared" si="52"/>
        <v>0.49002499936226585</v>
      </c>
      <c r="AL191" s="353">
        <f t="shared" si="53"/>
        <v>0.50458998940648403</v>
      </c>
      <c r="AM191" s="430" t="s">
        <v>1018</v>
      </c>
    </row>
    <row r="192" spans="1:39">
      <c r="A192" s="355">
        <v>188</v>
      </c>
      <c r="B192" s="353">
        <v>45.864000000000004</v>
      </c>
      <c r="C192" s="353">
        <v>42.923999999999999</v>
      </c>
      <c r="D192" s="353">
        <v>43.805999999999997</v>
      </c>
      <c r="E192" s="353">
        <v>959.08999999999992</v>
      </c>
      <c r="F192" s="353">
        <v>1038.29</v>
      </c>
      <c r="G192" s="353">
        <v>1000.89</v>
      </c>
      <c r="H192" s="353">
        <v>89.991000000000014</v>
      </c>
      <c r="I192" s="353">
        <v>92.686000000000007</v>
      </c>
      <c r="J192" s="353">
        <v>85.349000000000004</v>
      </c>
      <c r="K192" s="353">
        <f t="shared" si="36"/>
        <v>44.198</v>
      </c>
      <c r="L192" s="353">
        <f t="shared" si="37"/>
        <v>1.508690823197387</v>
      </c>
      <c r="M192" s="353">
        <f t="shared" si="38"/>
        <v>3.413482110496826</v>
      </c>
      <c r="N192" s="353">
        <f t="shared" si="39"/>
        <v>999.42333333333329</v>
      </c>
      <c r="O192" s="353">
        <f t="shared" si="40"/>
        <v>39.620365133770981</v>
      </c>
      <c r="P192" s="353">
        <f t="shared" si="41"/>
        <v>3.9643226060799375</v>
      </c>
      <c r="Q192" s="353">
        <f t="shared" si="42"/>
        <v>89.341999999999999</v>
      </c>
      <c r="R192" s="353">
        <f t="shared" si="43"/>
        <v>3.7113061043250015</v>
      </c>
      <c r="S192" s="353">
        <f t="shared" si="44"/>
        <v>4.1540441274260722</v>
      </c>
      <c r="T192" s="355">
        <v>188</v>
      </c>
      <c r="U192" s="353">
        <v>45.864000000000004</v>
      </c>
      <c r="V192" s="353">
        <v>42.923999999999999</v>
      </c>
      <c r="W192" s="353">
        <v>43.805999999999997</v>
      </c>
      <c r="X192" s="353">
        <v>959.08999999999992</v>
      </c>
      <c r="Y192" s="353">
        <v>1038.29</v>
      </c>
      <c r="Z192" s="353">
        <v>1000.89</v>
      </c>
      <c r="AA192" s="353">
        <v>89.991000000000014</v>
      </c>
      <c r="AB192" s="353">
        <v>92.686000000000007</v>
      </c>
      <c r="AC192" s="353">
        <v>85.349000000000004</v>
      </c>
      <c r="AD192" s="353">
        <f t="shared" si="45"/>
        <v>44.198</v>
      </c>
      <c r="AE192" s="353">
        <f t="shared" si="46"/>
        <v>1.508690823197387</v>
      </c>
      <c r="AF192" s="353">
        <f t="shared" si="47"/>
        <v>3.413482110496826</v>
      </c>
      <c r="AG192" s="353">
        <f t="shared" si="48"/>
        <v>999.42333333333329</v>
      </c>
      <c r="AH192" s="353">
        <f t="shared" si="49"/>
        <v>39.620365133770981</v>
      </c>
      <c r="AI192" s="353">
        <f t="shared" si="50"/>
        <v>3.9643226060799375</v>
      </c>
      <c r="AJ192" s="353">
        <f t="shared" si="51"/>
        <v>89.341999999999999</v>
      </c>
      <c r="AK192" s="353">
        <f t="shared" si="52"/>
        <v>3.7113061043250015</v>
      </c>
      <c r="AL192" s="353">
        <f t="shared" si="53"/>
        <v>4.1540441274260722</v>
      </c>
      <c r="AM192" s="430" t="s">
        <v>1019</v>
      </c>
    </row>
    <row r="193" spans="1:39">
      <c r="A193" s="355">
        <v>189</v>
      </c>
      <c r="B193" s="353">
        <v>261.02999999999997</v>
      </c>
      <c r="C193" s="353">
        <v>256.62</v>
      </c>
      <c r="D193" s="353">
        <v>197.10600000000002</v>
      </c>
      <c r="E193" s="353">
        <v>24518.476538477542</v>
      </c>
      <c r="F193" s="353">
        <v>25188.248370844496</v>
      </c>
      <c r="G193" s="353">
        <v>22421.168495202946</v>
      </c>
      <c r="H193" s="353">
        <v>80.332999999999998</v>
      </c>
      <c r="I193" s="353">
        <v>90.23299999999999</v>
      </c>
      <c r="J193" s="353">
        <v>84.787999999999997</v>
      </c>
      <c r="K193" s="353">
        <f t="shared" si="36"/>
        <v>238.25199999999998</v>
      </c>
      <c r="L193" s="353">
        <f t="shared" si="37"/>
        <v>35.701638785915804</v>
      </c>
      <c r="M193" s="353">
        <f t="shared" si="38"/>
        <v>14.984822283093449</v>
      </c>
      <c r="N193" s="353">
        <f t="shared" si="39"/>
        <v>24042.63113484166</v>
      </c>
      <c r="O193" s="353">
        <f t="shared" si="40"/>
        <v>1443.6081170685343</v>
      </c>
      <c r="P193" s="353">
        <f t="shared" si="41"/>
        <v>6.0043682780480401</v>
      </c>
      <c r="Q193" s="353">
        <f t="shared" si="42"/>
        <v>85.117999999999995</v>
      </c>
      <c r="R193" s="353">
        <f t="shared" si="43"/>
        <v>4.958243136434513</v>
      </c>
      <c r="S193" s="353">
        <f t="shared" si="44"/>
        <v>5.8251405536249834</v>
      </c>
      <c r="T193" s="355">
        <v>189</v>
      </c>
      <c r="U193" s="353">
        <v>261.02999999999997</v>
      </c>
      <c r="V193" s="353">
        <v>256.62</v>
      </c>
      <c r="W193" s="353">
        <v>197.10600000000002</v>
      </c>
      <c r="X193" s="353">
        <v>24518.476538477542</v>
      </c>
      <c r="Y193" s="353">
        <v>25188.248370844496</v>
      </c>
      <c r="Z193" s="353">
        <v>22421.168495202946</v>
      </c>
      <c r="AA193" s="353">
        <v>80.332999999999998</v>
      </c>
      <c r="AB193" s="353">
        <v>90.23299999999999</v>
      </c>
      <c r="AC193" s="353">
        <v>84.787999999999997</v>
      </c>
      <c r="AD193" s="353">
        <f t="shared" si="45"/>
        <v>238.25199999999998</v>
      </c>
      <c r="AE193" s="353">
        <f t="shared" si="46"/>
        <v>35.701638785915804</v>
      </c>
      <c r="AF193" s="353">
        <f t="shared" si="47"/>
        <v>14.984822283093449</v>
      </c>
      <c r="AG193" s="353">
        <f t="shared" si="48"/>
        <v>24042.63113484166</v>
      </c>
      <c r="AH193" s="353">
        <f t="shared" si="49"/>
        <v>1443.6081170685343</v>
      </c>
      <c r="AI193" s="353">
        <f t="shared" si="50"/>
        <v>6.0043682780480401</v>
      </c>
      <c r="AJ193" s="353">
        <f t="shared" si="51"/>
        <v>85.117999999999995</v>
      </c>
      <c r="AK193" s="353">
        <f t="shared" si="52"/>
        <v>4.958243136434513</v>
      </c>
      <c r="AL193" s="353">
        <f t="shared" si="53"/>
        <v>5.8251405536249834</v>
      </c>
      <c r="AM193" s="430" t="s">
        <v>1020</v>
      </c>
    </row>
    <row r="194" spans="1:39">
      <c r="A194" s="355">
        <v>190</v>
      </c>
      <c r="B194" s="353">
        <v>47.186999999999998</v>
      </c>
      <c r="C194" s="353">
        <v>51.471000000000004</v>
      </c>
      <c r="D194" s="353">
        <v>46.683</v>
      </c>
      <c r="E194" s="353">
        <v>796.29</v>
      </c>
      <c r="F194" s="353">
        <v>852.06000000000006</v>
      </c>
      <c r="G194" s="353">
        <v>822.03000000000009</v>
      </c>
      <c r="H194" s="353">
        <v>83.600000000000009</v>
      </c>
      <c r="I194" s="353">
        <v>78.727000000000004</v>
      </c>
      <c r="J194" s="353">
        <v>69.915999999999997</v>
      </c>
      <c r="K194" s="353">
        <f t="shared" si="36"/>
        <v>48.447000000000003</v>
      </c>
      <c r="L194" s="353">
        <f t="shared" si="37"/>
        <v>2.6309572402454613</v>
      </c>
      <c r="M194" s="353">
        <f t="shared" si="38"/>
        <v>5.4305885612018514</v>
      </c>
      <c r="N194" s="353">
        <f t="shared" si="39"/>
        <v>823.46</v>
      </c>
      <c r="O194" s="353">
        <f t="shared" si="40"/>
        <v>27.912486453198728</v>
      </c>
      <c r="P194" s="353">
        <f t="shared" si="41"/>
        <v>3.3896590548658985</v>
      </c>
      <c r="Q194" s="353">
        <f t="shared" si="42"/>
        <v>77.414333333333332</v>
      </c>
      <c r="R194" s="353">
        <f t="shared" si="43"/>
        <v>6.9357973105716848</v>
      </c>
      <c r="S194" s="353">
        <f t="shared" si="44"/>
        <v>8.9593193042266321</v>
      </c>
      <c r="T194" s="355">
        <v>190</v>
      </c>
      <c r="U194" s="353">
        <v>47.186999999999998</v>
      </c>
      <c r="V194" s="353">
        <v>51.471000000000004</v>
      </c>
      <c r="W194" s="353">
        <v>46.683</v>
      </c>
      <c r="X194" s="353">
        <v>796.29</v>
      </c>
      <c r="Y194" s="353">
        <v>852.06000000000006</v>
      </c>
      <c r="Z194" s="353">
        <v>822.03000000000009</v>
      </c>
      <c r="AA194" s="353">
        <v>83.600000000000009</v>
      </c>
      <c r="AB194" s="353">
        <v>78.727000000000004</v>
      </c>
      <c r="AC194" s="353">
        <v>69.915999999999997</v>
      </c>
      <c r="AD194" s="353">
        <f t="shared" si="45"/>
        <v>48.447000000000003</v>
      </c>
      <c r="AE194" s="353">
        <f t="shared" si="46"/>
        <v>2.6309572402454613</v>
      </c>
      <c r="AF194" s="353">
        <f t="shared" si="47"/>
        <v>5.4305885612018514</v>
      </c>
      <c r="AG194" s="353">
        <f t="shared" si="48"/>
        <v>823.46</v>
      </c>
      <c r="AH194" s="353">
        <f t="shared" si="49"/>
        <v>27.912486453198728</v>
      </c>
      <c r="AI194" s="353">
        <f t="shared" si="50"/>
        <v>3.3896590548658985</v>
      </c>
      <c r="AJ194" s="353">
        <f t="shared" si="51"/>
        <v>77.414333333333332</v>
      </c>
      <c r="AK194" s="353">
        <f t="shared" si="52"/>
        <v>6.9357973105716848</v>
      </c>
      <c r="AL194" s="353">
        <f t="shared" si="53"/>
        <v>8.9593193042266321</v>
      </c>
      <c r="AM194" s="430" t="s">
        <v>1021</v>
      </c>
    </row>
    <row r="195" spans="1:39">
      <c r="A195" s="355">
        <v>191</v>
      </c>
      <c r="B195" s="353">
        <v>41.411999999999999</v>
      </c>
      <c r="C195" s="353">
        <v>44.981999999999999</v>
      </c>
      <c r="D195" s="353">
        <v>39.731999999999999</v>
      </c>
      <c r="E195" s="353">
        <v>552.75</v>
      </c>
      <c r="F195" s="353">
        <v>677.27</v>
      </c>
      <c r="G195" s="353">
        <v>538.23</v>
      </c>
      <c r="H195" s="353">
        <v>60.093000000000004</v>
      </c>
      <c r="I195" s="353">
        <v>73.909000000000006</v>
      </c>
      <c r="J195" s="353">
        <v>63.128999999999998</v>
      </c>
      <c r="K195" s="353">
        <f t="shared" si="36"/>
        <v>42.042000000000002</v>
      </c>
      <c r="L195" s="353">
        <f t="shared" si="37"/>
        <v>2.6811005203087781</v>
      </c>
      <c r="M195" s="353">
        <f t="shared" si="38"/>
        <v>6.3771954719299222</v>
      </c>
      <c r="N195" s="353">
        <f t="shared" si="39"/>
        <v>589.41666666666663</v>
      </c>
      <c r="O195" s="353">
        <f t="shared" si="40"/>
        <v>76.428814810471593</v>
      </c>
      <c r="P195" s="353">
        <f t="shared" si="41"/>
        <v>12.966856747146318</v>
      </c>
      <c r="Q195" s="353">
        <f t="shared" si="42"/>
        <v>65.710333333333338</v>
      </c>
      <c r="R195" s="353">
        <f t="shared" si="43"/>
        <v>7.2607110762881453</v>
      </c>
      <c r="S195" s="353">
        <f t="shared" si="44"/>
        <v>11.049572735320389</v>
      </c>
      <c r="T195" s="355">
        <v>191</v>
      </c>
      <c r="U195" s="353">
        <v>41.411999999999999</v>
      </c>
      <c r="V195" s="353">
        <v>44.981999999999999</v>
      </c>
      <c r="W195" s="353">
        <v>39.731999999999999</v>
      </c>
      <c r="X195" s="353">
        <v>552.75</v>
      </c>
      <c r="Y195" s="353">
        <v>677.27</v>
      </c>
      <c r="Z195" s="353">
        <v>538.23</v>
      </c>
      <c r="AA195" s="353">
        <v>60.093000000000004</v>
      </c>
      <c r="AC195" s="353">
        <v>63.128999999999998</v>
      </c>
      <c r="AD195" s="353">
        <f t="shared" si="45"/>
        <v>42.042000000000002</v>
      </c>
      <c r="AE195" s="353">
        <f t="shared" si="46"/>
        <v>2.6811005203087781</v>
      </c>
      <c r="AF195" s="353">
        <f t="shared" si="47"/>
        <v>6.3771954719299222</v>
      </c>
      <c r="AG195" s="353">
        <f t="shared" si="48"/>
        <v>589.41666666666663</v>
      </c>
      <c r="AH195" s="353">
        <f t="shared" si="49"/>
        <v>76.428814810471593</v>
      </c>
      <c r="AI195" s="353">
        <f t="shared" si="50"/>
        <v>12.966856747146318</v>
      </c>
      <c r="AJ195" s="353">
        <f t="shared" si="51"/>
        <v>61.611000000000004</v>
      </c>
      <c r="AK195" s="353">
        <f t="shared" si="52"/>
        <v>2.1467761876823541</v>
      </c>
      <c r="AL195" s="353">
        <f t="shared" si="53"/>
        <v>3.4844040636937459</v>
      </c>
      <c r="AM195" s="430" t="s">
        <v>1022</v>
      </c>
    </row>
    <row r="196" spans="1:39">
      <c r="A196" s="355">
        <v>192</v>
      </c>
      <c r="B196" s="353">
        <v>53.151000000000003</v>
      </c>
      <c r="C196" s="353">
        <v>50.589000000000006</v>
      </c>
      <c r="D196" s="353">
        <v>53.634000000000007</v>
      </c>
      <c r="E196" s="353">
        <v>1170.4000000000001</v>
      </c>
      <c r="F196" s="353">
        <v>881.32</v>
      </c>
      <c r="G196" s="353">
        <v>901.67</v>
      </c>
      <c r="H196" s="353">
        <v>58.674000000000007</v>
      </c>
      <c r="I196" s="353">
        <v>47.981999999999999</v>
      </c>
      <c r="J196" s="353">
        <v>60.368000000000002</v>
      </c>
      <c r="K196" s="353">
        <f t="shared" si="36"/>
        <v>52.458000000000006</v>
      </c>
      <c r="L196" s="353">
        <f t="shared" si="37"/>
        <v>1.6365185608479973</v>
      </c>
      <c r="M196" s="353">
        <f t="shared" si="38"/>
        <v>3.1196739502992816</v>
      </c>
      <c r="N196" s="353">
        <f t="shared" si="39"/>
        <v>984.46333333333348</v>
      </c>
      <c r="O196" s="353">
        <f t="shared" si="40"/>
        <v>161.34702858538489</v>
      </c>
      <c r="P196" s="353">
        <f t="shared" si="41"/>
        <v>16.389338548452951</v>
      </c>
      <c r="Q196" s="353">
        <f t="shared" si="42"/>
        <v>55.674666666666667</v>
      </c>
      <c r="R196" s="353">
        <f t="shared" si="43"/>
        <v>6.7156719197213146</v>
      </c>
      <c r="S196" s="353">
        <f t="shared" si="44"/>
        <v>12.062347781854072</v>
      </c>
      <c r="T196" s="355">
        <v>192</v>
      </c>
      <c r="U196" s="353">
        <v>53.151000000000003</v>
      </c>
      <c r="V196" s="353">
        <v>50.589000000000006</v>
      </c>
      <c r="W196" s="353">
        <v>53.634000000000007</v>
      </c>
      <c r="X196" s="353">
        <v>1170.4000000000001</v>
      </c>
      <c r="Y196" s="353">
        <v>881.32</v>
      </c>
      <c r="Z196" s="353">
        <v>901.67</v>
      </c>
      <c r="AA196" s="353">
        <v>58.674000000000007</v>
      </c>
      <c r="AC196" s="353">
        <v>60.368000000000002</v>
      </c>
      <c r="AD196" s="353">
        <f t="shared" si="45"/>
        <v>52.458000000000006</v>
      </c>
      <c r="AE196" s="353">
        <f t="shared" si="46"/>
        <v>1.6365185608479973</v>
      </c>
      <c r="AF196" s="353">
        <f t="shared" si="47"/>
        <v>3.1196739502992816</v>
      </c>
      <c r="AG196" s="353">
        <f t="shared" si="48"/>
        <v>984.46333333333348</v>
      </c>
      <c r="AH196" s="353">
        <f t="shared" si="49"/>
        <v>161.34702858538489</v>
      </c>
      <c r="AI196" s="353">
        <f t="shared" si="50"/>
        <v>16.389338548452951</v>
      </c>
      <c r="AJ196" s="353">
        <f t="shared" si="51"/>
        <v>59.521000000000001</v>
      </c>
      <c r="AK196" s="353">
        <f t="shared" si="52"/>
        <v>1.1978388873300083</v>
      </c>
      <c r="AL196" s="353">
        <f t="shared" si="53"/>
        <v>2.0124643190302725</v>
      </c>
      <c r="AM196" s="430" t="s">
        <v>1023</v>
      </c>
    </row>
    <row r="197" spans="1:39">
      <c r="A197" s="355">
        <v>193</v>
      </c>
      <c r="B197" s="353">
        <v>39.710999999999999</v>
      </c>
      <c r="C197" s="353">
        <v>35.951999999999998</v>
      </c>
      <c r="D197" s="353">
        <v>39.270000000000003</v>
      </c>
      <c r="E197" s="353">
        <v>981.2</v>
      </c>
      <c r="F197" s="353">
        <v>795.85000000000014</v>
      </c>
      <c r="G197" s="353">
        <v>809.93</v>
      </c>
      <c r="H197" s="353">
        <v>67.584000000000003</v>
      </c>
      <c r="I197" s="353">
        <v>46.331999999999994</v>
      </c>
      <c r="J197" s="353">
        <v>74.040999999999997</v>
      </c>
      <c r="K197" s="353">
        <f t="shared" si="36"/>
        <v>38.311</v>
      </c>
      <c r="L197" s="353">
        <f t="shared" si="37"/>
        <v>2.0548189701285136</v>
      </c>
      <c r="M197" s="353">
        <f t="shared" si="38"/>
        <v>5.3635221480214916</v>
      </c>
      <c r="N197" s="353">
        <f t="shared" si="39"/>
        <v>862.32666666666671</v>
      </c>
      <c r="O197" s="353">
        <f t="shared" si="40"/>
        <v>103.18775912545699</v>
      </c>
      <c r="P197" s="353">
        <f t="shared" si="41"/>
        <v>11.966202961614352</v>
      </c>
      <c r="Q197" s="353">
        <f t="shared" si="42"/>
        <v>62.652333333333331</v>
      </c>
      <c r="R197" s="353">
        <f t="shared" si="43"/>
        <v>14.497867854734174</v>
      </c>
      <c r="S197" s="353">
        <f t="shared" si="44"/>
        <v>23.140188215497439</v>
      </c>
      <c r="T197" s="355">
        <v>193</v>
      </c>
      <c r="U197" s="353">
        <v>39.710999999999999</v>
      </c>
      <c r="V197" s="353">
        <v>35.951999999999998</v>
      </c>
      <c r="W197" s="353">
        <v>39.270000000000003</v>
      </c>
      <c r="X197" s="353">
        <v>981.2</v>
      </c>
      <c r="Y197" s="353">
        <v>795.85000000000014</v>
      </c>
      <c r="Z197" s="353">
        <v>809.93</v>
      </c>
      <c r="AA197" s="353">
        <v>67.584000000000003</v>
      </c>
      <c r="AC197" s="353">
        <v>74.040999999999997</v>
      </c>
      <c r="AD197" s="353">
        <f t="shared" si="45"/>
        <v>38.311</v>
      </c>
      <c r="AE197" s="353">
        <f t="shared" si="46"/>
        <v>2.0548189701285136</v>
      </c>
      <c r="AF197" s="353">
        <f t="shared" si="47"/>
        <v>5.3635221480214916</v>
      </c>
      <c r="AG197" s="353">
        <f t="shared" si="48"/>
        <v>862.32666666666671</v>
      </c>
      <c r="AH197" s="353">
        <f t="shared" si="49"/>
        <v>103.18775912545699</v>
      </c>
      <c r="AI197" s="353">
        <f t="shared" si="50"/>
        <v>11.966202961614352</v>
      </c>
      <c r="AJ197" s="353">
        <f t="shared" si="51"/>
        <v>70.8125</v>
      </c>
      <c r="AK197" s="353">
        <f t="shared" si="52"/>
        <v>4.5657884861215328</v>
      </c>
      <c r="AL197" s="353">
        <f t="shared" si="53"/>
        <v>6.4477154261204346</v>
      </c>
      <c r="AM197" s="430" t="s">
        <v>1024</v>
      </c>
    </row>
    <row r="198" spans="1:39">
      <c r="A198" s="355">
        <v>194</v>
      </c>
      <c r="B198" s="353">
        <v>76.503</v>
      </c>
      <c r="C198" s="353">
        <v>63.903000000000006</v>
      </c>
      <c r="D198" s="353">
        <v>70.013999999999996</v>
      </c>
      <c r="E198" s="353">
        <v>6591.2000000000007</v>
      </c>
      <c r="F198" s="353">
        <v>6030.2000000000007</v>
      </c>
      <c r="G198" s="353">
        <v>5742</v>
      </c>
      <c r="H198" s="353">
        <v>85.932000000000002</v>
      </c>
      <c r="I198" s="353">
        <v>73.072999999999993</v>
      </c>
      <c r="J198" s="353">
        <v>87.219000000000008</v>
      </c>
      <c r="K198" s="353">
        <f t="shared" ref="K198:K261" si="54">AVERAGE(B198:D198)</f>
        <v>70.14</v>
      </c>
      <c r="L198" s="353">
        <f t="shared" ref="L198:L261" si="55">STDEV(B198:D198)</f>
        <v>6.3009449291356265</v>
      </c>
      <c r="M198" s="353">
        <f t="shared" ref="M198:M261" si="56">L198/K198*100</f>
        <v>8.9833831325001814</v>
      </c>
      <c r="N198" s="353">
        <f t="shared" ref="N198:N261" si="57">AVERAGE(E198:G198)</f>
        <v>6121.1333333333341</v>
      </c>
      <c r="O198" s="353">
        <f t="shared" ref="O198:O261" si="58">STDEV(E198:G198)</f>
        <v>431.84118994525477</v>
      </c>
      <c r="P198" s="353">
        <f t="shared" ref="P198:P261" si="59">O198/N198*100</f>
        <v>7.054922126816189</v>
      </c>
      <c r="Q198" s="353">
        <f t="shared" ref="Q198:Q261" si="60">AVERAGE(H198:J198)</f>
        <v>82.074666666666658</v>
      </c>
      <c r="R198" s="353">
        <f t="shared" ref="R198:R261" si="61">STDEV(H198:J198)</f>
        <v>7.8221860329024038</v>
      </c>
      <c r="S198" s="353">
        <f t="shared" ref="S198:S261" si="62">R198/Q198*100</f>
        <v>9.5305730142907326</v>
      </c>
      <c r="T198" s="355">
        <v>194</v>
      </c>
      <c r="U198" s="353">
        <v>76.503</v>
      </c>
      <c r="V198" s="353">
        <v>63.903000000000006</v>
      </c>
      <c r="W198" s="353">
        <v>70.013999999999996</v>
      </c>
      <c r="X198" s="353">
        <v>6591.2000000000007</v>
      </c>
      <c r="Y198" s="353">
        <v>6030.2000000000007</v>
      </c>
      <c r="Z198" s="353">
        <v>5742</v>
      </c>
      <c r="AA198" s="353">
        <v>85.932000000000002</v>
      </c>
      <c r="AC198" s="353">
        <v>87.219000000000008</v>
      </c>
      <c r="AD198" s="353">
        <f t="shared" ref="AD198:AD261" si="63">AVERAGE(U198:W198)</f>
        <v>70.14</v>
      </c>
      <c r="AE198" s="353">
        <f t="shared" ref="AE198:AE261" si="64">STDEV(U198:W198)</f>
        <v>6.3009449291356265</v>
      </c>
      <c r="AF198" s="353">
        <f t="shared" ref="AF198:AF261" si="65">AE198/AD198*100</f>
        <v>8.9833831325001814</v>
      </c>
      <c r="AG198" s="353">
        <f t="shared" ref="AG198:AG261" si="66">AVERAGE(X198:Z198)</f>
        <v>6121.1333333333341</v>
      </c>
      <c r="AH198" s="353">
        <f t="shared" ref="AH198:AH261" si="67">STDEV(X198:Z198)</f>
        <v>431.84118994525477</v>
      </c>
      <c r="AI198" s="353">
        <f t="shared" ref="AI198:AI261" si="68">AH198/AG198*100</f>
        <v>7.054922126816189</v>
      </c>
      <c r="AJ198" s="353">
        <f t="shared" ref="AJ198:AJ261" si="69">AVERAGE(AA198:AC198)</f>
        <v>86.575500000000005</v>
      </c>
      <c r="AK198" s="353">
        <f t="shared" ref="AK198:AK261" si="70">STDEV(AA198:AC198)</f>
        <v>0.91004642738709096</v>
      </c>
      <c r="AL198" s="353">
        <f t="shared" ref="AL198:AL261" si="71">AK198/AJ198*100</f>
        <v>1.0511593087964735</v>
      </c>
      <c r="AM198" s="430" t="s">
        <v>1025</v>
      </c>
    </row>
    <row r="199" spans="1:39">
      <c r="A199" s="355">
        <v>195</v>
      </c>
      <c r="B199" s="353">
        <v>33.222000000000001</v>
      </c>
      <c r="C199" s="353">
        <v>32.928000000000004</v>
      </c>
      <c r="D199" s="353">
        <v>34.292999999999999</v>
      </c>
      <c r="E199" s="353">
        <v>730.62</v>
      </c>
      <c r="F199" s="353">
        <v>638.33000000000004</v>
      </c>
      <c r="G199" s="353">
        <v>572.33000000000004</v>
      </c>
      <c r="H199" s="353">
        <v>60.445</v>
      </c>
      <c r="I199" s="353">
        <v>52.338000000000001</v>
      </c>
      <c r="J199" s="353">
        <v>48.234999999999999</v>
      </c>
      <c r="K199" s="353">
        <f t="shared" si="54"/>
        <v>33.481000000000002</v>
      </c>
      <c r="L199" s="353">
        <f t="shared" si="55"/>
        <v>0.71841283396108435</v>
      </c>
      <c r="M199" s="353">
        <f t="shared" si="56"/>
        <v>2.1457329051135994</v>
      </c>
      <c r="N199" s="353">
        <f t="shared" si="57"/>
        <v>647.09333333333336</v>
      </c>
      <c r="O199" s="353">
        <f t="shared" si="58"/>
        <v>79.508037539190525</v>
      </c>
      <c r="P199" s="353">
        <f t="shared" si="59"/>
        <v>12.28695049748473</v>
      </c>
      <c r="Q199" s="353">
        <f t="shared" si="60"/>
        <v>53.672666666666665</v>
      </c>
      <c r="R199" s="353">
        <f t="shared" si="61"/>
        <v>6.2134552652556643</v>
      </c>
      <c r="S199" s="353">
        <f t="shared" si="62"/>
        <v>11.57657267868623</v>
      </c>
      <c r="T199" s="355">
        <v>195</v>
      </c>
      <c r="U199" s="353">
        <v>33.222000000000001</v>
      </c>
      <c r="V199" s="353">
        <v>32.928000000000004</v>
      </c>
      <c r="W199" s="353">
        <v>34.292999999999999</v>
      </c>
      <c r="X199" s="353">
        <v>730.62</v>
      </c>
      <c r="Y199" s="353">
        <v>638.33000000000004</v>
      </c>
      <c r="Z199" s="353">
        <v>572.33000000000004</v>
      </c>
      <c r="AB199" s="353">
        <v>52.338000000000001</v>
      </c>
      <c r="AC199" s="353">
        <v>48.234999999999999</v>
      </c>
      <c r="AD199" s="353">
        <f t="shared" si="63"/>
        <v>33.481000000000002</v>
      </c>
      <c r="AE199" s="353">
        <f t="shared" si="64"/>
        <v>0.71841283396108435</v>
      </c>
      <c r="AF199" s="353">
        <f t="shared" si="65"/>
        <v>2.1457329051135994</v>
      </c>
      <c r="AG199" s="353">
        <f t="shared" si="66"/>
        <v>647.09333333333336</v>
      </c>
      <c r="AH199" s="353">
        <f t="shared" si="67"/>
        <v>79.508037539190525</v>
      </c>
      <c r="AI199" s="353">
        <f t="shared" si="68"/>
        <v>12.28695049748473</v>
      </c>
      <c r="AJ199" s="353">
        <f t="shared" si="69"/>
        <v>50.286500000000004</v>
      </c>
      <c r="AK199" s="353">
        <f t="shared" si="70"/>
        <v>2.9012591232084057</v>
      </c>
      <c r="AL199" s="353">
        <f t="shared" si="71"/>
        <v>5.7694592449432864</v>
      </c>
      <c r="AM199" s="430" t="s">
        <v>1026</v>
      </c>
    </row>
    <row r="200" spans="1:39">
      <c r="A200" s="355">
        <v>196</v>
      </c>
      <c r="B200" s="353">
        <v>39.417000000000002</v>
      </c>
      <c r="C200" s="353">
        <v>35.594999999999999</v>
      </c>
      <c r="D200" s="353">
        <v>38.912999999999997</v>
      </c>
      <c r="E200" s="353">
        <v>724.0200000000001</v>
      </c>
      <c r="F200" s="353">
        <v>553.08000000000004</v>
      </c>
      <c r="G200" s="353">
        <v>627.66000000000008</v>
      </c>
      <c r="H200" s="353">
        <v>56.132999999999996</v>
      </c>
      <c r="I200" s="353">
        <v>41.722999999999999</v>
      </c>
      <c r="J200" s="353">
        <v>54.614999999999995</v>
      </c>
      <c r="K200" s="353">
        <f t="shared" si="54"/>
        <v>37.975000000000001</v>
      </c>
      <c r="L200" s="353">
        <f t="shared" si="55"/>
        <v>2.0764883818601061</v>
      </c>
      <c r="M200" s="353">
        <f t="shared" si="56"/>
        <v>5.4680405052274024</v>
      </c>
      <c r="N200" s="353">
        <f t="shared" si="57"/>
        <v>634.92000000000007</v>
      </c>
      <c r="O200" s="353">
        <f t="shared" si="58"/>
        <v>85.700942818617719</v>
      </c>
      <c r="P200" s="353">
        <f t="shared" si="59"/>
        <v>13.49791199184428</v>
      </c>
      <c r="Q200" s="353">
        <f t="shared" si="60"/>
        <v>50.823666666666668</v>
      </c>
      <c r="R200" s="353">
        <f t="shared" si="61"/>
        <v>7.9178710101474241</v>
      </c>
      <c r="S200" s="353">
        <f t="shared" si="62"/>
        <v>15.579102275476824</v>
      </c>
      <c r="T200" s="355">
        <v>196</v>
      </c>
      <c r="U200" s="353">
        <v>39.417000000000002</v>
      </c>
      <c r="V200" s="353">
        <v>35.594999999999999</v>
      </c>
      <c r="W200" s="353">
        <v>38.912999999999997</v>
      </c>
      <c r="X200" s="353">
        <v>724.0200000000001</v>
      </c>
      <c r="Y200" s="353">
        <v>553.08000000000004</v>
      </c>
      <c r="Z200" s="353">
        <v>627.66000000000008</v>
      </c>
      <c r="AA200" s="353">
        <v>56.132999999999996</v>
      </c>
      <c r="AC200" s="353">
        <v>54.614999999999995</v>
      </c>
      <c r="AD200" s="353">
        <f t="shared" si="63"/>
        <v>37.975000000000001</v>
      </c>
      <c r="AE200" s="353">
        <f t="shared" si="64"/>
        <v>2.0764883818601061</v>
      </c>
      <c r="AF200" s="353">
        <f t="shared" si="65"/>
        <v>5.4680405052274024</v>
      </c>
      <c r="AG200" s="353">
        <f t="shared" si="66"/>
        <v>634.92000000000007</v>
      </c>
      <c r="AH200" s="353">
        <f t="shared" si="67"/>
        <v>85.700942818617719</v>
      </c>
      <c r="AI200" s="353">
        <f t="shared" si="68"/>
        <v>13.49791199184428</v>
      </c>
      <c r="AJ200" s="353">
        <f t="shared" si="69"/>
        <v>55.373999999999995</v>
      </c>
      <c r="AK200" s="353">
        <f t="shared" si="70"/>
        <v>1.0733880938411797</v>
      </c>
      <c r="AL200" s="353">
        <f t="shared" si="71"/>
        <v>1.9384333691645532</v>
      </c>
      <c r="AM200" s="430" t="s">
        <v>1027</v>
      </c>
    </row>
    <row r="201" spans="1:39">
      <c r="A201" s="355">
        <v>197</v>
      </c>
      <c r="B201" s="353">
        <v>432.39</v>
      </c>
      <c r="C201" s="353">
        <v>319.83</v>
      </c>
      <c r="D201" s="353">
        <v>404.46000000000004</v>
      </c>
      <c r="E201" s="353">
        <v>33082.657532915204</v>
      </c>
      <c r="F201" s="353">
        <v>29371.909046874658</v>
      </c>
      <c r="G201" s="353">
        <v>35214.384493661149</v>
      </c>
      <c r="H201" s="353">
        <v>28.445999999999998</v>
      </c>
      <c r="I201" s="353">
        <v>40.733000000000004</v>
      </c>
      <c r="J201" s="353">
        <v>30.151</v>
      </c>
      <c r="K201" s="353">
        <f t="shared" si="54"/>
        <v>385.56</v>
      </c>
      <c r="L201" s="353">
        <f t="shared" si="55"/>
        <v>58.611823892453522</v>
      </c>
      <c r="M201" s="353">
        <f t="shared" si="56"/>
        <v>15.201738741688327</v>
      </c>
      <c r="N201" s="353">
        <f t="shared" si="57"/>
        <v>32556.317024483669</v>
      </c>
      <c r="O201" s="353">
        <f t="shared" si="58"/>
        <v>2956.5868133183112</v>
      </c>
      <c r="P201" s="353">
        <f t="shared" si="59"/>
        <v>9.0814535658159308</v>
      </c>
      <c r="Q201" s="353">
        <f t="shared" si="60"/>
        <v>33.11</v>
      </c>
      <c r="R201" s="353">
        <f t="shared" si="61"/>
        <v>6.6565270975186532</v>
      </c>
      <c r="S201" s="353">
        <f t="shared" si="62"/>
        <v>20.104279968343864</v>
      </c>
      <c r="T201" s="355">
        <v>197</v>
      </c>
      <c r="U201" s="353">
        <v>432.39</v>
      </c>
      <c r="V201" s="353">
        <v>319.83</v>
      </c>
      <c r="W201" s="353">
        <v>404.46000000000004</v>
      </c>
      <c r="X201" s="353">
        <v>33082.657532915204</v>
      </c>
      <c r="Y201" s="353">
        <v>29371.909046874658</v>
      </c>
      <c r="Z201" s="353">
        <v>35214.384493661149</v>
      </c>
      <c r="AA201" s="353">
        <v>28.445999999999998</v>
      </c>
      <c r="AC201" s="353">
        <v>30.151</v>
      </c>
      <c r="AD201" s="353">
        <f t="shared" si="63"/>
        <v>385.56</v>
      </c>
      <c r="AE201" s="353">
        <f t="shared" si="64"/>
        <v>58.611823892453522</v>
      </c>
      <c r="AF201" s="353">
        <f t="shared" si="65"/>
        <v>15.201738741688327</v>
      </c>
      <c r="AG201" s="353">
        <f t="shared" si="66"/>
        <v>32556.317024483669</v>
      </c>
      <c r="AH201" s="353">
        <f t="shared" si="67"/>
        <v>2956.5868133183112</v>
      </c>
      <c r="AI201" s="353">
        <f t="shared" si="68"/>
        <v>9.0814535658159308</v>
      </c>
      <c r="AJ201" s="353">
        <f t="shared" si="69"/>
        <v>29.298499999999997</v>
      </c>
      <c r="AK201" s="353">
        <f t="shared" si="70"/>
        <v>1.2056170619230648</v>
      </c>
      <c r="AL201" s="353">
        <f t="shared" si="71"/>
        <v>4.1149446624334525</v>
      </c>
      <c r="AM201" s="430" t="s">
        <v>1028</v>
      </c>
    </row>
    <row r="202" spans="1:39">
      <c r="A202" s="355">
        <v>198</v>
      </c>
      <c r="B202" s="353">
        <v>44.393999999999998</v>
      </c>
      <c r="C202" s="353">
        <v>46.032000000000004</v>
      </c>
      <c r="D202" s="353">
        <v>48.173999999999999</v>
      </c>
      <c r="E202" s="353">
        <v>1045.33</v>
      </c>
      <c r="F202" s="353">
        <v>798.49</v>
      </c>
      <c r="G202" s="353">
        <v>869.88</v>
      </c>
      <c r="H202" s="353">
        <v>90.760999999999996</v>
      </c>
      <c r="I202" s="353">
        <v>81.015000000000001</v>
      </c>
      <c r="J202" s="353">
        <v>81.234999999999999</v>
      </c>
      <c r="K202" s="353">
        <f t="shared" si="54"/>
        <v>46.199999999999996</v>
      </c>
      <c r="L202" s="353">
        <f t="shared" si="55"/>
        <v>1.8955917281946557</v>
      </c>
      <c r="M202" s="353">
        <f t="shared" si="56"/>
        <v>4.1030123986897316</v>
      </c>
      <c r="N202" s="353">
        <f t="shared" si="57"/>
        <v>904.56666666666661</v>
      </c>
      <c r="O202" s="353">
        <f t="shared" si="58"/>
        <v>127.0231082651236</v>
      </c>
      <c r="P202" s="353">
        <f t="shared" si="59"/>
        <v>14.042426384470311</v>
      </c>
      <c r="Q202" s="353">
        <f t="shared" si="60"/>
        <v>84.337000000000003</v>
      </c>
      <c r="R202" s="353">
        <f t="shared" si="61"/>
        <v>5.5644345624690361</v>
      </c>
      <c r="S202" s="353">
        <f t="shared" si="62"/>
        <v>6.5978568866203871</v>
      </c>
      <c r="T202" s="355">
        <v>198</v>
      </c>
      <c r="U202" s="353">
        <v>44.393999999999998</v>
      </c>
      <c r="V202" s="353">
        <v>46.032000000000004</v>
      </c>
      <c r="W202" s="353">
        <v>48.173999999999999</v>
      </c>
      <c r="X202" s="353">
        <v>1045.33</v>
      </c>
      <c r="Y202" s="353">
        <v>798.49</v>
      </c>
      <c r="Z202" s="353">
        <v>869.88</v>
      </c>
      <c r="AA202" s="353">
        <v>90.760999999999996</v>
      </c>
      <c r="AB202" s="353">
        <v>81.015000000000001</v>
      </c>
      <c r="AC202" s="353">
        <v>81.234999999999999</v>
      </c>
      <c r="AD202" s="353">
        <f t="shared" si="63"/>
        <v>46.199999999999996</v>
      </c>
      <c r="AE202" s="353">
        <f t="shared" si="64"/>
        <v>1.8955917281946557</v>
      </c>
      <c r="AF202" s="353">
        <f t="shared" si="65"/>
        <v>4.1030123986897316</v>
      </c>
      <c r="AG202" s="353">
        <f t="shared" si="66"/>
        <v>904.56666666666661</v>
      </c>
      <c r="AH202" s="353">
        <f t="shared" si="67"/>
        <v>127.0231082651236</v>
      </c>
      <c r="AI202" s="353">
        <f t="shared" si="68"/>
        <v>14.042426384470311</v>
      </c>
      <c r="AJ202" s="353">
        <f t="shared" si="69"/>
        <v>84.337000000000003</v>
      </c>
      <c r="AK202" s="353">
        <f t="shared" si="70"/>
        <v>5.5644345624690361</v>
      </c>
      <c r="AL202" s="353">
        <f t="shared" si="71"/>
        <v>6.5978568866203871</v>
      </c>
      <c r="AM202" s="430" t="s">
        <v>1029</v>
      </c>
    </row>
    <row r="203" spans="1:39">
      <c r="A203" s="355">
        <v>199</v>
      </c>
      <c r="B203" s="353">
        <v>48.678000000000004</v>
      </c>
      <c r="C203" s="353">
        <v>41.915999999999997</v>
      </c>
      <c r="D203" s="353">
        <v>44.477999999999994</v>
      </c>
      <c r="E203" s="353">
        <v>1148.4000000000001</v>
      </c>
      <c r="F203" s="353">
        <v>974.60000000000014</v>
      </c>
      <c r="G203" s="353">
        <v>1101.1000000000001</v>
      </c>
      <c r="H203" s="353">
        <v>106.68899999999999</v>
      </c>
      <c r="I203" s="353">
        <v>98.043000000000006</v>
      </c>
      <c r="J203" s="353">
        <v>110.55000000000001</v>
      </c>
      <c r="K203" s="353">
        <f t="shared" si="54"/>
        <v>45.024000000000001</v>
      </c>
      <c r="L203" s="353">
        <f t="shared" si="55"/>
        <v>3.4139050953417014</v>
      </c>
      <c r="M203" s="353">
        <f t="shared" si="56"/>
        <v>7.5824118144582924</v>
      </c>
      <c r="N203" s="353">
        <f t="shared" si="57"/>
        <v>1074.7</v>
      </c>
      <c r="O203" s="353">
        <f t="shared" si="58"/>
        <v>89.857275721001002</v>
      </c>
      <c r="P203" s="353">
        <f t="shared" si="59"/>
        <v>8.3611496902392286</v>
      </c>
      <c r="Q203" s="353">
        <f t="shared" si="60"/>
        <v>105.09400000000001</v>
      </c>
      <c r="R203" s="353">
        <f t="shared" si="61"/>
        <v>6.4042392990893156</v>
      </c>
      <c r="S203" s="353">
        <f t="shared" si="62"/>
        <v>6.0938201030404349</v>
      </c>
      <c r="T203" s="355">
        <v>199</v>
      </c>
      <c r="U203" s="353">
        <v>48.678000000000004</v>
      </c>
      <c r="V203" s="353">
        <v>41.915999999999997</v>
      </c>
      <c r="W203" s="353">
        <v>44.477999999999994</v>
      </c>
      <c r="X203" s="353">
        <v>1148.4000000000001</v>
      </c>
      <c r="Y203" s="353">
        <v>974.60000000000014</v>
      </c>
      <c r="Z203" s="353">
        <v>1101.1000000000001</v>
      </c>
      <c r="AA203" s="353">
        <v>106.68899999999999</v>
      </c>
      <c r="AB203" s="353">
        <v>98.043000000000006</v>
      </c>
      <c r="AC203" s="353">
        <v>110.55000000000001</v>
      </c>
      <c r="AD203" s="353">
        <f t="shared" si="63"/>
        <v>45.024000000000001</v>
      </c>
      <c r="AE203" s="353">
        <f t="shared" si="64"/>
        <v>3.4139050953417014</v>
      </c>
      <c r="AF203" s="353">
        <f t="shared" si="65"/>
        <v>7.5824118144582924</v>
      </c>
      <c r="AG203" s="353">
        <f t="shared" si="66"/>
        <v>1074.7</v>
      </c>
      <c r="AH203" s="353">
        <f t="shared" si="67"/>
        <v>89.857275721001002</v>
      </c>
      <c r="AI203" s="353">
        <f t="shared" si="68"/>
        <v>8.3611496902392286</v>
      </c>
      <c r="AJ203" s="353">
        <f t="shared" si="69"/>
        <v>105.09400000000001</v>
      </c>
      <c r="AK203" s="353">
        <f t="shared" si="70"/>
        <v>6.4042392990893156</v>
      </c>
      <c r="AL203" s="353">
        <f t="shared" si="71"/>
        <v>6.0938201030404349</v>
      </c>
      <c r="AM203" s="430" t="s">
        <v>1030</v>
      </c>
    </row>
    <row r="204" spans="1:39">
      <c r="A204" s="355">
        <v>200</v>
      </c>
      <c r="B204" s="353">
        <v>40.698</v>
      </c>
      <c r="C204" s="353">
        <v>35.216999999999999</v>
      </c>
      <c r="D204" s="353">
        <v>38.682000000000002</v>
      </c>
      <c r="E204" s="353">
        <v>948.08999999999992</v>
      </c>
      <c r="F204" s="353">
        <v>825.88</v>
      </c>
      <c r="G204" s="353">
        <v>660.77</v>
      </c>
      <c r="H204" s="353">
        <v>103.70800000000001</v>
      </c>
      <c r="I204" s="353">
        <v>73.424999999999997</v>
      </c>
      <c r="J204" s="353">
        <v>102.67399999999999</v>
      </c>
      <c r="K204" s="353">
        <f t="shared" si="54"/>
        <v>38.198999999999998</v>
      </c>
      <c r="L204" s="353">
        <f t="shared" si="55"/>
        <v>2.7722386260926397</v>
      </c>
      <c r="M204" s="353">
        <f t="shared" si="56"/>
        <v>7.2573591614771065</v>
      </c>
      <c r="N204" s="353">
        <f t="shared" si="57"/>
        <v>811.57999999999993</v>
      </c>
      <c r="O204" s="353">
        <f t="shared" si="58"/>
        <v>144.19279836385778</v>
      </c>
      <c r="P204" s="353">
        <f t="shared" si="59"/>
        <v>17.766923576709356</v>
      </c>
      <c r="Q204" s="353">
        <f t="shared" si="60"/>
        <v>93.269000000000005</v>
      </c>
      <c r="R204" s="353">
        <f t="shared" si="61"/>
        <v>17.193182980472095</v>
      </c>
      <c r="S204" s="353">
        <f t="shared" si="62"/>
        <v>18.433973753843286</v>
      </c>
      <c r="T204" s="355">
        <v>200</v>
      </c>
      <c r="U204" s="353">
        <v>40.698</v>
      </c>
      <c r="V204" s="353">
        <v>35.216999999999999</v>
      </c>
      <c r="W204" s="353">
        <v>38.682000000000002</v>
      </c>
      <c r="X204" s="353">
        <v>948.08999999999992</v>
      </c>
      <c r="Y204" s="353">
        <v>825.88</v>
      </c>
      <c r="Z204" s="353">
        <v>660.77</v>
      </c>
      <c r="AA204" s="353">
        <v>103.70800000000001</v>
      </c>
      <c r="AB204" s="353">
        <v>73.424999999999997</v>
      </c>
      <c r="AC204" s="353">
        <v>102.67399999999999</v>
      </c>
      <c r="AD204" s="353">
        <f t="shared" si="63"/>
        <v>38.198999999999998</v>
      </c>
      <c r="AE204" s="353">
        <f t="shared" si="64"/>
        <v>2.7722386260926397</v>
      </c>
      <c r="AF204" s="353">
        <f t="shared" si="65"/>
        <v>7.2573591614771065</v>
      </c>
      <c r="AG204" s="353">
        <f t="shared" si="66"/>
        <v>811.57999999999993</v>
      </c>
      <c r="AH204" s="353">
        <f t="shared" si="67"/>
        <v>144.19279836385778</v>
      </c>
      <c r="AI204" s="353">
        <f t="shared" si="68"/>
        <v>17.766923576709356</v>
      </c>
      <c r="AJ204" s="353">
        <f t="shared" si="69"/>
        <v>93.269000000000005</v>
      </c>
      <c r="AK204" s="353">
        <f t="shared" si="70"/>
        <v>17.193182980472095</v>
      </c>
      <c r="AL204" s="353">
        <f t="shared" si="71"/>
        <v>18.433973753843286</v>
      </c>
      <c r="AM204" s="430" t="s">
        <v>1031</v>
      </c>
    </row>
    <row r="205" spans="1:39">
      <c r="A205" s="355">
        <v>201</v>
      </c>
      <c r="B205" s="353">
        <v>39.542999999999999</v>
      </c>
      <c r="C205" s="353">
        <v>42.671999999999997</v>
      </c>
      <c r="D205" s="353">
        <v>42.104999999999997</v>
      </c>
      <c r="E205" s="353">
        <v>932.69</v>
      </c>
      <c r="F205" s="353">
        <v>859.32</v>
      </c>
      <c r="G205" s="353">
        <v>806.96</v>
      </c>
      <c r="H205" s="353">
        <v>82.885000000000005</v>
      </c>
      <c r="I205" s="353">
        <v>88.055000000000007</v>
      </c>
      <c r="J205" s="353">
        <v>86.02000000000001</v>
      </c>
      <c r="K205" s="353">
        <f t="shared" si="54"/>
        <v>41.44</v>
      </c>
      <c r="L205" s="353">
        <f t="shared" si="55"/>
        <v>1.6671319683816264</v>
      </c>
      <c r="M205" s="353">
        <f t="shared" si="56"/>
        <v>4.0230018542027661</v>
      </c>
      <c r="N205" s="353">
        <f t="shared" si="57"/>
        <v>866.32333333333338</v>
      </c>
      <c r="O205" s="353">
        <f t="shared" si="58"/>
        <v>63.156893791044965</v>
      </c>
      <c r="P205" s="353">
        <f t="shared" si="59"/>
        <v>7.2902219484309123</v>
      </c>
      <c r="Q205" s="353">
        <f t="shared" si="60"/>
        <v>85.65333333333335</v>
      </c>
      <c r="R205" s="353">
        <f t="shared" si="61"/>
        <v>2.60443051996657</v>
      </c>
      <c r="S205" s="353">
        <f t="shared" si="62"/>
        <v>3.0406645236222403</v>
      </c>
      <c r="T205" s="355">
        <v>201</v>
      </c>
      <c r="U205" s="353">
        <v>39.542999999999999</v>
      </c>
      <c r="V205" s="353">
        <v>42.671999999999997</v>
      </c>
      <c r="W205" s="353">
        <v>42.104999999999997</v>
      </c>
      <c r="X205" s="353">
        <v>932.69</v>
      </c>
      <c r="Y205" s="353">
        <v>859.32</v>
      </c>
      <c r="Z205" s="353">
        <v>806.96</v>
      </c>
      <c r="AA205" s="353">
        <v>82.885000000000005</v>
      </c>
      <c r="AB205" s="353">
        <v>88.055000000000007</v>
      </c>
      <c r="AC205" s="353">
        <v>86.02000000000001</v>
      </c>
      <c r="AD205" s="353">
        <f t="shared" si="63"/>
        <v>41.44</v>
      </c>
      <c r="AE205" s="353">
        <f t="shared" si="64"/>
        <v>1.6671319683816264</v>
      </c>
      <c r="AF205" s="353">
        <f t="shared" si="65"/>
        <v>4.0230018542027661</v>
      </c>
      <c r="AG205" s="353">
        <f t="shared" si="66"/>
        <v>866.32333333333338</v>
      </c>
      <c r="AH205" s="353">
        <f t="shared" si="67"/>
        <v>63.156893791044965</v>
      </c>
      <c r="AI205" s="353">
        <f t="shared" si="68"/>
        <v>7.2902219484309123</v>
      </c>
      <c r="AJ205" s="353">
        <f t="shared" si="69"/>
        <v>85.65333333333335</v>
      </c>
      <c r="AK205" s="353">
        <f t="shared" si="70"/>
        <v>2.60443051996657</v>
      </c>
      <c r="AL205" s="353">
        <f t="shared" si="71"/>
        <v>3.0406645236222403</v>
      </c>
      <c r="AM205" s="430" t="s">
        <v>1032</v>
      </c>
    </row>
    <row r="206" spans="1:39">
      <c r="A206" s="355">
        <v>202</v>
      </c>
      <c r="B206" s="353">
        <v>45.15</v>
      </c>
      <c r="C206" s="353">
        <v>38.85</v>
      </c>
      <c r="D206" s="353">
        <v>37.443000000000005</v>
      </c>
      <c r="E206" s="353">
        <v>1102.2</v>
      </c>
      <c r="F206" s="353">
        <v>745.91000000000008</v>
      </c>
      <c r="G206" s="353">
        <v>788.15000000000009</v>
      </c>
      <c r="H206" s="353">
        <v>74.47</v>
      </c>
      <c r="I206" s="353">
        <v>68.266000000000005</v>
      </c>
      <c r="J206" s="353">
        <v>72.292000000000002</v>
      </c>
      <c r="K206" s="353">
        <f t="shared" si="54"/>
        <v>40.481000000000002</v>
      </c>
      <c r="L206" s="353">
        <f t="shared" si="55"/>
        <v>4.1042152721318086</v>
      </c>
      <c r="M206" s="353">
        <f t="shared" si="56"/>
        <v>10.138621259681848</v>
      </c>
      <c r="N206" s="353">
        <f t="shared" si="57"/>
        <v>878.75333333333344</v>
      </c>
      <c r="O206" s="353">
        <f t="shared" si="58"/>
        <v>194.65961068833272</v>
      </c>
      <c r="P206" s="353">
        <f t="shared" si="59"/>
        <v>22.151792010841042</v>
      </c>
      <c r="Q206" s="353">
        <f t="shared" si="60"/>
        <v>71.676000000000002</v>
      </c>
      <c r="R206" s="353">
        <f t="shared" si="61"/>
        <v>3.1475380855519415</v>
      </c>
      <c r="S206" s="353">
        <f t="shared" si="62"/>
        <v>4.3913417120820659</v>
      </c>
      <c r="T206" s="355">
        <v>202</v>
      </c>
      <c r="U206" s="353">
        <v>45.15</v>
      </c>
      <c r="V206" s="353">
        <v>38.85</v>
      </c>
      <c r="W206" s="353">
        <v>37.443000000000005</v>
      </c>
      <c r="Y206" s="353">
        <v>745.91000000000008</v>
      </c>
      <c r="Z206" s="353">
        <v>788.15000000000009</v>
      </c>
      <c r="AA206" s="353">
        <v>74.47</v>
      </c>
      <c r="AB206" s="353">
        <v>68.266000000000005</v>
      </c>
      <c r="AC206" s="353">
        <v>72.292000000000002</v>
      </c>
      <c r="AD206" s="353">
        <f t="shared" si="63"/>
        <v>40.481000000000002</v>
      </c>
      <c r="AE206" s="353">
        <f t="shared" si="64"/>
        <v>4.1042152721318086</v>
      </c>
      <c r="AF206" s="353">
        <f t="shared" si="65"/>
        <v>10.138621259681848</v>
      </c>
      <c r="AG206" s="353">
        <f t="shared" si="66"/>
        <v>767.03000000000009</v>
      </c>
      <c r="AH206" s="353">
        <f t="shared" si="67"/>
        <v>29.868190437319775</v>
      </c>
      <c r="AI206" s="353">
        <f t="shared" si="68"/>
        <v>3.89400550660597</v>
      </c>
      <c r="AJ206" s="353">
        <f t="shared" si="69"/>
        <v>71.676000000000002</v>
      </c>
      <c r="AK206" s="353">
        <f t="shared" si="70"/>
        <v>3.1475380855519415</v>
      </c>
      <c r="AL206" s="353">
        <f t="shared" si="71"/>
        <v>4.3913417120820659</v>
      </c>
      <c r="AM206" s="430" t="s">
        <v>1033</v>
      </c>
    </row>
    <row r="207" spans="1:39">
      <c r="A207" s="355">
        <v>203</v>
      </c>
      <c r="B207" s="353">
        <v>43.995000000000005</v>
      </c>
      <c r="C207" s="353">
        <v>44.561999999999998</v>
      </c>
      <c r="D207" s="353">
        <v>39.522000000000006</v>
      </c>
      <c r="E207" s="353">
        <v>1067.77</v>
      </c>
      <c r="F207" s="353">
        <v>1104.4000000000001</v>
      </c>
      <c r="G207" s="353">
        <v>990.44</v>
      </c>
      <c r="H207" s="353">
        <v>87.021000000000001</v>
      </c>
      <c r="I207" s="353">
        <v>96.712000000000003</v>
      </c>
      <c r="J207" s="353">
        <v>98.098000000000013</v>
      </c>
      <c r="K207" s="353">
        <f t="shared" si="54"/>
        <v>42.693000000000005</v>
      </c>
      <c r="L207" s="353">
        <f t="shared" si="55"/>
        <v>2.7607613080452977</v>
      </c>
      <c r="M207" s="353">
        <f t="shared" si="56"/>
        <v>6.4665432460714811</v>
      </c>
      <c r="N207" s="353">
        <f t="shared" si="57"/>
        <v>1054.2033333333334</v>
      </c>
      <c r="O207" s="353">
        <f t="shared" si="58"/>
        <v>58.178700856355789</v>
      </c>
      <c r="P207" s="353">
        <f t="shared" si="59"/>
        <v>5.5187361884351009</v>
      </c>
      <c r="Q207" s="353">
        <f t="shared" si="60"/>
        <v>93.943666666666672</v>
      </c>
      <c r="R207" s="353">
        <f t="shared" si="61"/>
        <v>6.0351250470336897</v>
      </c>
      <c r="S207" s="353">
        <f t="shared" si="62"/>
        <v>6.4241957560030896</v>
      </c>
      <c r="T207" s="355">
        <v>203</v>
      </c>
      <c r="U207" s="353">
        <v>43.995000000000005</v>
      </c>
      <c r="V207" s="353">
        <v>44.561999999999998</v>
      </c>
      <c r="W207" s="353">
        <v>39.522000000000006</v>
      </c>
      <c r="X207" s="353">
        <v>1067.77</v>
      </c>
      <c r="Y207" s="353">
        <v>1104.4000000000001</v>
      </c>
      <c r="Z207" s="353">
        <v>990.44</v>
      </c>
      <c r="AA207" s="353">
        <v>87.021000000000001</v>
      </c>
      <c r="AB207" s="353">
        <v>96.712000000000003</v>
      </c>
      <c r="AC207" s="353">
        <v>98.098000000000013</v>
      </c>
      <c r="AD207" s="353">
        <f t="shared" si="63"/>
        <v>42.693000000000005</v>
      </c>
      <c r="AE207" s="353">
        <f t="shared" si="64"/>
        <v>2.7607613080452977</v>
      </c>
      <c r="AF207" s="353">
        <f t="shared" si="65"/>
        <v>6.4665432460714811</v>
      </c>
      <c r="AG207" s="353">
        <f t="shared" si="66"/>
        <v>1054.2033333333334</v>
      </c>
      <c r="AH207" s="353">
        <f t="shared" si="67"/>
        <v>58.178700856355789</v>
      </c>
      <c r="AI207" s="353">
        <f t="shared" si="68"/>
        <v>5.5187361884351009</v>
      </c>
      <c r="AJ207" s="353">
        <f t="shared" si="69"/>
        <v>93.943666666666672</v>
      </c>
      <c r="AK207" s="353">
        <f t="shared" si="70"/>
        <v>6.0351250470336897</v>
      </c>
      <c r="AL207" s="353">
        <f t="shared" si="71"/>
        <v>6.4241957560030896</v>
      </c>
      <c r="AM207" s="430" t="s">
        <v>1034</v>
      </c>
    </row>
    <row r="208" spans="1:39">
      <c r="A208" s="355">
        <v>204</v>
      </c>
      <c r="B208" s="353">
        <v>60.627000000000002</v>
      </c>
      <c r="C208" s="353">
        <v>58.716000000000008</v>
      </c>
      <c r="D208" s="353">
        <v>58.632000000000005</v>
      </c>
      <c r="E208" s="353">
        <v>5165.6000000000004</v>
      </c>
      <c r="F208" s="353">
        <v>5308.6</v>
      </c>
      <c r="G208" s="353">
        <v>5561.6</v>
      </c>
      <c r="H208" s="353">
        <v>130.02000000000001</v>
      </c>
      <c r="I208" s="353">
        <v>117.92</v>
      </c>
      <c r="J208" s="353">
        <v>123.97</v>
      </c>
      <c r="K208" s="353">
        <f t="shared" si="54"/>
        <v>59.32500000000001</v>
      </c>
      <c r="L208" s="353">
        <f t="shared" si="55"/>
        <v>1.1283470210888114</v>
      </c>
      <c r="M208" s="353">
        <f t="shared" si="56"/>
        <v>1.901975593912872</v>
      </c>
      <c r="N208" s="353">
        <f t="shared" si="57"/>
        <v>5345.2666666666673</v>
      </c>
      <c r="O208" s="353">
        <f t="shared" si="58"/>
        <v>200.53013073683798</v>
      </c>
      <c r="P208" s="353">
        <f t="shared" si="59"/>
        <v>3.7515458674373203</v>
      </c>
      <c r="Q208" s="353">
        <f t="shared" si="60"/>
        <v>123.96999999999998</v>
      </c>
      <c r="R208" s="353">
        <f t="shared" si="61"/>
        <v>6.0500000000000043</v>
      </c>
      <c r="S208" s="353">
        <f t="shared" si="62"/>
        <v>4.8802129547471198</v>
      </c>
      <c r="T208" s="355">
        <v>204</v>
      </c>
      <c r="U208" s="353">
        <v>60.627000000000002</v>
      </c>
      <c r="V208" s="353">
        <v>58.716000000000008</v>
      </c>
      <c r="W208" s="353">
        <v>58.632000000000005</v>
      </c>
      <c r="X208" s="353">
        <v>5165.6000000000004</v>
      </c>
      <c r="Y208" s="353">
        <v>5308.6</v>
      </c>
      <c r="Z208" s="353">
        <v>5561.6</v>
      </c>
      <c r="AA208" s="353">
        <v>130.02000000000001</v>
      </c>
      <c r="AB208" s="353">
        <v>117.92</v>
      </c>
      <c r="AC208" s="353">
        <v>123.97</v>
      </c>
      <c r="AD208" s="353">
        <f t="shared" si="63"/>
        <v>59.32500000000001</v>
      </c>
      <c r="AE208" s="353">
        <f t="shared" si="64"/>
        <v>1.1283470210888114</v>
      </c>
      <c r="AF208" s="353">
        <f t="shared" si="65"/>
        <v>1.901975593912872</v>
      </c>
      <c r="AG208" s="353">
        <f t="shared" si="66"/>
        <v>5345.2666666666673</v>
      </c>
      <c r="AH208" s="353">
        <f t="shared" si="67"/>
        <v>200.53013073683798</v>
      </c>
      <c r="AI208" s="353">
        <f t="shared" si="68"/>
        <v>3.7515458674373203</v>
      </c>
      <c r="AJ208" s="353">
        <f t="shared" si="69"/>
        <v>123.96999999999998</v>
      </c>
      <c r="AK208" s="353">
        <f t="shared" si="70"/>
        <v>6.0500000000000043</v>
      </c>
      <c r="AL208" s="353">
        <f t="shared" si="71"/>
        <v>4.8802129547471198</v>
      </c>
      <c r="AM208" s="430" t="s">
        <v>1035</v>
      </c>
    </row>
    <row r="209" spans="1:39">
      <c r="A209" s="355">
        <v>205</v>
      </c>
      <c r="B209" s="353">
        <v>28.160999999999998</v>
      </c>
      <c r="C209" s="353">
        <v>30.933000000000003</v>
      </c>
      <c r="D209" s="353">
        <v>27.195</v>
      </c>
      <c r="E209" s="353">
        <v>658.46</v>
      </c>
      <c r="F209" s="353">
        <v>661.32</v>
      </c>
      <c r="G209" s="353">
        <v>637.56000000000006</v>
      </c>
      <c r="H209" s="353">
        <v>80.695999999999998</v>
      </c>
      <c r="I209" s="353">
        <v>73.721999999999994</v>
      </c>
      <c r="J209" s="353">
        <v>96.393000000000001</v>
      </c>
      <c r="K209" s="353">
        <f t="shared" si="54"/>
        <v>28.763000000000002</v>
      </c>
      <c r="L209" s="353">
        <f t="shared" si="55"/>
        <v>1.9403515145457557</v>
      </c>
      <c r="M209" s="353">
        <f t="shared" si="56"/>
        <v>6.7459983817604403</v>
      </c>
      <c r="N209" s="353">
        <f t="shared" si="57"/>
        <v>652.44666666666672</v>
      </c>
      <c r="O209" s="353">
        <f t="shared" si="58"/>
        <v>12.971296517053842</v>
      </c>
      <c r="P209" s="353">
        <f t="shared" si="59"/>
        <v>1.9881006647369144</v>
      </c>
      <c r="Q209" s="353">
        <f t="shared" si="60"/>
        <v>83.603666666666669</v>
      </c>
      <c r="R209" s="353">
        <f t="shared" si="61"/>
        <v>11.611823902097871</v>
      </c>
      <c r="S209" s="353">
        <f t="shared" si="62"/>
        <v>13.889132337215518</v>
      </c>
      <c r="T209" s="355">
        <v>205</v>
      </c>
      <c r="U209" s="353">
        <v>28.160999999999998</v>
      </c>
      <c r="V209" s="353">
        <v>30.933000000000003</v>
      </c>
      <c r="W209" s="353">
        <v>27.195</v>
      </c>
      <c r="X209" s="353">
        <v>658.46</v>
      </c>
      <c r="Y209" s="353">
        <v>661.32</v>
      </c>
      <c r="Z209" s="353">
        <v>637.56000000000006</v>
      </c>
      <c r="AA209" s="353">
        <v>80.695999999999998</v>
      </c>
      <c r="AB209" s="353">
        <v>73.721999999999994</v>
      </c>
      <c r="AC209" s="353">
        <v>96.393000000000001</v>
      </c>
      <c r="AD209" s="353">
        <f t="shared" si="63"/>
        <v>28.763000000000002</v>
      </c>
      <c r="AE209" s="353">
        <f t="shared" si="64"/>
        <v>1.9403515145457557</v>
      </c>
      <c r="AF209" s="353">
        <f t="shared" si="65"/>
        <v>6.7459983817604403</v>
      </c>
      <c r="AG209" s="353">
        <f t="shared" si="66"/>
        <v>652.44666666666672</v>
      </c>
      <c r="AH209" s="353">
        <f t="shared" si="67"/>
        <v>12.971296517053842</v>
      </c>
      <c r="AI209" s="353">
        <f t="shared" si="68"/>
        <v>1.9881006647369144</v>
      </c>
      <c r="AJ209" s="353">
        <f t="shared" si="69"/>
        <v>83.603666666666669</v>
      </c>
      <c r="AK209" s="353">
        <f t="shared" si="70"/>
        <v>11.611823902097871</v>
      </c>
      <c r="AL209" s="353">
        <f t="shared" si="71"/>
        <v>13.889132337215518</v>
      </c>
      <c r="AM209" s="430" t="s">
        <v>1036</v>
      </c>
    </row>
    <row r="210" spans="1:39">
      <c r="A210" s="355">
        <v>206</v>
      </c>
      <c r="B210" s="353">
        <v>33.222000000000001</v>
      </c>
      <c r="C210" s="353">
        <v>33.747</v>
      </c>
      <c r="D210" s="353">
        <v>35.826000000000001</v>
      </c>
      <c r="E210" s="353">
        <v>581.46</v>
      </c>
      <c r="F210" s="353">
        <v>401.39000000000004</v>
      </c>
      <c r="G210" s="353">
        <v>558.80000000000007</v>
      </c>
      <c r="H210" s="353">
        <v>74.304999999999993</v>
      </c>
      <c r="I210" s="353">
        <v>32.131</v>
      </c>
      <c r="J210" s="353">
        <v>80.201000000000008</v>
      </c>
      <c r="K210" s="353">
        <f t="shared" si="54"/>
        <v>34.264999999999993</v>
      </c>
      <c r="L210" s="353">
        <f t="shared" si="55"/>
        <v>1.3771154635686869</v>
      </c>
      <c r="M210" s="353">
        <f t="shared" si="56"/>
        <v>4.0190149235916737</v>
      </c>
      <c r="N210" s="353">
        <f t="shared" si="57"/>
        <v>513.88333333333333</v>
      </c>
      <c r="O210" s="353">
        <f t="shared" si="58"/>
        <v>98.078700202099824</v>
      </c>
      <c r="P210" s="353">
        <f t="shared" si="59"/>
        <v>19.085791237070637</v>
      </c>
      <c r="Q210" s="353">
        <f t="shared" si="60"/>
        <v>62.212333333333333</v>
      </c>
      <c r="R210" s="353">
        <f t="shared" si="61"/>
        <v>26.217468705680446</v>
      </c>
      <c r="S210" s="353">
        <f t="shared" si="62"/>
        <v>42.141915117067533</v>
      </c>
      <c r="T210" s="355">
        <v>206</v>
      </c>
      <c r="U210" s="353">
        <v>33.222000000000001</v>
      </c>
      <c r="V210" s="353">
        <v>33.747</v>
      </c>
      <c r="W210" s="353">
        <v>35.826000000000001</v>
      </c>
      <c r="X210" s="353">
        <v>581.46</v>
      </c>
      <c r="Y210" s="353">
        <v>401.39000000000004</v>
      </c>
      <c r="Z210" s="353">
        <v>558.80000000000007</v>
      </c>
      <c r="AA210" s="353">
        <v>74.304999999999993</v>
      </c>
      <c r="AC210" s="353">
        <v>80.201000000000008</v>
      </c>
      <c r="AD210" s="353">
        <f t="shared" si="63"/>
        <v>34.264999999999993</v>
      </c>
      <c r="AE210" s="353">
        <f t="shared" si="64"/>
        <v>1.3771154635686869</v>
      </c>
      <c r="AF210" s="353">
        <f t="shared" si="65"/>
        <v>4.0190149235916737</v>
      </c>
      <c r="AG210" s="353">
        <f t="shared" si="66"/>
        <v>513.88333333333333</v>
      </c>
      <c r="AH210" s="353">
        <f t="shared" si="67"/>
        <v>98.078700202099824</v>
      </c>
      <c r="AI210" s="353">
        <f t="shared" si="68"/>
        <v>19.085791237070637</v>
      </c>
      <c r="AJ210" s="353">
        <f t="shared" si="69"/>
        <v>77.253</v>
      </c>
      <c r="AK210" s="353">
        <f t="shared" si="70"/>
        <v>4.1691015818758945</v>
      </c>
      <c r="AL210" s="353">
        <f t="shared" si="71"/>
        <v>5.3966856715931995</v>
      </c>
      <c r="AM210" s="430" t="s">
        <v>1037</v>
      </c>
    </row>
    <row r="211" spans="1:39">
      <c r="A211" s="355">
        <v>207</v>
      </c>
      <c r="B211" s="353">
        <v>36.225000000000001</v>
      </c>
      <c r="C211" s="353">
        <v>40.215000000000003</v>
      </c>
      <c r="D211" s="353">
        <v>36.561</v>
      </c>
      <c r="E211" s="353">
        <v>712.36</v>
      </c>
      <c r="F211" s="353">
        <v>717.31000000000006</v>
      </c>
      <c r="G211" s="353">
        <v>737.44</v>
      </c>
      <c r="H211" s="353">
        <v>87.713999999999999</v>
      </c>
      <c r="I211" s="353">
        <v>85.459000000000003</v>
      </c>
      <c r="J211" s="353">
        <v>76.031999999999996</v>
      </c>
      <c r="K211" s="353">
        <f t="shared" si="54"/>
        <v>37.667000000000002</v>
      </c>
      <c r="L211" s="353">
        <f t="shared" si="55"/>
        <v>2.2130187527447673</v>
      </c>
      <c r="M211" s="353">
        <f t="shared" si="56"/>
        <v>5.8752190318973305</v>
      </c>
      <c r="N211" s="353">
        <f t="shared" si="57"/>
        <v>722.37</v>
      </c>
      <c r="O211" s="353">
        <f t="shared" si="58"/>
        <v>13.283610202049758</v>
      </c>
      <c r="P211" s="353">
        <f t="shared" si="59"/>
        <v>1.8388928391336514</v>
      </c>
      <c r="Q211" s="353">
        <f t="shared" si="60"/>
        <v>83.068333333333328</v>
      </c>
      <c r="R211" s="353">
        <f t="shared" si="61"/>
        <v>6.1970756275305661</v>
      </c>
      <c r="S211" s="353">
        <f t="shared" si="62"/>
        <v>7.4602142343017599</v>
      </c>
      <c r="T211" s="355">
        <v>207</v>
      </c>
      <c r="U211" s="353">
        <v>36.225000000000001</v>
      </c>
      <c r="V211" s="353">
        <v>40.215000000000003</v>
      </c>
      <c r="W211" s="353">
        <v>36.561</v>
      </c>
      <c r="X211" s="353">
        <v>712.36</v>
      </c>
      <c r="Y211" s="353">
        <v>717.31000000000006</v>
      </c>
      <c r="Z211" s="353">
        <v>737.44</v>
      </c>
      <c r="AA211" s="353">
        <v>87.713999999999999</v>
      </c>
      <c r="AB211" s="353">
        <v>85.459000000000003</v>
      </c>
      <c r="AC211" s="353">
        <v>76.031999999999996</v>
      </c>
      <c r="AD211" s="353">
        <f t="shared" si="63"/>
        <v>37.667000000000002</v>
      </c>
      <c r="AE211" s="353">
        <f t="shared" si="64"/>
        <v>2.2130187527447673</v>
      </c>
      <c r="AF211" s="353">
        <f t="shared" si="65"/>
        <v>5.8752190318973305</v>
      </c>
      <c r="AG211" s="353">
        <f t="shared" si="66"/>
        <v>722.37</v>
      </c>
      <c r="AH211" s="353">
        <f t="shared" si="67"/>
        <v>13.283610202049758</v>
      </c>
      <c r="AI211" s="353">
        <f t="shared" si="68"/>
        <v>1.8388928391336514</v>
      </c>
      <c r="AJ211" s="353">
        <f t="shared" si="69"/>
        <v>83.068333333333328</v>
      </c>
      <c r="AK211" s="353">
        <f t="shared" si="70"/>
        <v>6.1970756275305661</v>
      </c>
      <c r="AL211" s="353">
        <f t="shared" si="71"/>
        <v>7.4602142343017599</v>
      </c>
      <c r="AM211" s="430" t="s">
        <v>1038</v>
      </c>
    </row>
    <row r="212" spans="1:39">
      <c r="A212" s="355">
        <v>208</v>
      </c>
      <c r="B212" s="353">
        <v>33.894000000000005</v>
      </c>
      <c r="C212" s="353">
        <v>34.545000000000002</v>
      </c>
      <c r="D212" s="353">
        <v>32.277000000000001</v>
      </c>
      <c r="E212" s="353">
        <v>866.91000000000008</v>
      </c>
      <c r="F212" s="353">
        <v>816.86</v>
      </c>
      <c r="G212" s="353">
        <v>823.13</v>
      </c>
      <c r="H212" s="353">
        <v>97.635999999999996</v>
      </c>
      <c r="I212" s="353">
        <v>103.18</v>
      </c>
      <c r="J212" s="353">
        <v>93.819000000000003</v>
      </c>
      <c r="K212" s="353">
        <f t="shared" si="54"/>
        <v>33.572000000000003</v>
      </c>
      <c r="L212" s="353">
        <f t="shared" si="55"/>
        <v>1.1677837984832646</v>
      </c>
      <c r="M212" s="353">
        <f t="shared" si="56"/>
        <v>3.4784457240654847</v>
      </c>
      <c r="N212" s="353">
        <f t="shared" si="57"/>
        <v>835.63333333333333</v>
      </c>
      <c r="O212" s="353">
        <f t="shared" si="58"/>
        <v>27.267208022335833</v>
      </c>
      <c r="P212" s="353">
        <f t="shared" si="59"/>
        <v>3.2630589200609315</v>
      </c>
      <c r="Q212" s="353">
        <f t="shared" si="60"/>
        <v>98.211666666666659</v>
      </c>
      <c r="R212" s="353">
        <f t="shared" si="61"/>
        <v>4.7069761347741457</v>
      </c>
      <c r="S212" s="353">
        <f t="shared" si="62"/>
        <v>4.79268532398474</v>
      </c>
      <c r="T212" s="355">
        <v>208</v>
      </c>
      <c r="U212" s="353">
        <v>33.894000000000005</v>
      </c>
      <c r="V212" s="353">
        <v>34.545000000000002</v>
      </c>
      <c r="W212" s="353">
        <v>32.277000000000001</v>
      </c>
      <c r="X212" s="353">
        <v>866.91000000000008</v>
      </c>
      <c r="Y212" s="353">
        <v>816.86</v>
      </c>
      <c r="Z212" s="353">
        <v>823.13</v>
      </c>
      <c r="AA212" s="353">
        <v>97.635999999999996</v>
      </c>
      <c r="AB212" s="353">
        <v>103.18</v>
      </c>
      <c r="AC212" s="353">
        <v>93.819000000000003</v>
      </c>
      <c r="AD212" s="353">
        <f t="shared" si="63"/>
        <v>33.572000000000003</v>
      </c>
      <c r="AE212" s="353">
        <f t="shared" si="64"/>
        <v>1.1677837984832646</v>
      </c>
      <c r="AF212" s="353">
        <f t="shared" si="65"/>
        <v>3.4784457240654847</v>
      </c>
      <c r="AG212" s="353">
        <f t="shared" si="66"/>
        <v>835.63333333333333</v>
      </c>
      <c r="AH212" s="353">
        <f t="shared" si="67"/>
        <v>27.267208022335833</v>
      </c>
      <c r="AI212" s="353">
        <f t="shared" si="68"/>
        <v>3.2630589200609315</v>
      </c>
      <c r="AJ212" s="353">
        <f t="shared" si="69"/>
        <v>98.211666666666659</v>
      </c>
      <c r="AK212" s="353">
        <f t="shared" si="70"/>
        <v>4.7069761347741457</v>
      </c>
      <c r="AL212" s="353">
        <f t="shared" si="71"/>
        <v>4.79268532398474</v>
      </c>
      <c r="AM212" s="430" t="s">
        <v>1039</v>
      </c>
    </row>
    <row r="213" spans="1:39">
      <c r="A213" s="355">
        <v>209</v>
      </c>
      <c r="B213" s="353">
        <v>32.570999999999998</v>
      </c>
      <c r="C213" s="353">
        <v>32.423999999999999</v>
      </c>
      <c r="D213" s="353">
        <v>29.798999999999999</v>
      </c>
      <c r="E213" s="353">
        <v>642.51</v>
      </c>
      <c r="F213" s="353">
        <v>632.39</v>
      </c>
      <c r="G213" s="353">
        <v>605.33000000000004</v>
      </c>
      <c r="H213" s="353">
        <v>68.629000000000005</v>
      </c>
      <c r="I213" s="353">
        <v>74.832999999999998</v>
      </c>
      <c r="J213" s="353">
        <v>69.927000000000007</v>
      </c>
      <c r="K213" s="353">
        <f t="shared" si="54"/>
        <v>31.598000000000003</v>
      </c>
      <c r="L213" s="353">
        <f t="shared" si="55"/>
        <v>1.5597124735027281</v>
      </c>
      <c r="M213" s="353">
        <f t="shared" si="56"/>
        <v>4.936111378893373</v>
      </c>
      <c r="N213" s="353">
        <f t="shared" si="57"/>
        <v>626.74333333333334</v>
      </c>
      <c r="O213" s="353">
        <f t="shared" si="58"/>
        <v>19.222427873016777</v>
      </c>
      <c r="P213" s="353">
        <f t="shared" si="59"/>
        <v>3.0670334809597937</v>
      </c>
      <c r="Q213" s="353">
        <f t="shared" si="60"/>
        <v>71.129666666666665</v>
      </c>
      <c r="R213" s="353">
        <f t="shared" si="61"/>
        <v>3.2721872399563732</v>
      </c>
      <c r="S213" s="353">
        <f t="shared" si="62"/>
        <v>4.6003129120381647</v>
      </c>
      <c r="T213" s="355">
        <v>209</v>
      </c>
      <c r="U213" s="353">
        <v>32.570999999999998</v>
      </c>
      <c r="V213" s="353">
        <v>32.423999999999999</v>
      </c>
      <c r="W213" s="353">
        <v>29.798999999999999</v>
      </c>
      <c r="X213" s="353">
        <v>642.51</v>
      </c>
      <c r="Y213" s="353">
        <v>632.39</v>
      </c>
      <c r="Z213" s="353">
        <v>605.33000000000004</v>
      </c>
      <c r="AA213" s="353">
        <v>68.629000000000005</v>
      </c>
      <c r="AB213" s="353">
        <v>74.832999999999998</v>
      </c>
      <c r="AC213" s="353">
        <v>69.927000000000007</v>
      </c>
      <c r="AD213" s="353">
        <f t="shared" si="63"/>
        <v>31.598000000000003</v>
      </c>
      <c r="AE213" s="353">
        <f t="shared" si="64"/>
        <v>1.5597124735027281</v>
      </c>
      <c r="AF213" s="353">
        <f t="shared" si="65"/>
        <v>4.936111378893373</v>
      </c>
      <c r="AG213" s="353">
        <f t="shared" si="66"/>
        <v>626.74333333333334</v>
      </c>
      <c r="AH213" s="353">
        <f t="shared" si="67"/>
        <v>19.222427873016777</v>
      </c>
      <c r="AI213" s="353">
        <f t="shared" si="68"/>
        <v>3.0670334809597937</v>
      </c>
      <c r="AJ213" s="353">
        <f t="shared" si="69"/>
        <v>71.129666666666665</v>
      </c>
      <c r="AK213" s="353">
        <f t="shared" si="70"/>
        <v>3.2721872399563732</v>
      </c>
      <c r="AL213" s="353">
        <f t="shared" si="71"/>
        <v>4.6003129120381647</v>
      </c>
      <c r="AM213" s="430" t="s">
        <v>1040</v>
      </c>
    </row>
    <row r="214" spans="1:39">
      <c r="A214" s="355">
        <v>210</v>
      </c>
      <c r="B214" s="353">
        <v>18.370799999999999</v>
      </c>
      <c r="C214" s="353">
        <v>17.400600000000001</v>
      </c>
      <c r="D214" s="353">
        <v>16.6509</v>
      </c>
      <c r="E214" s="353">
        <v>529.87</v>
      </c>
      <c r="F214" s="353">
        <v>354.85999999999996</v>
      </c>
      <c r="G214" s="353">
        <v>407.77</v>
      </c>
      <c r="H214" s="353">
        <v>50.358000000000004</v>
      </c>
      <c r="I214" s="353">
        <v>23.089000000000002</v>
      </c>
      <c r="J214" s="353">
        <v>50.435000000000002</v>
      </c>
      <c r="K214" s="353">
        <f t="shared" si="54"/>
        <v>17.4741</v>
      </c>
      <c r="L214" s="353">
        <f t="shared" si="55"/>
        <v>0.86230255131247247</v>
      </c>
      <c r="M214" s="353">
        <f t="shared" si="56"/>
        <v>4.9347465752884121</v>
      </c>
      <c r="N214" s="353">
        <f t="shared" si="57"/>
        <v>430.83333333333331</v>
      </c>
      <c r="O214" s="353">
        <f t="shared" si="58"/>
        <v>89.755573828778353</v>
      </c>
      <c r="P214" s="353">
        <f t="shared" si="59"/>
        <v>20.833015202037529</v>
      </c>
      <c r="Q214" s="353">
        <f t="shared" si="60"/>
        <v>41.294000000000004</v>
      </c>
      <c r="R214" s="353">
        <f t="shared" si="61"/>
        <v>15.766039483649662</v>
      </c>
      <c r="S214" s="353">
        <f t="shared" si="62"/>
        <v>38.179976470309633</v>
      </c>
      <c r="T214" s="355">
        <v>210</v>
      </c>
      <c r="U214" s="353">
        <v>18.370799999999999</v>
      </c>
      <c r="V214" s="353">
        <v>17.400600000000001</v>
      </c>
      <c r="W214" s="353">
        <v>16.6509</v>
      </c>
      <c r="Y214" s="353">
        <v>354.85999999999996</v>
      </c>
      <c r="Z214" s="353">
        <v>407.77</v>
      </c>
      <c r="AA214" s="353">
        <v>50.358000000000004</v>
      </c>
      <c r="AC214" s="353">
        <v>50.435000000000002</v>
      </c>
      <c r="AD214" s="353">
        <f t="shared" si="63"/>
        <v>17.4741</v>
      </c>
      <c r="AE214" s="353">
        <f t="shared" si="64"/>
        <v>0.86230255131247247</v>
      </c>
      <c r="AF214" s="353">
        <f t="shared" si="65"/>
        <v>4.9347465752884121</v>
      </c>
      <c r="AG214" s="353">
        <f t="shared" si="66"/>
        <v>381.31499999999994</v>
      </c>
      <c r="AH214" s="353">
        <f t="shared" si="67"/>
        <v>37.413019792580251</v>
      </c>
      <c r="AI214" s="353">
        <f t="shared" si="68"/>
        <v>9.811578299458521</v>
      </c>
      <c r="AJ214" s="353">
        <f t="shared" si="69"/>
        <v>50.396500000000003</v>
      </c>
      <c r="AK214" s="353">
        <f t="shared" si="70"/>
        <v>5.4447222151362877E-2</v>
      </c>
      <c r="AL214" s="353">
        <f t="shared" si="71"/>
        <v>0.10803770529969914</v>
      </c>
      <c r="AM214" s="430" t="s">
        <v>1041</v>
      </c>
    </row>
    <row r="215" spans="1:39">
      <c r="A215" s="355">
        <v>211</v>
      </c>
      <c r="B215" s="353">
        <v>21.335999999999999</v>
      </c>
      <c r="C215" s="353">
        <v>23.520000000000003</v>
      </c>
      <c r="D215" s="353">
        <v>21.986999999999998</v>
      </c>
      <c r="E215" s="353">
        <v>474.43</v>
      </c>
      <c r="F215" s="353">
        <v>427.02</v>
      </c>
      <c r="G215" s="353">
        <v>448.35999999999996</v>
      </c>
      <c r="H215" s="353">
        <v>55.385000000000005</v>
      </c>
      <c r="I215" s="353">
        <v>53.163000000000004</v>
      </c>
      <c r="J215" s="353">
        <v>56.628</v>
      </c>
      <c r="K215" s="353">
        <f t="shared" si="54"/>
        <v>22.281000000000002</v>
      </c>
      <c r="L215" s="353">
        <f t="shared" si="55"/>
        <v>1.121289882233852</v>
      </c>
      <c r="M215" s="353">
        <f t="shared" si="56"/>
        <v>5.0324935246795555</v>
      </c>
      <c r="N215" s="353">
        <f t="shared" si="57"/>
        <v>449.93666666666667</v>
      </c>
      <c r="O215" s="353">
        <f t="shared" si="58"/>
        <v>23.744292647567626</v>
      </c>
      <c r="P215" s="353">
        <f t="shared" si="59"/>
        <v>5.2772522016211818</v>
      </c>
      <c r="Q215" s="353">
        <f t="shared" si="60"/>
        <v>55.05866666666666</v>
      </c>
      <c r="R215" s="353">
        <f t="shared" si="61"/>
        <v>1.7553991948651815</v>
      </c>
      <c r="S215" s="353">
        <f t="shared" si="62"/>
        <v>3.1882341166970654</v>
      </c>
      <c r="T215" s="355">
        <v>211</v>
      </c>
      <c r="U215" s="353">
        <v>21.335999999999999</v>
      </c>
      <c r="V215" s="353">
        <v>23.520000000000003</v>
      </c>
      <c r="W215" s="353">
        <v>21.986999999999998</v>
      </c>
      <c r="X215" s="353">
        <v>474.43</v>
      </c>
      <c r="Y215" s="353">
        <v>427.02</v>
      </c>
      <c r="Z215" s="353">
        <v>448.35999999999996</v>
      </c>
      <c r="AA215" s="353">
        <v>55.385000000000005</v>
      </c>
      <c r="AB215" s="353">
        <v>53.163000000000004</v>
      </c>
      <c r="AC215" s="353">
        <v>56.628</v>
      </c>
      <c r="AD215" s="353">
        <f t="shared" si="63"/>
        <v>22.281000000000002</v>
      </c>
      <c r="AE215" s="353">
        <f t="shared" si="64"/>
        <v>1.121289882233852</v>
      </c>
      <c r="AF215" s="353">
        <f t="shared" si="65"/>
        <v>5.0324935246795555</v>
      </c>
      <c r="AG215" s="353">
        <f t="shared" si="66"/>
        <v>449.93666666666667</v>
      </c>
      <c r="AH215" s="353">
        <f t="shared" si="67"/>
        <v>23.744292647567626</v>
      </c>
      <c r="AI215" s="353">
        <f t="shared" si="68"/>
        <v>5.2772522016211818</v>
      </c>
      <c r="AJ215" s="353">
        <f t="shared" si="69"/>
        <v>55.05866666666666</v>
      </c>
      <c r="AK215" s="353">
        <f t="shared" si="70"/>
        <v>1.7553991948651815</v>
      </c>
      <c r="AL215" s="353">
        <f t="shared" si="71"/>
        <v>3.1882341166970654</v>
      </c>
      <c r="AM215" s="431" t="s">
        <v>1042</v>
      </c>
    </row>
    <row r="216" spans="1:39">
      <c r="A216" s="355">
        <v>212</v>
      </c>
      <c r="B216" s="353">
        <v>36.939</v>
      </c>
      <c r="C216" s="353">
        <v>37.926000000000002</v>
      </c>
      <c r="D216" s="353">
        <v>37.820999999999998</v>
      </c>
      <c r="E216" s="353">
        <v>968.21999999999991</v>
      </c>
      <c r="F216" s="353">
        <v>852.71999999999991</v>
      </c>
      <c r="G216" s="353">
        <v>843.58999999999992</v>
      </c>
      <c r="H216" s="353">
        <v>99.780999999999992</v>
      </c>
      <c r="I216" s="353">
        <v>100.60600000000001</v>
      </c>
      <c r="J216" s="353">
        <v>96.173000000000002</v>
      </c>
      <c r="K216" s="353">
        <f t="shared" si="54"/>
        <v>37.562000000000005</v>
      </c>
      <c r="L216" s="353">
        <f t="shared" si="55"/>
        <v>0.54208209710338173</v>
      </c>
      <c r="M216" s="353">
        <f t="shared" si="56"/>
        <v>1.4431662241184753</v>
      </c>
      <c r="N216" s="353">
        <f t="shared" si="57"/>
        <v>888.17666666666662</v>
      </c>
      <c r="O216" s="353">
        <f t="shared" si="58"/>
        <v>69.469710186046782</v>
      </c>
      <c r="P216" s="353">
        <f t="shared" si="59"/>
        <v>7.8216094605104978</v>
      </c>
      <c r="Q216" s="353">
        <f t="shared" si="60"/>
        <v>98.853333333333339</v>
      </c>
      <c r="R216" s="353">
        <f t="shared" si="61"/>
        <v>2.3576039390307559</v>
      </c>
      <c r="S216" s="353">
        <f t="shared" si="62"/>
        <v>2.3849513815390706</v>
      </c>
      <c r="T216" s="355">
        <v>212</v>
      </c>
      <c r="U216" s="353">
        <v>36.939</v>
      </c>
      <c r="V216" s="353">
        <v>37.926000000000002</v>
      </c>
      <c r="W216" s="353">
        <v>37.820999999999998</v>
      </c>
      <c r="X216" s="353">
        <v>968.21999999999991</v>
      </c>
      <c r="Y216" s="353">
        <v>852.71999999999991</v>
      </c>
      <c r="Z216" s="353">
        <v>843.58999999999992</v>
      </c>
      <c r="AA216" s="353">
        <v>99.780999999999992</v>
      </c>
      <c r="AB216" s="353">
        <v>100.60600000000001</v>
      </c>
      <c r="AC216" s="353">
        <v>96.173000000000002</v>
      </c>
      <c r="AD216" s="353">
        <f t="shared" si="63"/>
        <v>37.562000000000005</v>
      </c>
      <c r="AE216" s="353">
        <f t="shared" si="64"/>
        <v>0.54208209710338173</v>
      </c>
      <c r="AF216" s="353">
        <f t="shared" si="65"/>
        <v>1.4431662241184753</v>
      </c>
      <c r="AG216" s="353">
        <f t="shared" si="66"/>
        <v>888.17666666666662</v>
      </c>
      <c r="AH216" s="353">
        <f t="shared" si="67"/>
        <v>69.469710186046782</v>
      </c>
      <c r="AI216" s="353">
        <f t="shared" si="68"/>
        <v>7.8216094605104978</v>
      </c>
      <c r="AJ216" s="353">
        <f t="shared" si="69"/>
        <v>98.853333333333339</v>
      </c>
      <c r="AK216" s="353">
        <f t="shared" si="70"/>
        <v>2.3576039390307559</v>
      </c>
      <c r="AL216" s="353">
        <f t="shared" si="71"/>
        <v>2.3849513815390706</v>
      </c>
      <c r="AM216" s="430" t="s">
        <v>1043</v>
      </c>
    </row>
    <row r="217" spans="1:39">
      <c r="A217" s="355">
        <v>213</v>
      </c>
      <c r="B217" s="353">
        <v>31.143000000000001</v>
      </c>
      <c r="C217" s="353">
        <v>33.768000000000001</v>
      </c>
      <c r="D217" s="353">
        <v>30.849</v>
      </c>
      <c r="E217" s="353">
        <v>1190.2</v>
      </c>
      <c r="F217" s="353">
        <v>1168.2</v>
      </c>
      <c r="G217" s="353">
        <v>1238.6000000000001</v>
      </c>
      <c r="H217" s="353">
        <v>79.882000000000005</v>
      </c>
      <c r="I217" s="353">
        <v>81.829000000000008</v>
      </c>
      <c r="J217" s="353">
        <v>85.778000000000006</v>
      </c>
      <c r="K217" s="353">
        <f t="shared" si="54"/>
        <v>31.92</v>
      </c>
      <c r="L217" s="353">
        <f t="shared" si="55"/>
        <v>1.6071518285463886</v>
      </c>
      <c r="M217" s="353">
        <f t="shared" si="56"/>
        <v>5.0349368062230218</v>
      </c>
      <c r="N217" s="353">
        <f t="shared" si="57"/>
        <v>1199</v>
      </c>
      <c r="O217" s="353">
        <f t="shared" si="58"/>
        <v>36.015552196238829</v>
      </c>
      <c r="P217" s="353">
        <f t="shared" si="59"/>
        <v>3.0037991823385179</v>
      </c>
      <c r="Q217" s="353">
        <f t="shared" si="60"/>
        <v>82.49633333333334</v>
      </c>
      <c r="R217" s="353">
        <f t="shared" si="61"/>
        <v>3.0041145672782412</v>
      </c>
      <c r="S217" s="353">
        <f t="shared" si="62"/>
        <v>3.64151283565521</v>
      </c>
      <c r="T217" s="355">
        <v>213</v>
      </c>
      <c r="U217" s="353">
        <v>31.143000000000001</v>
      </c>
      <c r="V217" s="353">
        <v>33.768000000000001</v>
      </c>
      <c r="W217" s="353">
        <v>30.849</v>
      </c>
      <c r="X217" s="353">
        <v>1190.2</v>
      </c>
      <c r="Y217" s="353">
        <v>1168.2</v>
      </c>
      <c r="Z217" s="353">
        <v>1238.6000000000001</v>
      </c>
      <c r="AA217" s="353">
        <v>79.882000000000005</v>
      </c>
      <c r="AB217" s="353">
        <v>81.829000000000008</v>
      </c>
      <c r="AC217" s="353">
        <v>85.778000000000006</v>
      </c>
      <c r="AD217" s="353">
        <f t="shared" si="63"/>
        <v>31.92</v>
      </c>
      <c r="AE217" s="353">
        <f t="shared" si="64"/>
        <v>1.6071518285463886</v>
      </c>
      <c r="AF217" s="353">
        <f t="shared" si="65"/>
        <v>5.0349368062230218</v>
      </c>
      <c r="AG217" s="353">
        <f t="shared" si="66"/>
        <v>1199</v>
      </c>
      <c r="AH217" s="353">
        <f t="shared" si="67"/>
        <v>36.015552196238829</v>
      </c>
      <c r="AI217" s="353">
        <f t="shared" si="68"/>
        <v>3.0037991823385179</v>
      </c>
      <c r="AJ217" s="353">
        <f t="shared" si="69"/>
        <v>82.49633333333334</v>
      </c>
      <c r="AK217" s="353">
        <f t="shared" si="70"/>
        <v>3.0041145672782412</v>
      </c>
      <c r="AL217" s="353">
        <f t="shared" si="71"/>
        <v>3.64151283565521</v>
      </c>
      <c r="AM217" s="430" t="s">
        <v>1044</v>
      </c>
    </row>
    <row r="218" spans="1:39">
      <c r="A218" s="355">
        <v>214</v>
      </c>
      <c r="B218" s="353">
        <v>17.434200000000001</v>
      </c>
      <c r="C218" s="353">
        <v>17.0688</v>
      </c>
      <c r="D218" s="353">
        <v>18.2364</v>
      </c>
      <c r="E218" s="353">
        <v>456.5</v>
      </c>
      <c r="F218" s="353">
        <v>367.18</v>
      </c>
      <c r="G218" s="353">
        <v>531.08000000000004</v>
      </c>
      <c r="H218" s="353">
        <v>46.914999999999999</v>
      </c>
      <c r="I218" s="353">
        <v>37.531999999999996</v>
      </c>
      <c r="J218" s="353">
        <v>51.722000000000001</v>
      </c>
      <c r="K218" s="353">
        <f t="shared" si="54"/>
        <v>17.579800000000002</v>
      </c>
      <c r="L218" s="353">
        <f t="shared" si="55"/>
        <v>0.5972620530386975</v>
      </c>
      <c r="M218" s="353">
        <f t="shared" si="56"/>
        <v>3.3974337196025974</v>
      </c>
      <c r="N218" s="353">
        <f t="shared" si="57"/>
        <v>451.58666666666676</v>
      </c>
      <c r="O218" s="353">
        <f t="shared" si="58"/>
        <v>82.060393207279105</v>
      </c>
      <c r="P218" s="353">
        <f t="shared" si="59"/>
        <v>18.171571320517085</v>
      </c>
      <c r="Q218" s="353">
        <f t="shared" si="60"/>
        <v>45.38966666666667</v>
      </c>
      <c r="R218" s="353">
        <f t="shared" si="61"/>
        <v>7.2169249915273879</v>
      </c>
      <c r="S218" s="353">
        <f t="shared" si="62"/>
        <v>15.899929480705714</v>
      </c>
      <c r="T218" s="355">
        <v>214</v>
      </c>
      <c r="U218" s="353">
        <v>17.434200000000001</v>
      </c>
      <c r="V218" s="353">
        <v>17.0688</v>
      </c>
      <c r="W218" s="353">
        <v>18.2364</v>
      </c>
      <c r="X218" s="353">
        <v>456.5</v>
      </c>
      <c r="Z218" s="353">
        <v>531.08000000000004</v>
      </c>
      <c r="AA218" s="353">
        <v>46.914999999999999</v>
      </c>
      <c r="AB218" s="353">
        <v>37.531999999999996</v>
      </c>
      <c r="AC218" s="353">
        <v>51.722000000000001</v>
      </c>
      <c r="AD218" s="353">
        <f t="shared" si="63"/>
        <v>17.579800000000002</v>
      </c>
      <c r="AE218" s="353">
        <f t="shared" si="64"/>
        <v>0.5972620530386975</v>
      </c>
      <c r="AF218" s="353">
        <f t="shared" si="65"/>
        <v>3.3974337196025974</v>
      </c>
      <c r="AG218" s="353">
        <f t="shared" si="66"/>
        <v>493.79</v>
      </c>
      <c r="AH218" s="353">
        <f t="shared" si="67"/>
        <v>52.73602374089274</v>
      </c>
      <c r="AI218" s="353">
        <f t="shared" si="68"/>
        <v>10.679848466127856</v>
      </c>
      <c r="AJ218" s="353">
        <f t="shared" si="69"/>
        <v>45.38966666666667</v>
      </c>
      <c r="AK218" s="353">
        <f t="shared" si="70"/>
        <v>7.2169249915273879</v>
      </c>
      <c r="AL218" s="353">
        <f t="shared" si="71"/>
        <v>15.899929480705714</v>
      </c>
      <c r="AM218" s="430" t="s">
        <v>1045</v>
      </c>
    </row>
    <row r="219" spans="1:39">
      <c r="A219" s="355">
        <v>215</v>
      </c>
      <c r="B219" s="353">
        <v>48.530999999999999</v>
      </c>
      <c r="C219" s="353">
        <v>43.071000000000005</v>
      </c>
      <c r="D219" s="353">
        <v>47.585999999999999</v>
      </c>
      <c r="E219" s="353">
        <v>2203.3000000000002</v>
      </c>
      <c r="F219" s="353">
        <v>2200</v>
      </c>
      <c r="G219" s="353">
        <v>2140.6000000000004</v>
      </c>
      <c r="H219" s="353">
        <v>99.186999999999998</v>
      </c>
      <c r="I219" s="353">
        <v>95.073000000000008</v>
      </c>
      <c r="J219" s="353">
        <v>99.132000000000005</v>
      </c>
      <c r="K219" s="353">
        <f t="shared" si="54"/>
        <v>46.395999999999994</v>
      </c>
      <c r="L219" s="353">
        <f t="shared" si="55"/>
        <v>2.9180430085932554</v>
      </c>
      <c r="M219" s="353">
        <f t="shared" si="56"/>
        <v>6.2894279864498142</v>
      </c>
      <c r="N219" s="353">
        <f t="shared" si="57"/>
        <v>2181.3000000000002</v>
      </c>
      <c r="O219" s="353">
        <f t="shared" si="58"/>
        <v>35.285832851159817</v>
      </c>
      <c r="P219" s="353">
        <f t="shared" si="59"/>
        <v>1.6176515312501634</v>
      </c>
      <c r="Q219" s="353">
        <f t="shared" si="60"/>
        <v>97.797333333333327</v>
      </c>
      <c r="R219" s="353">
        <f t="shared" si="61"/>
        <v>2.3595021367511655</v>
      </c>
      <c r="S219" s="353">
        <f t="shared" si="62"/>
        <v>2.4126446563824158</v>
      </c>
      <c r="T219" s="355">
        <v>215</v>
      </c>
      <c r="U219" s="353">
        <v>48.530999999999999</v>
      </c>
      <c r="V219" s="353">
        <v>43.071000000000005</v>
      </c>
      <c r="W219" s="353">
        <v>47.585999999999999</v>
      </c>
      <c r="X219" s="353">
        <v>2203.3000000000002</v>
      </c>
      <c r="Y219" s="353">
        <v>2200</v>
      </c>
      <c r="Z219" s="353">
        <v>2140.6000000000004</v>
      </c>
      <c r="AA219" s="353">
        <v>99.186999999999998</v>
      </c>
      <c r="AB219" s="353">
        <v>95.073000000000008</v>
      </c>
      <c r="AC219" s="353">
        <v>99.132000000000005</v>
      </c>
      <c r="AD219" s="353">
        <f t="shared" si="63"/>
        <v>46.395999999999994</v>
      </c>
      <c r="AE219" s="353">
        <f t="shared" si="64"/>
        <v>2.9180430085932554</v>
      </c>
      <c r="AF219" s="353">
        <f t="shared" si="65"/>
        <v>6.2894279864498142</v>
      </c>
      <c r="AG219" s="353">
        <f t="shared" si="66"/>
        <v>2181.3000000000002</v>
      </c>
      <c r="AH219" s="353">
        <f t="shared" si="67"/>
        <v>35.285832851159817</v>
      </c>
      <c r="AI219" s="353">
        <f t="shared" si="68"/>
        <v>1.6176515312501634</v>
      </c>
      <c r="AJ219" s="353">
        <f t="shared" si="69"/>
        <v>97.797333333333327</v>
      </c>
      <c r="AK219" s="353">
        <f t="shared" si="70"/>
        <v>2.3595021367511655</v>
      </c>
      <c r="AL219" s="353">
        <f t="shared" si="71"/>
        <v>2.4126446563824158</v>
      </c>
      <c r="AM219" s="430" t="s">
        <v>1046</v>
      </c>
    </row>
    <row r="220" spans="1:39">
      <c r="A220" s="355">
        <v>216</v>
      </c>
      <c r="B220" s="353">
        <v>30.533999999999999</v>
      </c>
      <c r="C220" s="353">
        <v>29.967000000000002</v>
      </c>
      <c r="D220" s="353">
        <v>30.345000000000002</v>
      </c>
      <c r="E220" s="353">
        <v>560.78000000000009</v>
      </c>
      <c r="F220" s="353">
        <v>521.62</v>
      </c>
      <c r="G220" s="353">
        <v>541.53000000000009</v>
      </c>
      <c r="H220" s="353">
        <v>87.329000000000008</v>
      </c>
      <c r="I220" s="353">
        <v>82.709000000000003</v>
      </c>
      <c r="J220" s="353">
        <v>87.471999999999994</v>
      </c>
      <c r="K220" s="353">
        <f t="shared" si="54"/>
        <v>30.282</v>
      </c>
      <c r="L220" s="353">
        <f t="shared" si="55"/>
        <v>0.28870226878221644</v>
      </c>
      <c r="M220" s="353">
        <f t="shared" si="56"/>
        <v>0.95337913209899094</v>
      </c>
      <c r="N220" s="353">
        <f t="shared" si="57"/>
        <v>541.31000000000006</v>
      </c>
      <c r="O220" s="353">
        <f t="shared" si="58"/>
        <v>19.580926944350761</v>
      </c>
      <c r="P220" s="353">
        <f t="shared" si="59"/>
        <v>3.6173222265154461</v>
      </c>
      <c r="Q220" s="353">
        <f t="shared" si="60"/>
        <v>85.836666666666659</v>
      </c>
      <c r="R220" s="353">
        <f t="shared" si="61"/>
        <v>2.7095823171354891</v>
      </c>
      <c r="S220" s="353">
        <f t="shared" si="62"/>
        <v>3.1566723433678181</v>
      </c>
      <c r="T220" s="355">
        <v>216</v>
      </c>
      <c r="U220" s="353">
        <v>30.533999999999999</v>
      </c>
      <c r="V220" s="353">
        <v>29.967000000000002</v>
      </c>
      <c r="W220" s="353">
        <v>30.345000000000002</v>
      </c>
      <c r="X220" s="353">
        <v>560.78000000000009</v>
      </c>
      <c r="Y220" s="353">
        <v>521.62</v>
      </c>
      <c r="Z220" s="353">
        <v>541.53000000000009</v>
      </c>
      <c r="AA220" s="353">
        <v>87.329000000000008</v>
      </c>
      <c r="AB220" s="353">
        <v>82.709000000000003</v>
      </c>
      <c r="AC220" s="353">
        <v>87.471999999999994</v>
      </c>
      <c r="AD220" s="353">
        <f t="shared" si="63"/>
        <v>30.282</v>
      </c>
      <c r="AE220" s="353">
        <f t="shared" si="64"/>
        <v>0.28870226878221644</v>
      </c>
      <c r="AF220" s="353">
        <f t="shared" si="65"/>
        <v>0.95337913209899094</v>
      </c>
      <c r="AG220" s="353">
        <f t="shared" si="66"/>
        <v>541.31000000000006</v>
      </c>
      <c r="AH220" s="353">
        <f t="shared" si="67"/>
        <v>19.580926944350761</v>
      </c>
      <c r="AI220" s="353">
        <f t="shared" si="68"/>
        <v>3.6173222265154461</v>
      </c>
      <c r="AJ220" s="353">
        <f t="shared" si="69"/>
        <v>85.836666666666659</v>
      </c>
      <c r="AK220" s="353">
        <f t="shared" si="70"/>
        <v>2.7095823171354891</v>
      </c>
      <c r="AL220" s="353">
        <f t="shared" si="71"/>
        <v>3.1566723433678181</v>
      </c>
      <c r="AM220" s="430" t="s">
        <v>1047</v>
      </c>
    </row>
    <row r="221" spans="1:39">
      <c r="A221" s="355">
        <v>217</v>
      </c>
      <c r="B221" s="353">
        <v>25.535999999999998</v>
      </c>
      <c r="C221" s="353">
        <v>23.331</v>
      </c>
      <c r="D221" s="353">
        <v>23.94</v>
      </c>
      <c r="E221" s="353">
        <v>592.02</v>
      </c>
      <c r="F221" s="353">
        <v>572.99</v>
      </c>
      <c r="G221" s="353">
        <v>606.21</v>
      </c>
      <c r="H221" s="353">
        <v>94.236999999999995</v>
      </c>
      <c r="I221" s="353">
        <v>98.22999999999999</v>
      </c>
      <c r="J221" s="353">
        <v>86.52600000000001</v>
      </c>
      <c r="K221" s="353">
        <f t="shared" si="54"/>
        <v>24.269000000000002</v>
      </c>
      <c r="L221" s="353">
        <f t="shared" si="55"/>
        <v>1.1387216516778793</v>
      </c>
      <c r="M221" s="353">
        <f t="shared" si="56"/>
        <v>4.6920831170541817</v>
      </c>
      <c r="N221" s="353">
        <f t="shared" si="57"/>
        <v>590.40666666666664</v>
      </c>
      <c r="O221" s="353">
        <f t="shared" si="58"/>
        <v>16.668660214106403</v>
      </c>
      <c r="P221" s="353">
        <f t="shared" si="59"/>
        <v>2.8232506770654808</v>
      </c>
      <c r="Q221" s="353">
        <f t="shared" si="60"/>
        <v>92.99766666666666</v>
      </c>
      <c r="R221" s="353">
        <f t="shared" si="61"/>
        <v>5.9496104354262727</v>
      </c>
      <c r="S221" s="353">
        <f t="shared" si="62"/>
        <v>6.3975910887652452</v>
      </c>
      <c r="T221" s="355">
        <v>217</v>
      </c>
      <c r="U221" s="353">
        <v>25.535999999999998</v>
      </c>
      <c r="V221" s="353">
        <v>23.331</v>
      </c>
      <c r="W221" s="353">
        <v>23.94</v>
      </c>
      <c r="X221" s="353">
        <v>592.02</v>
      </c>
      <c r="Y221" s="353">
        <v>572.99</v>
      </c>
      <c r="Z221" s="353">
        <v>606.21</v>
      </c>
      <c r="AA221" s="353">
        <v>94.236999999999995</v>
      </c>
      <c r="AB221" s="353">
        <v>98.22999999999999</v>
      </c>
      <c r="AC221" s="353">
        <v>86.52600000000001</v>
      </c>
      <c r="AD221" s="353">
        <f t="shared" si="63"/>
        <v>24.269000000000002</v>
      </c>
      <c r="AE221" s="353">
        <f t="shared" si="64"/>
        <v>1.1387216516778793</v>
      </c>
      <c r="AF221" s="353">
        <f t="shared" si="65"/>
        <v>4.6920831170541817</v>
      </c>
      <c r="AG221" s="353">
        <f t="shared" si="66"/>
        <v>590.40666666666664</v>
      </c>
      <c r="AH221" s="353">
        <f t="shared" si="67"/>
        <v>16.668660214106403</v>
      </c>
      <c r="AI221" s="353">
        <f t="shared" si="68"/>
        <v>2.8232506770654808</v>
      </c>
      <c r="AJ221" s="353">
        <f t="shared" si="69"/>
        <v>92.99766666666666</v>
      </c>
      <c r="AK221" s="353">
        <f t="shared" si="70"/>
        <v>5.9496104354262727</v>
      </c>
      <c r="AL221" s="353">
        <f t="shared" si="71"/>
        <v>6.3975910887652452</v>
      </c>
      <c r="AM221" s="430" t="s">
        <v>1048</v>
      </c>
    </row>
    <row r="222" spans="1:39">
      <c r="A222" s="355">
        <v>218</v>
      </c>
      <c r="B222" s="353">
        <v>133.05600000000001</v>
      </c>
      <c r="C222" s="353">
        <v>124.80300000000001</v>
      </c>
      <c r="D222" s="353">
        <v>133.035</v>
      </c>
      <c r="E222" s="353">
        <v>13071.240537063</v>
      </c>
      <c r="F222" s="353">
        <v>11204.015983007062</v>
      </c>
      <c r="G222" s="353">
        <v>12140.282793997992</v>
      </c>
      <c r="H222" s="353">
        <v>58.432000000000002</v>
      </c>
      <c r="I222" s="353">
        <v>116.05000000000001</v>
      </c>
      <c r="J222" s="353">
        <v>76.427999999999997</v>
      </c>
      <c r="K222" s="353">
        <f t="shared" si="54"/>
        <v>130.298</v>
      </c>
      <c r="L222" s="353">
        <f t="shared" si="55"/>
        <v>4.7588211775606739</v>
      </c>
      <c r="M222" s="353">
        <f t="shared" si="56"/>
        <v>3.6522595723347049</v>
      </c>
      <c r="N222" s="353">
        <f t="shared" si="57"/>
        <v>12138.513104689351</v>
      </c>
      <c r="O222" s="353">
        <f t="shared" si="58"/>
        <v>933.61353496376432</v>
      </c>
      <c r="P222" s="353">
        <f t="shared" si="59"/>
        <v>7.6913335835431988</v>
      </c>
      <c r="Q222" s="353">
        <f t="shared" si="60"/>
        <v>83.63666666666667</v>
      </c>
      <c r="R222" s="353">
        <f t="shared" si="61"/>
        <v>29.477654881847901</v>
      </c>
      <c r="S222" s="353">
        <f t="shared" si="62"/>
        <v>35.24489444244697</v>
      </c>
      <c r="T222" s="355">
        <v>218</v>
      </c>
      <c r="U222" s="353">
        <v>133.05600000000001</v>
      </c>
      <c r="V222" s="353">
        <v>124.80300000000001</v>
      </c>
      <c r="W222" s="353">
        <v>133.035</v>
      </c>
      <c r="X222" s="353">
        <v>13071.240537063</v>
      </c>
      <c r="Y222" s="353">
        <v>11204.015983007062</v>
      </c>
      <c r="Z222" s="353">
        <v>12140.282793997992</v>
      </c>
      <c r="AA222" s="353">
        <v>58.432000000000002</v>
      </c>
      <c r="AC222" s="353">
        <v>76.427999999999997</v>
      </c>
      <c r="AD222" s="353">
        <f t="shared" si="63"/>
        <v>130.298</v>
      </c>
      <c r="AE222" s="353">
        <f t="shared" si="64"/>
        <v>4.7588211775606739</v>
      </c>
      <c r="AF222" s="353">
        <f t="shared" si="65"/>
        <v>3.6522595723347049</v>
      </c>
      <c r="AG222" s="353">
        <f t="shared" si="66"/>
        <v>12138.513104689351</v>
      </c>
      <c r="AH222" s="353">
        <f t="shared" si="67"/>
        <v>933.61353496376432</v>
      </c>
      <c r="AI222" s="353">
        <f t="shared" si="68"/>
        <v>7.6913335835431988</v>
      </c>
      <c r="AJ222" s="353">
        <f t="shared" si="69"/>
        <v>67.430000000000007</v>
      </c>
      <c r="AK222" s="353">
        <f t="shared" si="70"/>
        <v>12.725093634233069</v>
      </c>
      <c r="AL222" s="353">
        <f t="shared" si="71"/>
        <v>18.871561077017748</v>
      </c>
      <c r="AM222" s="430" t="s">
        <v>1049</v>
      </c>
    </row>
    <row r="223" spans="1:39">
      <c r="A223" s="355">
        <v>219</v>
      </c>
      <c r="B223" s="353">
        <v>38.283000000000001</v>
      </c>
      <c r="C223" s="353">
        <v>37.065000000000005</v>
      </c>
      <c r="D223" s="353">
        <v>39.710999999999999</v>
      </c>
      <c r="E223" s="353">
        <v>1254</v>
      </c>
      <c r="F223" s="353">
        <v>1190.2</v>
      </c>
      <c r="G223" s="353">
        <v>1228.7</v>
      </c>
      <c r="H223" s="353">
        <v>89.584000000000003</v>
      </c>
      <c r="I223" s="353">
        <v>87.438999999999993</v>
      </c>
      <c r="J223" s="353">
        <v>100.265</v>
      </c>
      <c r="K223" s="353">
        <f t="shared" si="54"/>
        <v>38.353000000000002</v>
      </c>
      <c r="L223" s="353">
        <f t="shared" si="55"/>
        <v>1.324388160623611</v>
      </c>
      <c r="M223" s="353">
        <f t="shared" si="56"/>
        <v>3.4531540182609204</v>
      </c>
      <c r="N223" s="353">
        <f t="shared" si="57"/>
        <v>1224.3</v>
      </c>
      <c r="O223" s="353">
        <f t="shared" si="58"/>
        <v>32.126780106322492</v>
      </c>
      <c r="P223" s="353">
        <f t="shared" si="59"/>
        <v>2.6240937765517023</v>
      </c>
      <c r="Q223" s="353">
        <f t="shared" si="60"/>
        <v>92.429333333333332</v>
      </c>
      <c r="R223" s="353">
        <f t="shared" si="61"/>
        <v>6.870117199388476</v>
      </c>
      <c r="S223" s="353">
        <f t="shared" si="62"/>
        <v>7.4328321449775787</v>
      </c>
      <c r="T223" s="355">
        <v>219</v>
      </c>
      <c r="U223" s="353">
        <v>38.283000000000001</v>
      </c>
      <c r="V223" s="353">
        <v>37.065000000000005</v>
      </c>
      <c r="W223" s="353">
        <v>39.710999999999999</v>
      </c>
      <c r="X223" s="353">
        <v>1254</v>
      </c>
      <c r="Y223" s="353">
        <v>1190.2</v>
      </c>
      <c r="Z223" s="353">
        <v>1228.7</v>
      </c>
      <c r="AA223" s="353">
        <v>89.584000000000003</v>
      </c>
      <c r="AB223" s="353">
        <v>87.438999999999993</v>
      </c>
      <c r="AC223" s="353">
        <v>100.265</v>
      </c>
      <c r="AD223" s="353">
        <f t="shared" si="63"/>
        <v>38.353000000000002</v>
      </c>
      <c r="AE223" s="353">
        <f t="shared" si="64"/>
        <v>1.324388160623611</v>
      </c>
      <c r="AF223" s="353">
        <f t="shared" si="65"/>
        <v>3.4531540182609204</v>
      </c>
      <c r="AG223" s="353">
        <f t="shared" si="66"/>
        <v>1224.3</v>
      </c>
      <c r="AH223" s="353">
        <f t="shared" si="67"/>
        <v>32.126780106322492</v>
      </c>
      <c r="AI223" s="353">
        <f t="shared" si="68"/>
        <v>2.6240937765517023</v>
      </c>
      <c r="AJ223" s="353">
        <f t="shared" si="69"/>
        <v>92.429333333333332</v>
      </c>
      <c r="AK223" s="353">
        <f t="shared" si="70"/>
        <v>6.870117199388476</v>
      </c>
      <c r="AL223" s="353">
        <f t="shared" si="71"/>
        <v>7.4328321449775787</v>
      </c>
      <c r="AM223" s="430" t="s">
        <v>1050</v>
      </c>
    </row>
    <row r="224" spans="1:39">
      <c r="A224" s="355">
        <v>220</v>
      </c>
      <c r="B224" s="353">
        <v>46.850999999999999</v>
      </c>
      <c r="C224" s="353">
        <v>46.809000000000005</v>
      </c>
      <c r="D224" s="353">
        <v>46.2</v>
      </c>
      <c r="E224" s="353">
        <v>1388.2</v>
      </c>
      <c r="F224" s="353">
        <v>1337.6000000000001</v>
      </c>
      <c r="G224" s="353">
        <v>1432.2000000000003</v>
      </c>
      <c r="H224" s="353">
        <v>104.39</v>
      </c>
      <c r="I224" s="353">
        <v>108.42699999999999</v>
      </c>
      <c r="J224" s="353">
        <v>114.07000000000001</v>
      </c>
      <c r="K224" s="353">
        <f t="shared" si="54"/>
        <v>46.620000000000005</v>
      </c>
      <c r="L224" s="353">
        <f t="shared" si="55"/>
        <v>0.3643363830308462</v>
      </c>
      <c r="M224" s="353">
        <f t="shared" si="56"/>
        <v>0.78150232310348811</v>
      </c>
      <c r="N224" s="353">
        <f t="shared" si="57"/>
        <v>1386</v>
      </c>
      <c r="O224" s="353">
        <f t="shared" si="58"/>
        <v>47.338356540970096</v>
      </c>
      <c r="P224" s="353">
        <f t="shared" si="59"/>
        <v>3.4154658398968323</v>
      </c>
      <c r="Q224" s="353">
        <f t="shared" si="60"/>
        <v>108.96233333333333</v>
      </c>
      <c r="R224" s="353">
        <f t="shared" si="61"/>
        <v>4.8621534666578938</v>
      </c>
      <c r="S224" s="353">
        <f t="shared" si="62"/>
        <v>4.4622332487904632</v>
      </c>
      <c r="T224" s="355">
        <v>220</v>
      </c>
      <c r="U224" s="353">
        <v>46.850999999999999</v>
      </c>
      <c r="V224" s="353">
        <v>46.809000000000005</v>
      </c>
      <c r="W224" s="353">
        <v>46.2</v>
      </c>
      <c r="X224" s="353">
        <v>1388.2</v>
      </c>
      <c r="Y224" s="353">
        <v>1337.6000000000001</v>
      </c>
      <c r="Z224" s="353">
        <v>1432.2000000000003</v>
      </c>
      <c r="AA224" s="353">
        <v>104.39</v>
      </c>
      <c r="AB224" s="353">
        <v>108.42699999999999</v>
      </c>
      <c r="AC224" s="353">
        <v>114.07000000000001</v>
      </c>
      <c r="AD224" s="353">
        <f t="shared" si="63"/>
        <v>46.620000000000005</v>
      </c>
      <c r="AE224" s="353">
        <f t="shared" si="64"/>
        <v>0.3643363830308462</v>
      </c>
      <c r="AF224" s="353">
        <f t="shared" si="65"/>
        <v>0.78150232310348811</v>
      </c>
      <c r="AG224" s="353">
        <f t="shared" si="66"/>
        <v>1386</v>
      </c>
      <c r="AH224" s="353">
        <f t="shared" si="67"/>
        <v>47.338356540970096</v>
      </c>
      <c r="AI224" s="353">
        <f t="shared" si="68"/>
        <v>3.4154658398968323</v>
      </c>
      <c r="AJ224" s="353">
        <f t="shared" si="69"/>
        <v>108.96233333333333</v>
      </c>
      <c r="AK224" s="353">
        <f t="shared" si="70"/>
        <v>4.8621534666578938</v>
      </c>
      <c r="AL224" s="353">
        <f t="shared" si="71"/>
        <v>4.4622332487904632</v>
      </c>
      <c r="AM224" s="430" t="s">
        <v>1051</v>
      </c>
    </row>
    <row r="225" spans="1:39">
      <c r="A225" s="355">
        <v>221</v>
      </c>
      <c r="B225" s="353">
        <v>86.919000000000011</v>
      </c>
      <c r="C225" s="353">
        <v>88.61999999999999</v>
      </c>
      <c r="D225" s="353">
        <v>83.874000000000009</v>
      </c>
      <c r="E225" s="353">
        <v>7782.3596831044815</v>
      </c>
      <c r="F225" s="353">
        <v>7454.4662526842167</v>
      </c>
      <c r="G225" s="353">
        <v>7804.1531823281948</v>
      </c>
      <c r="H225" s="353">
        <v>117.58999999999999</v>
      </c>
      <c r="I225" s="353">
        <v>108.944</v>
      </c>
      <c r="J225" s="353">
        <v>113.74</v>
      </c>
      <c r="K225" s="353">
        <f t="shared" si="54"/>
        <v>86.471000000000004</v>
      </c>
      <c r="L225" s="353">
        <f t="shared" si="55"/>
        <v>2.4045076419092455</v>
      </c>
      <c r="M225" s="353">
        <f t="shared" si="56"/>
        <v>2.7807098818207785</v>
      </c>
      <c r="N225" s="353">
        <f t="shared" si="57"/>
        <v>7680.3263727056301</v>
      </c>
      <c r="O225" s="353">
        <f t="shared" si="58"/>
        <v>195.90389101334679</v>
      </c>
      <c r="P225" s="353">
        <f t="shared" si="59"/>
        <v>2.5507235175519458</v>
      </c>
      <c r="Q225" s="353">
        <f t="shared" si="60"/>
        <v>113.42466666666667</v>
      </c>
      <c r="R225" s="353">
        <f t="shared" si="61"/>
        <v>4.3316169421283401</v>
      </c>
      <c r="S225" s="353">
        <f t="shared" si="62"/>
        <v>3.8189373347317224</v>
      </c>
      <c r="T225" s="355">
        <v>221</v>
      </c>
      <c r="U225" s="353">
        <v>86.919000000000011</v>
      </c>
      <c r="V225" s="353">
        <v>88.61999999999999</v>
      </c>
      <c r="W225" s="353">
        <v>83.874000000000009</v>
      </c>
      <c r="X225" s="353">
        <v>7782.3596831044815</v>
      </c>
      <c r="Y225" s="353">
        <v>7454.4662526842167</v>
      </c>
      <c r="Z225" s="353">
        <v>7804.1531823281948</v>
      </c>
      <c r="AA225" s="353">
        <v>117.58999999999999</v>
      </c>
      <c r="AB225" s="353">
        <v>108.944</v>
      </c>
      <c r="AC225" s="353">
        <v>113.74</v>
      </c>
      <c r="AD225" s="353">
        <f t="shared" si="63"/>
        <v>86.471000000000004</v>
      </c>
      <c r="AE225" s="353">
        <f t="shared" si="64"/>
        <v>2.4045076419092455</v>
      </c>
      <c r="AF225" s="353">
        <f t="shared" si="65"/>
        <v>2.7807098818207785</v>
      </c>
      <c r="AG225" s="353">
        <f t="shared" si="66"/>
        <v>7680.3263727056301</v>
      </c>
      <c r="AH225" s="353">
        <f t="shared" si="67"/>
        <v>195.90389101334679</v>
      </c>
      <c r="AI225" s="353">
        <f t="shared" si="68"/>
        <v>2.5507235175519458</v>
      </c>
      <c r="AJ225" s="353">
        <f t="shared" si="69"/>
        <v>113.42466666666667</v>
      </c>
      <c r="AK225" s="353">
        <f t="shared" si="70"/>
        <v>4.3316169421283401</v>
      </c>
      <c r="AL225" s="353">
        <f t="shared" si="71"/>
        <v>3.8189373347317224</v>
      </c>
      <c r="AM225" s="430" t="s">
        <v>1052</v>
      </c>
    </row>
    <row r="226" spans="1:39">
      <c r="A226" s="355">
        <v>222</v>
      </c>
      <c r="B226" s="353">
        <v>40.383000000000003</v>
      </c>
      <c r="C226" s="353">
        <v>52.983000000000004</v>
      </c>
      <c r="D226" s="353">
        <v>40.677</v>
      </c>
      <c r="E226" s="353">
        <v>924.66000000000008</v>
      </c>
      <c r="F226" s="353">
        <v>1218.8000000000002</v>
      </c>
      <c r="G226" s="353">
        <v>967.12</v>
      </c>
      <c r="H226" s="353">
        <v>58.410000000000004</v>
      </c>
      <c r="I226" s="353">
        <v>85.910000000000011</v>
      </c>
      <c r="J226" s="353">
        <v>72.094000000000008</v>
      </c>
      <c r="K226" s="353">
        <f t="shared" si="54"/>
        <v>44.681000000000004</v>
      </c>
      <c r="L226" s="353">
        <f t="shared" si="55"/>
        <v>7.1912455110363123</v>
      </c>
      <c r="M226" s="353">
        <f t="shared" si="56"/>
        <v>16.094638685428507</v>
      </c>
      <c r="N226" s="353">
        <f t="shared" si="57"/>
        <v>1036.8599999999999</v>
      </c>
      <c r="O226" s="353">
        <f t="shared" si="58"/>
        <v>158.98847631196455</v>
      </c>
      <c r="P226" s="353">
        <f t="shared" si="59"/>
        <v>15.333649317358617</v>
      </c>
      <c r="Q226" s="353">
        <f t="shared" si="60"/>
        <v>72.138000000000019</v>
      </c>
      <c r="R226" s="353">
        <f t="shared" si="61"/>
        <v>13.750052799898606</v>
      </c>
      <c r="S226" s="353">
        <f t="shared" si="62"/>
        <v>19.06076242742882</v>
      </c>
      <c r="T226" s="355">
        <v>222</v>
      </c>
      <c r="U226" s="353">
        <v>40.383000000000003</v>
      </c>
      <c r="V226" s="353">
        <v>52.983000000000004</v>
      </c>
      <c r="W226" s="353">
        <v>40.677</v>
      </c>
      <c r="X226" s="353">
        <v>924.66000000000008</v>
      </c>
      <c r="Y226" s="353">
        <v>1218.8000000000002</v>
      </c>
      <c r="Z226" s="353">
        <v>967.12</v>
      </c>
      <c r="AB226" s="353">
        <v>85.910000000000011</v>
      </c>
      <c r="AC226" s="353">
        <v>72.094000000000008</v>
      </c>
      <c r="AD226" s="353">
        <f t="shared" si="63"/>
        <v>44.681000000000004</v>
      </c>
      <c r="AE226" s="353">
        <f t="shared" si="64"/>
        <v>7.1912455110363123</v>
      </c>
      <c r="AF226" s="353">
        <f t="shared" si="65"/>
        <v>16.094638685428507</v>
      </c>
      <c r="AG226" s="353">
        <f t="shared" si="66"/>
        <v>1036.8599999999999</v>
      </c>
      <c r="AH226" s="353">
        <f t="shared" si="67"/>
        <v>158.98847631196455</v>
      </c>
      <c r="AI226" s="353">
        <f t="shared" si="68"/>
        <v>15.333649317358617</v>
      </c>
      <c r="AJ226" s="353">
        <f t="shared" si="69"/>
        <v>79.00200000000001</v>
      </c>
      <c r="AK226" s="353">
        <f t="shared" si="70"/>
        <v>9.7693872888733413</v>
      </c>
      <c r="AL226" s="353">
        <f t="shared" si="71"/>
        <v>12.365999960600162</v>
      </c>
      <c r="AM226" s="430" t="s">
        <v>1053</v>
      </c>
    </row>
    <row r="227" spans="1:39">
      <c r="A227" s="355">
        <v>223</v>
      </c>
      <c r="B227" s="353">
        <v>44.163000000000004</v>
      </c>
      <c r="C227" s="353">
        <v>39.816000000000003</v>
      </c>
      <c r="D227" s="353">
        <v>44.583000000000006</v>
      </c>
      <c r="E227" s="353">
        <v>767.36</v>
      </c>
      <c r="F227" s="353">
        <v>869.33</v>
      </c>
      <c r="G227" s="353">
        <v>800.25</v>
      </c>
      <c r="H227" s="353">
        <v>80.289000000000001</v>
      </c>
      <c r="I227" s="353">
        <v>92.191000000000003</v>
      </c>
      <c r="J227" s="353">
        <v>88.538999999999987</v>
      </c>
      <c r="K227" s="353">
        <f t="shared" si="54"/>
        <v>42.854000000000006</v>
      </c>
      <c r="L227" s="353">
        <f t="shared" si="55"/>
        <v>2.6393527615686403</v>
      </c>
      <c r="M227" s="353">
        <f t="shared" si="56"/>
        <v>6.1589414326985583</v>
      </c>
      <c r="N227" s="353">
        <f t="shared" si="57"/>
        <v>812.31333333333339</v>
      </c>
      <c r="O227" s="353">
        <f t="shared" si="58"/>
        <v>52.044339109391473</v>
      </c>
      <c r="P227" s="353">
        <f t="shared" si="59"/>
        <v>6.406929072040116</v>
      </c>
      <c r="Q227" s="353">
        <f t="shared" si="60"/>
        <v>87.00633333333333</v>
      </c>
      <c r="R227" s="353">
        <f t="shared" si="61"/>
        <v>6.0972289881005217</v>
      </c>
      <c r="S227" s="353">
        <f t="shared" si="62"/>
        <v>7.0077990354348012</v>
      </c>
      <c r="T227" s="355">
        <v>223</v>
      </c>
      <c r="U227" s="353">
        <v>44.163000000000004</v>
      </c>
      <c r="V227" s="353">
        <v>39.816000000000003</v>
      </c>
      <c r="W227" s="353">
        <v>44.583000000000006</v>
      </c>
      <c r="X227" s="353">
        <v>767.36</v>
      </c>
      <c r="Y227" s="353">
        <v>869.33</v>
      </c>
      <c r="Z227" s="353">
        <v>800.25</v>
      </c>
      <c r="AA227" s="353">
        <v>80.289000000000001</v>
      </c>
      <c r="AB227" s="353">
        <v>92.191000000000003</v>
      </c>
      <c r="AC227" s="353">
        <v>88.538999999999987</v>
      </c>
      <c r="AD227" s="353">
        <f t="shared" si="63"/>
        <v>42.854000000000006</v>
      </c>
      <c r="AE227" s="353">
        <f t="shared" si="64"/>
        <v>2.6393527615686403</v>
      </c>
      <c r="AF227" s="353">
        <f t="shared" si="65"/>
        <v>6.1589414326985583</v>
      </c>
      <c r="AG227" s="353">
        <f t="shared" si="66"/>
        <v>812.31333333333339</v>
      </c>
      <c r="AH227" s="353">
        <f t="shared" si="67"/>
        <v>52.044339109391473</v>
      </c>
      <c r="AI227" s="353">
        <f t="shared" si="68"/>
        <v>6.406929072040116</v>
      </c>
      <c r="AJ227" s="353">
        <f t="shared" si="69"/>
        <v>87.00633333333333</v>
      </c>
      <c r="AK227" s="353">
        <f t="shared" si="70"/>
        <v>6.0972289881005217</v>
      </c>
      <c r="AL227" s="353">
        <f t="shared" si="71"/>
        <v>7.0077990354348012</v>
      </c>
      <c r="AM227" s="430" t="s">
        <v>1054</v>
      </c>
    </row>
    <row r="228" spans="1:39">
      <c r="A228" s="355">
        <v>224</v>
      </c>
      <c r="B228" s="353">
        <v>38.22</v>
      </c>
      <c r="C228" s="353">
        <v>36.687000000000005</v>
      </c>
      <c r="D228" s="353">
        <v>37.380000000000003</v>
      </c>
      <c r="E228" s="353">
        <v>2176.9</v>
      </c>
      <c r="F228" s="353">
        <v>2098.8000000000002</v>
      </c>
      <c r="G228" s="353">
        <v>2063.6000000000004</v>
      </c>
      <c r="H228" s="353">
        <v>97.316999999999993</v>
      </c>
      <c r="I228" s="353">
        <v>102.49799999999999</v>
      </c>
      <c r="J228" s="353">
        <v>108.559</v>
      </c>
      <c r="K228" s="353">
        <f t="shared" si="54"/>
        <v>37.429000000000002</v>
      </c>
      <c r="L228" s="353">
        <f t="shared" si="55"/>
        <v>0.76767375883248434</v>
      </c>
      <c r="M228" s="353">
        <f t="shared" si="56"/>
        <v>2.0510132753546295</v>
      </c>
      <c r="N228" s="353">
        <f t="shared" si="57"/>
        <v>2113.1000000000004</v>
      </c>
      <c r="O228" s="353">
        <f t="shared" si="58"/>
        <v>57.987843553627556</v>
      </c>
      <c r="P228" s="353">
        <f t="shared" si="59"/>
        <v>2.7442072572820759</v>
      </c>
      <c r="Q228" s="353">
        <f t="shared" si="60"/>
        <v>102.79133333333334</v>
      </c>
      <c r="R228" s="353">
        <f t="shared" si="61"/>
        <v>5.6267374501866847</v>
      </c>
      <c r="S228" s="353">
        <f t="shared" si="62"/>
        <v>5.473941496546419</v>
      </c>
      <c r="T228" s="355">
        <v>224</v>
      </c>
      <c r="U228" s="353">
        <v>38.22</v>
      </c>
      <c r="V228" s="353">
        <v>36.687000000000005</v>
      </c>
      <c r="W228" s="353">
        <v>37.380000000000003</v>
      </c>
      <c r="X228" s="353">
        <v>2176.9</v>
      </c>
      <c r="Y228" s="353">
        <v>2098.8000000000002</v>
      </c>
      <c r="Z228" s="353">
        <v>2063.6000000000004</v>
      </c>
      <c r="AA228" s="353">
        <v>97.316999999999993</v>
      </c>
      <c r="AB228" s="353">
        <v>102.49799999999999</v>
      </c>
      <c r="AC228" s="353">
        <v>108.559</v>
      </c>
      <c r="AD228" s="353">
        <f t="shared" si="63"/>
        <v>37.429000000000002</v>
      </c>
      <c r="AE228" s="353">
        <f t="shared" si="64"/>
        <v>0.76767375883248434</v>
      </c>
      <c r="AF228" s="353">
        <f t="shared" si="65"/>
        <v>2.0510132753546295</v>
      </c>
      <c r="AG228" s="353">
        <f t="shared" si="66"/>
        <v>2113.1000000000004</v>
      </c>
      <c r="AH228" s="353">
        <f t="shared" si="67"/>
        <v>57.987843553627556</v>
      </c>
      <c r="AI228" s="353">
        <f t="shared" si="68"/>
        <v>2.7442072572820759</v>
      </c>
      <c r="AJ228" s="353">
        <f t="shared" si="69"/>
        <v>102.79133333333334</v>
      </c>
      <c r="AK228" s="353">
        <f t="shared" si="70"/>
        <v>5.6267374501866847</v>
      </c>
      <c r="AL228" s="353">
        <f t="shared" si="71"/>
        <v>5.473941496546419</v>
      </c>
      <c r="AM228" s="430" t="s">
        <v>1055</v>
      </c>
    </row>
    <row r="229" spans="1:39">
      <c r="A229" s="355">
        <v>225</v>
      </c>
      <c r="B229" s="353">
        <v>67.325999999999993</v>
      </c>
      <c r="C229" s="353">
        <v>69.762</v>
      </c>
      <c r="D229" s="353">
        <v>63.126000000000005</v>
      </c>
      <c r="E229" s="353">
        <v>7698.4328894185828</v>
      </c>
      <c r="F229" s="353">
        <v>8144.0981624510569</v>
      </c>
      <c r="G229" s="353">
        <v>6386.6</v>
      </c>
      <c r="H229" s="353">
        <v>88.60499999999999</v>
      </c>
      <c r="I229" s="353">
        <v>93.489000000000004</v>
      </c>
      <c r="J229" s="353">
        <v>85.480999999999995</v>
      </c>
      <c r="K229" s="353">
        <f t="shared" si="54"/>
        <v>66.738</v>
      </c>
      <c r="L229" s="353">
        <f t="shared" si="55"/>
        <v>3.3568485220515951</v>
      </c>
      <c r="M229" s="353">
        <f t="shared" si="56"/>
        <v>5.0298907999214766</v>
      </c>
      <c r="N229" s="353">
        <f t="shared" si="57"/>
        <v>7409.7103506232133</v>
      </c>
      <c r="O229" s="353">
        <f t="shared" si="58"/>
        <v>913.6303826280249</v>
      </c>
      <c r="P229" s="353">
        <f t="shared" si="59"/>
        <v>12.330176746398482</v>
      </c>
      <c r="Q229" s="353">
        <f t="shared" si="60"/>
        <v>89.191666666666663</v>
      </c>
      <c r="R229" s="353">
        <f t="shared" si="61"/>
        <v>4.0361057138451386</v>
      </c>
      <c r="S229" s="353">
        <f t="shared" si="62"/>
        <v>4.5252049487192059</v>
      </c>
      <c r="T229" s="355">
        <v>225</v>
      </c>
      <c r="U229" s="353">
        <v>67.325999999999993</v>
      </c>
      <c r="V229" s="353">
        <v>69.762</v>
      </c>
      <c r="W229" s="353">
        <v>63.126000000000005</v>
      </c>
      <c r="X229" s="353">
        <v>7698.4328894185828</v>
      </c>
      <c r="Y229" s="353">
        <v>8144.0981624510569</v>
      </c>
      <c r="Z229" s="353">
        <v>6386.6</v>
      </c>
      <c r="AA229" s="353">
        <v>88.60499999999999</v>
      </c>
      <c r="AB229" s="353">
        <v>93.489000000000004</v>
      </c>
      <c r="AC229" s="353">
        <v>85.480999999999995</v>
      </c>
      <c r="AD229" s="353">
        <f t="shared" si="63"/>
        <v>66.738</v>
      </c>
      <c r="AE229" s="353">
        <f t="shared" si="64"/>
        <v>3.3568485220515951</v>
      </c>
      <c r="AF229" s="353">
        <f t="shared" si="65"/>
        <v>5.0298907999214766</v>
      </c>
      <c r="AG229" s="353">
        <f t="shared" si="66"/>
        <v>7409.7103506232133</v>
      </c>
      <c r="AH229" s="353">
        <f t="shared" si="67"/>
        <v>913.6303826280249</v>
      </c>
      <c r="AI229" s="353">
        <f t="shared" si="68"/>
        <v>12.330176746398482</v>
      </c>
      <c r="AJ229" s="353">
        <f t="shared" si="69"/>
        <v>89.191666666666663</v>
      </c>
      <c r="AK229" s="353">
        <f t="shared" si="70"/>
        <v>4.0361057138451386</v>
      </c>
      <c r="AL229" s="353">
        <f t="shared" si="71"/>
        <v>4.5252049487192059</v>
      </c>
      <c r="AM229" s="430" t="s">
        <v>1056</v>
      </c>
    </row>
    <row r="230" spans="1:39">
      <c r="A230" s="355">
        <v>226</v>
      </c>
      <c r="B230" s="353">
        <v>30.491999999999997</v>
      </c>
      <c r="C230" s="353">
        <v>27.762</v>
      </c>
      <c r="D230" s="353">
        <v>27.908999999999999</v>
      </c>
      <c r="E230" s="353">
        <v>434.06</v>
      </c>
      <c r="F230" s="353">
        <v>471.9</v>
      </c>
      <c r="G230" s="353">
        <v>539.55000000000007</v>
      </c>
      <c r="H230" s="353">
        <v>90.760999999999996</v>
      </c>
      <c r="I230" s="353">
        <v>82.796999999999997</v>
      </c>
      <c r="J230" s="353">
        <v>97.140999999999991</v>
      </c>
      <c r="K230" s="353">
        <f t="shared" si="54"/>
        <v>28.721</v>
      </c>
      <c r="L230" s="353">
        <f t="shared" si="55"/>
        <v>1.5354911266431974</v>
      </c>
      <c r="M230" s="353">
        <f t="shared" si="56"/>
        <v>5.3462314217582865</v>
      </c>
      <c r="N230" s="353">
        <f t="shared" si="57"/>
        <v>481.83666666666676</v>
      </c>
      <c r="O230" s="353">
        <f t="shared" si="58"/>
        <v>53.44238049837729</v>
      </c>
      <c r="P230" s="353">
        <f t="shared" si="59"/>
        <v>11.091389301708867</v>
      </c>
      <c r="Q230" s="353">
        <f t="shared" si="60"/>
        <v>90.23299999999999</v>
      </c>
      <c r="R230" s="353">
        <f t="shared" si="61"/>
        <v>7.18656190399832</v>
      </c>
      <c r="S230" s="353">
        <f t="shared" si="62"/>
        <v>7.9644497068681304</v>
      </c>
      <c r="T230" s="355">
        <v>226</v>
      </c>
      <c r="U230" s="353">
        <v>30.491999999999997</v>
      </c>
      <c r="V230" s="353">
        <v>27.762</v>
      </c>
      <c r="W230" s="353">
        <v>27.908999999999999</v>
      </c>
      <c r="X230" s="353">
        <v>434.06</v>
      </c>
      <c r="Y230" s="353">
        <v>471.9</v>
      </c>
      <c r="Z230" s="353">
        <v>539.55000000000007</v>
      </c>
      <c r="AA230" s="353">
        <v>90.760999999999996</v>
      </c>
      <c r="AB230" s="353">
        <v>82.796999999999997</v>
      </c>
      <c r="AC230" s="353">
        <v>97.140999999999991</v>
      </c>
      <c r="AD230" s="353">
        <f t="shared" si="63"/>
        <v>28.721</v>
      </c>
      <c r="AE230" s="353">
        <f t="shared" si="64"/>
        <v>1.5354911266431974</v>
      </c>
      <c r="AF230" s="353">
        <f t="shared" si="65"/>
        <v>5.3462314217582865</v>
      </c>
      <c r="AG230" s="353">
        <f t="shared" si="66"/>
        <v>481.83666666666676</v>
      </c>
      <c r="AH230" s="353">
        <f t="shared" si="67"/>
        <v>53.44238049837729</v>
      </c>
      <c r="AI230" s="353">
        <f t="shared" si="68"/>
        <v>11.091389301708867</v>
      </c>
      <c r="AJ230" s="353">
        <f t="shared" si="69"/>
        <v>90.23299999999999</v>
      </c>
      <c r="AK230" s="353">
        <f t="shared" si="70"/>
        <v>7.18656190399832</v>
      </c>
      <c r="AL230" s="353">
        <f t="shared" si="71"/>
        <v>7.9644497068681304</v>
      </c>
      <c r="AM230" s="430" t="s">
        <v>1057</v>
      </c>
    </row>
    <row r="231" spans="1:39">
      <c r="A231" s="355">
        <v>227</v>
      </c>
      <c r="B231" s="353">
        <v>24.779999999999998</v>
      </c>
      <c r="C231" s="353">
        <v>22.910999999999998</v>
      </c>
      <c r="D231" s="353">
        <v>23.498999999999999</v>
      </c>
      <c r="E231" s="353">
        <v>339.24</v>
      </c>
      <c r="F231" s="353">
        <v>361.24</v>
      </c>
      <c r="G231" s="353">
        <v>393.69</v>
      </c>
      <c r="H231" s="353">
        <v>61.798000000000002</v>
      </c>
      <c r="I231" s="353">
        <v>53.097000000000001</v>
      </c>
      <c r="J231" s="353">
        <v>59.015000000000001</v>
      </c>
      <c r="K231" s="353">
        <f t="shared" si="54"/>
        <v>23.73</v>
      </c>
      <c r="L231" s="353">
        <f t="shared" si="55"/>
        <v>0.95567306125055107</v>
      </c>
      <c r="M231" s="353">
        <f t="shared" si="56"/>
        <v>4.0272779656576105</v>
      </c>
      <c r="N231" s="353">
        <f t="shared" si="57"/>
        <v>364.72333333333336</v>
      </c>
      <c r="O231" s="353">
        <f t="shared" si="58"/>
        <v>27.391619764689583</v>
      </c>
      <c r="P231" s="353">
        <f t="shared" si="59"/>
        <v>7.5102460581142543</v>
      </c>
      <c r="Q231" s="353">
        <f t="shared" si="60"/>
        <v>57.970000000000006</v>
      </c>
      <c r="R231" s="353">
        <f t="shared" si="61"/>
        <v>4.4436324105398279</v>
      </c>
      <c r="S231" s="353">
        <f t="shared" si="62"/>
        <v>7.6654000526821235</v>
      </c>
      <c r="T231" s="355">
        <v>227</v>
      </c>
      <c r="U231" s="353">
        <v>24.779999999999998</v>
      </c>
      <c r="V231" s="353">
        <v>22.910999999999998</v>
      </c>
      <c r="W231" s="353">
        <v>23.498999999999999</v>
      </c>
      <c r="X231" s="353">
        <v>339.24</v>
      </c>
      <c r="Y231" s="353">
        <v>361.24</v>
      </c>
      <c r="Z231" s="353">
        <v>393.69</v>
      </c>
      <c r="AA231" s="353">
        <v>61.798000000000002</v>
      </c>
      <c r="AB231" s="353">
        <v>53.097000000000001</v>
      </c>
      <c r="AC231" s="353">
        <v>59.015000000000001</v>
      </c>
      <c r="AD231" s="353">
        <f t="shared" si="63"/>
        <v>23.73</v>
      </c>
      <c r="AE231" s="353">
        <f t="shared" si="64"/>
        <v>0.95567306125055107</v>
      </c>
      <c r="AF231" s="353">
        <f t="shared" si="65"/>
        <v>4.0272779656576105</v>
      </c>
      <c r="AG231" s="353">
        <f t="shared" si="66"/>
        <v>364.72333333333336</v>
      </c>
      <c r="AH231" s="353">
        <f t="shared" si="67"/>
        <v>27.391619764689583</v>
      </c>
      <c r="AI231" s="353">
        <f t="shared" si="68"/>
        <v>7.5102460581142543</v>
      </c>
      <c r="AJ231" s="353">
        <f t="shared" si="69"/>
        <v>57.970000000000006</v>
      </c>
      <c r="AK231" s="353">
        <f t="shared" si="70"/>
        <v>4.4436324105398279</v>
      </c>
      <c r="AL231" s="353">
        <f t="shared" si="71"/>
        <v>7.6654000526821235</v>
      </c>
      <c r="AM231" s="430" t="s">
        <v>1058</v>
      </c>
    </row>
    <row r="232" spans="1:39">
      <c r="A232" s="355">
        <v>228</v>
      </c>
      <c r="B232" s="353">
        <v>19.991999999999997</v>
      </c>
      <c r="C232" s="353">
        <v>20.643000000000001</v>
      </c>
      <c r="D232" s="353">
        <v>21.672000000000001</v>
      </c>
      <c r="E232" s="353">
        <v>278.52</v>
      </c>
      <c r="F232" s="353">
        <v>291.16999999999996</v>
      </c>
      <c r="G232" s="353">
        <v>340.45</v>
      </c>
      <c r="H232" s="353">
        <v>50.237000000000002</v>
      </c>
      <c r="I232" s="353">
        <v>47.234000000000009</v>
      </c>
      <c r="J232" s="353">
        <v>58.047000000000004</v>
      </c>
      <c r="K232" s="353">
        <f t="shared" si="54"/>
        <v>20.769000000000002</v>
      </c>
      <c r="L232" s="353">
        <f t="shared" si="55"/>
        <v>0.84705784926414707</v>
      </c>
      <c r="M232" s="353">
        <f t="shared" si="56"/>
        <v>4.0784719979977231</v>
      </c>
      <c r="N232" s="353">
        <f t="shared" si="57"/>
        <v>303.37999999999994</v>
      </c>
      <c r="O232" s="353">
        <f t="shared" si="58"/>
        <v>32.720701398350258</v>
      </c>
      <c r="P232" s="353">
        <f t="shared" si="59"/>
        <v>10.785385127019008</v>
      </c>
      <c r="Q232" s="353">
        <f t="shared" si="60"/>
        <v>51.839333333333336</v>
      </c>
      <c r="R232" s="353">
        <f t="shared" si="61"/>
        <v>5.5817422310003995</v>
      </c>
      <c r="S232" s="353">
        <f t="shared" si="62"/>
        <v>10.767388143495413</v>
      </c>
      <c r="T232" s="355">
        <v>228</v>
      </c>
      <c r="U232" s="353">
        <v>19.991999999999997</v>
      </c>
      <c r="V232" s="353">
        <v>20.643000000000001</v>
      </c>
      <c r="W232" s="353">
        <v>21.672000000000001</v>
      </c>
      <c r="X232" s="353">
        <v>278.52</v>
      </c>
      <c r="Y232" s="353">
        <v>291.16999999999996</v>
      </c>
      <c r="Z232" s="353">
        <v>340.45</v>
      </c>
      <c r="AA232" s="353">
        <v>50.237000000000002</v>
      </c>
      <c r="AB232" s="353">
        <v>47.234000000000009</v>
      </c>
      <c r="AC232" s="353">
        <v>58.047000000000004</v>
      </c>
      <c r="AD232" s="353">
        <f t="shared" si="63"/>
        <v>20.769000000000002</v>
      </c>
      <c r="AE232" s="353">
        <f t="shared" si="64"/>
        <v>0.84705784926414707</v>
      </c>
      <c r="AF232" s="353">
        <f t="shared" si="65"/>
        <v>4.0784719979977231</v>
      </c>
      <c r="AG232" s="353">
        <f t="shared" si="66"/>
        <v>303.37999999999994</v>
      </c>
      <c r="AH232" s="353">
        <f t="shared" si="67"/>
        <v>32.720701398350258</v>
      </c>
      <c r="AI232" s="353">
        <f t="shared" si="68"/>
        <v>10.785385127019008</v>
      </c>
      <c r="AJ232" s="353">
        <f t="shared" si="69"/>
        <v>51.839333333333336</v>
      </c>
      <c r="AK232" s="353">
        <f t="shared" si="70"/>
        <v>5.5817422310003995</v>
      </c>
      <c r="AL232" s="353">
        <f t="shared" si="71"/>
        <v>10.767388143495413</v>
      </c>
      <c r="AM232" s="430" t="s">
        <v>1059</v>
      </c>
    </row>
    <row r="233" spans="1:39">
      <c r="A233" s="355">
        <v>229</v>
      </c>
      <c r="B233" s="353">
        <v>22.995000000000001</v>
      </c>
      <c r="C233" s="353">
        <v>26.103000000000002</v>
      </c>
      <c r="D233" s="353">
        <v>22.932000000000002</v>
      </c>
      <c r="E233" s="353">
        <v>298.32</v>
      </c>
      <c r="F233" s="353">
        <v>348.81</v>
      </c>
      <c r="G233" s="353">
        <v>328.35</v>
      </c>
      <c r="H233" s="353">
        <v>64.570000000000007</v>
      </c>
      <c r="I233" s="353">
        <v>65.626000000000005</v>
      </c>
      <c r="J233" s="353">
        <v>65.471999999999994</v>
      </c>
      <c r="K233" s="353">
        <f t="shared" si="54"/>
        <v>24.01</v>
      </c>
      <c r="L233" s="353">
        <f t="shared" si="55"/>
        <v>1.8128648598282222</v>
      </c>
      <c r="M233" s="353">
        <f t="shared" si="56"/>
        <v>7.5504575586348279</v>
      </c>
      <c r="N233" s="353">
        <f t="shared" si="57"/>
        <v>325.16000000000003</v>
      </c>
      <c r="O233" s="353">
        <f t="shared" si="58"/>
        <v>25.395710267681043</v>
      </c>
      <c r="P233" s="353">
        <f t="shared" si="59"/>
        <v>7.8102196665275683</v>
      </c>
      <c r="Q233" s="353">
        <f t="shared" si="60"/>
        <v>65.222666666666669</v>
      </c>
      <c r="R233" s="353">
        <f t="shared" si="61"/>
        <v>0.57044660866143204</v>
      </c>
      <c r="S233" s="353">
        <f t="shared" si="62"/>
        <v>0.87461405338854392</v>
      </c>
      <c r="T233" s="355">
        <v>229</v>
      </c>
      <c r="U233" s="353">
        <v>22.995000000000001</v>
      </c>
      <c r="V233" s="353">
        <v>26.103000000000002</v>
      </c>
      <c r="W233" s="353">
        <v>22.932000000000002</v>
      </c>
      <c r="X233" s="353">
        <v>298.32</v>
      </c>
      <c r="Y233" s="353">
        <v>348.81</v>
      </c>
      <c r="Z233" s="353">
        <v>328.35</v>
      </c>
      <c r="AA233" s="353">
        <v>64.570000000000007</v>
      </c>
      <c r="AB233" s="353">
        <v>65.626000000000005</v>
      </c>
      <c r="AC233" s="353">
        <v>65.471999999999994</v>
      </c>
      <c r="AD233" s="353">
        <f t="shared" si="63"/>
        <v>24.01</v>
      </c>
      <c r="AE233" s="353">
        <f t="shared" si="64"/>
        <v>1.8128648598282222</v>
      </c>
      <c r="AF233" s="353">
        <f t="shared" si="65"/>
        <v>7.5504575586348279</v>
      </c>
      <c r="AG233" s="353">
        <f t="shared" si="66"/>
        <v>325.16000000000003</v>
      </c>
      <c r="AH233" s="353">
        <f t="shared" si="67"/>
        <v>25.395710267681043</v>
      </c>
      <c r="AI233" s="353">
        <f t="shared" si="68"/>
        <v>7.8102196665275683</v>
      </c>
      <c r="AJ233" s="353">
        <f t="shared" si="69"/>
        <v>65.222666666666669</v>
      </c>
      <c r="AK233" s="353">
        <f t="shared" si="70"/>
        <v>0.57044660866143204</v>
      </c>
      <c r="AL233" s="353">
        <f t="shared" si="71"/>
        <v>0.87461405338854392</v>
      </c>
      <c r="AM233" s="430" t="s">
        <v>1060</v>
      </c>
    </row>
    <row r="234" spans="1:39">
      <c r="A234" s="355">
        <v>230</v>
      </c>
      <c r="B234" s="353">
        <v>45.065999999999995</v>
      </c>
      <c r="C234" s="353">
        <v>47.901000000000003</v>
      </c>
      <c r="D234" s="353">
        <v>46.494</v>
      </c>
      <c r="E234" s="353">
        <v>670.45</v>
      </c>
      <c r="F234" s="353">
        <v>693</v>
      </c>
      <c r="G234" s="353">
        <v>558.25</v>
      </c>
      <c r="H234" s="353">
        <v>102.31100000000001</v>
      </c>
      <c r="I234" s="353">
        <v>108.09699999999999</v>
      </c>
      <c r="J234" s="353">
        <v>99.33</v>
      </c>
      <c r="K234" s="353">
        <f t="shared" si="54"/>
        <v>46.487000000000002</v>
      </c>
      <c r="L234" s="353">
        <f t="shared" si="55"/>
        <v>1.4175129629036947</v>
      </c>
      <c r="M234" s="353">
        <f t="shared" si="56"/>
        <v>3.0492674573616161</v>
      </c>
      <c r="N234" s="353">
        <f t="shared" si="57"/>
        <v>640.56666666666672</v>
      </c>
      <c r="O234" s="353">
        <f t="shared" si="58"/>
        <v>72.174447232613673</v>
      </c>
      <c r="P234" s="353">
        <f t="shared" si="59"/>
        <v>11.267281141585107</v>
      </c>
      <c r="Q234" s="353">
        <f t="shared" si="60"/>
        <v>103.246</v>
      </c>
      <c r="R234" s="353">
        <f t="shared" si="61"/>
        <v>4.4576609337184863</v>
      </c>
      <c r="S234" s="353">
        <f t="shared" si="62"/>
        <v>4.3175144157821963</v>
      </c>
      <c r="T234" s="355">
        <v>230</v>
      </c>
      <c r="U234" s="353">
        <v>45.065999999999995</v>
      </c>
      <c r="V234" s="353">
        <v>47.901000000000003</v>
      </c>
      <c r="W234" s="353">
        <v>46.494</v>
      </c>
      <c r="X234" s="353">
        <v>670.45</v>
      </c>
      <c r="Y234" s="353">
        <v>693</v>
      </c>
      <c r="AA234" s="353">
        <v>102.31100000000001</v>
      </c>
      <c r="AB234" s="353">
        <v>108.09699999999999</v>
      </c>
      <c r="AC234" s="353">
        <v>99.33</v>
      </c>
      <c r="AD234" s="353">
        <f t="shared" si="63"/>
        <v>46.487000000000002</v>
      </c>
      <c r="AE234" s="353">
        <f t="shared" si="64"/>
        <v>1.4175129629036947</v>
      </c>
      <c r="AF234" s="353">
        <f t="shared" si="65"/>
        <v>3.0492674573616161</v>
      </c>
      <c r="AG234" s="353">
        <f t="shared" si="66"/>
        <v>681.72500000000002</v>
      </c>
      <c r="AH234" s="353">
        <f t="shared" si="67"/>
        <v>15.945257915756615</v>
      </c>
      <c r="AI234" s="353">
        <f t="shared" si="68"/>
        <v>2.3389574851672763</v>
      </c>
      <c r="AJ234" s="353">
        <f t="shared" si="69"/>
        <v>103.246</v>
      </c>
      <c r="AK234" s="353">
        <f t="shared" si="70"/>
        <v>4.4576609337184863</v>
      </c>
      <c r="AL234" s="353">
        <f t="shared" si="71"/>
        <v>4.3175144157821963</v>
      </c>
      <c r="AM234" s="430" t="s">
        <v>1061</v>
      </c>
    </row>
    <row r="235" spans="1:39">
      <c r="A235" s="355">
        <v>231</v>
      </c>
      <c r="B235" s="353">
        <v>37.295999999999999</v>
      </c>
      <c r="C235" s="353">
        <v>37.002000000000002</v>
      </c>
      <c r="D235" s="353">
        <v>35.951999999999998</v>
      </c>
      <c r="E235" s="353">
        <v>465.96</v>
      </c>
      <c r="F235" s="353">
        <v>480.15</v>
      </c>
      <c r="G235" s="353">
        <v>389.84</v>
      </c>
      <c r="H235" s="353">
        <v>67.924999999999997</v>
      </c>
      <c r="I235" s="353">
        <v>83.522999999999996</v>
      </c>
      <c r="J235" s="353">
        <v>66.495000000000005</v>
      </c>
      <c r="K235" s="353">
        <f t="shared" si="54"/>
        <v>36.75</v>
      </c>
      <c r="L235" s="353">
        <f t="shared" si="55"/>
        <v>0.70654936133295154</v>
      </c>
      <c r="M235" s="353">
        <f t="shared" si="56"/>
        <v>1.9225832961440859</v>
      </c>
      <c r="N235" s="353">
        <f t="shared" si="57"/>
        <v>445.31666666666661</v>
      </c>
      <c r="O235" s="353">
        <f t="shared" si="58"/>
        <v>48.565259531205363</v>
      </c>
      <c r="P235" s="353">
        <f t="shared" si="59"/>
        <v>10.905780799701793</v>
      </c>
      <c r="Q235" s="353">
        <f t="shared" si="60"/>
        <v>72.647666666666666</v>
      </c>
      <c r="R235" s="353">
        <f t="shared" si="61"/>
        <v>9.4454158899083698</v>
      </c>
      <c r="S235" s="353">
        <f t="shared" si="62"/>
        <v>13.001678268962577</v>
      </c>
      <c r="T235" s="355">
        <v>231</v>
      </c>
      <c r="U235" s="353">
        <v>37.295999999999999</v>
      </c>
      <c r="V235" s="353">
        <v>37.002000000000002</v>
      </c>
      <c r="W235" s="353">
        <v>35.951999999999998</v>
      </c>
      <c r="X235" s="353">
        <v>465.96</v>
      </c>
      <c r="Y235" s="353">
        <v>480.15</v>
      </c>
      <c r="Z235" s="353">
        <v>389.84</v>
      </c>
      <c r="AA235" s="353">
        <v>67.924999999999997</v>
      </c>
      <c r="AB235" s="353">
        <v>83.522999999999996</v>
      </c>
      <c r="AC235" s="353">
        <v>66.495000000000005</v>
      </c>
      <c r="AD235" s="353">
        <f t="shared" si="63"/>
        <v>36.75</v>
      </c>
      <c r="AE235" s="353">
        <f t="shared" si="64"/>
        <v>0.70654936133295154</v>
      </c>
      <c r="AF235" s="353">
        <f t="shared" si="65"/>
        <v>1.9225832961440859</v>
      </c>
      <c r="AG235" s="353">
        <f t="shared" si="66"/>
        <v>445.31666666666661</v>
      </c>
      <c r="AH235" s="353">
        <f t="shared" si="67"/>
        <v>48.565259531205363</v>
      </c>
      <c r="AI235" s="353">
        <f t="shared" si="68"/>
        <v>10.905780799701793</v>
      </c>
      <c r="AJ235" s="353">
        <f t="shared" si="69"/>
        <v>72.647666666666666</v>
      </c>
      <c r="AK235" s="353">
        <f t="shared" si="70"/>
        <v>9.4454158899083698</v>
      </c>
      <c r="AL235" s="353">
        <f t="shared" si="71"/>
        <v>13.001678268962577</v>
      </c>
      <c r="AM235" s="430" t="s">
        <v>1062</v>
      </c>
    </row>
    <row r="236" spans="1:39">
      <c r="A236" s="355">
        <v>232</v>
      </c>
      <c r="B236" s="353">
        <v>50.966999999999999</v>
      </c>
      <c r="C236" s="353">
        <v>49.245000000000005</v>
      </c>
      <c r="D236" s="353">
        <v>53.591999999999999</v>
      </c>
      <c r="E236" s="353">
        <v>799.58999999999992</v>
      </c>
      <c r="F236" s="353">
        <v>666.49</v>
      </c>
      <c r="G236" s="353">
        <v>718.5200000000001</v>
      </c>
      <c r="H236" s="353">
        <v>117.04</v>
      </c>
      <c r="I236" s="353">
        <v>86.558999999999997</v>
      </c>
      <c r="J236" s="353">
        <v>113.19000000000001</v>
      </c>
      <c r="K236" s="353">
        <f t="shared" si="54"/>
        <v>51.268000000000001</v>
      </c>
      <c r="L236" s="353">
        <f t="shared" si="55"/>
        <v>2.1890758324005106</v>
      </c>
      <c r="M236" s="353">
        <f t="shared" si="56"/>
        <v>4.2698678169628437</v>
      </c>
      <c r="N236" s="353">
        <f t="shared" si="57"/>
        <v>728.19999999999993</v>
      </c>
      <c r="O236" s="353">
        <f t="shared" si="58"/>
        <v>67.075921909430306</v>
      </c>
      <c r="P236" s="353">
        <f t="shared" si="59"/>
        <v>9.2111949889357749</v>
      </c>
      <c r="Q236" s="353">
        <f t="shared" si="60"/>
        <v>105.59633333333333</v>
      </c>
      <c r="R236" s="353">
        <f t="shared" si="61"/>
        <v>16.598815329213561</v>
      </c>
      <c r="S236" s="353">
        <f t="shared" si="62"/>
        <v>15.719120925171229</v>
      </c>
      <c r="T236" s="355">
        <v>232</v>
      </c>
      <c r="U236" s="353">
        <v>50.966999999999999</v>
      </c>
      <c r="V236" s="353">
        <v>49.245000000000005</v>
      </c>
      <c r="W236" s="353">
        <v>53.591999999999999</v>
      </c>
      <c r="X236" s="353">
        <v>799.58999999999992</v>
      </c>
      <c r="Z236" s="353">
        <v>718.5200000000001</v>
      </c>
      <c r="AA236" s="353">
        <v>117.04</v>
      </c>
      <c r="AB236" s="353">
        <v>86.558999999999997</v>
      </c>
      <c r="AC236" s="353">
        <v>113.19000000000001</v>
      </c>
      <c r="AD236" s="353">
        <f t="shared" si="63"/>
        <v>51.268000000000001</v>
      </c>
      <c r="AE236" s="353">
        <f t="shared" si="64"/>
        <v>2.1890758324005106</v>
      </c>
      <c r="AF236" s="353">
        <f t="shared" si="65"/>
        <v>4.2698678169628437</v>
      </c>
      <c r="AG236" s="353">
        <f t="shared" si="66"/>
        <v>759.05500000000006</v>
      </c>
      <c r="AH236" s="353">
        <f t="shared" si="67"/>
        <v>57.32514675079328</v>
      </c>
      <c r="AI236" s="353">
        <f t="shared" si="68"/>
        <v>7.5521729981086052</v>
      </c>
      <c r="AJ236" s="353">
        <f t="shared" si="69"/>
        <v>105.59633333333333</v>
      </c>
      <c r="AK236" s="353">
        <f t="shared" si="70"/>
        <v>16.598815329213561</v>
      </c>
      <c r="AL236" s="353">
        <f t="shared" si="71"/>
        <v>15.719120925171229</v>
      </c>
      <c r="AM236" s="430" t="s">
        <v>1063</v>
      </c>
    </row>
    <row r="237" spans="1:39">
      <c r="A237" s="355">
        <v>233</v>
      </c>
      <c r="B237" s="353">
        <v>22.806000000000001</v>
      </c>
      <c r="C237" s="353">
        <v>25.011000000000003</v>
      </c>
      <c r="D237" s="353">
        <v>22.974</v>
      </c>
      <c r="E237" s="353">
        <v>326.37</v>
      </c>
      <c r="F237" s="353">
        <v>338.25</v>
      </c>
      <c r="G237" s="353">
        <v>311.74</v>
      </c>
      <c r="H237" s="353">
        <v>56.969000000000001</v>
      </c>
      <c r="I237" s="353">
        <v>49.071000000000005</v>
      </c>
      <c r="J237" s="353">
        <v>51.930999999999997</v>
      </c>
      <c r="K237" s="353">
        <f t="shared" si="54"/>
        <v>23.597000000000005</v>
      </c>
      <c r="L237" s="353">
        <f t="shared" si="55"/>
        <v>1.2274375747874118</v>
      </c>
      <c r="M237" s="353">
        <f t="shared" si="56"/>
        <v>5.2016679017985821</v>
      </c>
      <c r="N237" s="353">
        <f t="shared" si="57"/>
        <v>325.45333333333332</v>
      </c>
      <c r="O237" s="353">
        <f t="shared" si="58"/>
        <v>13.278751196303558</v>
      </c>
      <c r="P237" s="353">
        <f t="shared" si="59"/>
        <v>4.0800784125640828</v>
      </c>
      <c r="Q237" s="353">
        <f t="shared" si="60"/>
        <v>52.657000000000004</v>
      </c>
      <c r="R237" s="353">
        <f t="shared" si="61"/>
        <v>3.9987383010144573</v>
      </c>
      <c r="S237" s="353">
        <f t="shared" si="62"/>
        <v>7.5939349013701074</v>
      </c>
      <c r="T237" s="355">
        <v>233</v>
      </c>
      <c r="U237" s="353">
        <v>22.806000000000001</v>
      </c>
      <c r="V237" s="353">
        <v>25.011000000000003</v>
      </c>
      <c r="W237" s="353">
        <v>22.974</v>
      </c>
      <c r="X237" s="353">
        <v>326.37</v>
      </c>
      <c r="Y237" s="353">
        <v>338.25</v>
      </c>
      <c r="Z237" s="353">
        <v>311.74</v>
      </c>
      <c r="AA237" s="353">
        <v>56.969000000000001</v>
      </c>
      <c r="AB237" s="353">
        <v>49.071000000000005</v>
      </c>
      <c r="AC237" s="353">
        <v>51.930999999999997</v>
      </c>
      <c r="AD237" s="353">
        <f t="shared" si="63"/>
        <v>23.597000000000005</v>
      </c>
      <c r="AE237" s="353">
        <f t="shared" si="64"/>
        <v>1.2274375747874118</v>
      </c>
      <c r="AF237" s="353">
        <f t="shared" si="65"/>
        <v>5.2016679017985821</v>
      </c>
      <c r="AG237" s="353">
        <f t="shared" si="66"/>
        <v>325.45333333333332</v>
      </c>
      <c r="AH237" s="353">
        <f t="shared" si="67"/>
        <v>13.278751196303558</v>
      </c>
      <c r="AI237" s="353">
        <f t="shared" si="68"/>
        <v>4.0800784125640828</v>
      </c>
      <c r="AJ237" s="353">
        <f t="shared" si="69"/>
        <v>52.657000000000004</v>
      </c>
      <c r="AK237" s="353">
        <f t="shared" si="70"/>
        <v>3.9987383010144573</v>
      </c>
      <c r="AL237" s="353">
        <f t="shared" si="71"/>
        <v>7.5939349013701074</v>
      </c>
      <c r="AM237" s="430" t="s">
        <v>1064</v>
      </c>
    </row>
    <row r="238" spans="1:39">
      <c r="A238" s="355">
        <v>234</v>
      </c>
      <c r="B238" s="353">
        <v>15.338400000000002</v>
      </c>
      <c r="C238" s="353">
        <v>16.913399999999999</v>
      </c>
      <c r="D238" s="353">
        <v>16.4892</v>
      </c>
      <c r="E238" s="353">
        <v>629.64</v>
      </c>
      <c r="F238" s="353">
        <v>587.29</v>
      </c>
      <c r="G238" s="353">
        <v>649.88</v>
      </c>
      <c r="H238" s="353">
        <v>95.974999999999994</v>
      </c>
      <c r="I238" s="353">
        <v>103.81800000000001</v>
      </c>
      <c r="J238" s="353">
        <v>99.374000000000009</v>
      </c>
      <c r="K238" s="353">
        <f t="shared" si="54"/>
        <v>16.247</v>
      </c>
      <c r="L238" s="353">
        <f t="shared" si="55"/>
        <v>0.81495513986967283</v>
      </c>
      <c r="M238" s="353">
        <f t="shared" si="56"/>
        <v>5.0160345901992542</v>
      </c>
      <c r="N238" s="353">
        <f t="shared" si="57"/>
        <v>622.27</v>
      </c>
      <c r="O238" s="353">
        <f t="shared" si="58"/>
        <v>31.939234493018159</v>
      </c>
      <c r="P238" s="353">
        <f t="shared" si="59"/>
        <v>5.132697139990384</v>
      </c>
      <c r="Q238" s="353">
        <f t="shared" si="60"/>
        <v>99.722333333333339</v>
      </c>
      <c r="R238" s="353">
        <f t="shared" si="61"/>
        <v>3.9330858537964057</v>
      </c>
      <c r="S238" s="353">
        <f t="shared" si="62"/>
        <v>3.9440371302280051</v>
      </c>
      <c r="T238" s="355">
        <v>234</v>
      </c>
      <c r="U238" s="353">
        <v>15.338400000000002</v>
      </c>
      <c r="V238" s="353">
        <v>16.913399999999999</v>
      </c>
      <c r="W238" s="353">
        <v>16.4892</v>
      </c>
      <c r="X238" s="353">
        <v>629.64</v>
      </c>
      <c r="Z238" s="353">
        <v>649.88</v>
      </c>
      <c r="AA238" s="353">
        <v>95.974999999999994</v>
      </c>
      <c r="AB238" s="353">
        <v>103.81800000000001</v>
      </c>
      <c r="AC238" s="353">
        <v>99.374000000000009</v>
      </c>
      <c r="AD238" s="353">
        <f t="shared" si="63"/>
        <v>16.247</v>
      </c>
      <c r="AE238" s="353">
        <f t="shared" si="64"/>
        <v>0.81495513986967283</v>
      </c>
      <c r="AF238" s="353">
        <f t="shared" si="65"/>
        <v>5.0160345901992542</v>
      </c>
      <c r="AG238" s="353">
        <f t="shared" si="66"/>
        <v>639.76</v>
      </c>
      <c r="AH238" s="353">
        <f t="shared" si="67"/>
        <v>14.311841251215728</v>
      </c>
      <c r="AI238" s="353">
        <f t="shared" si="68"/>
        <v>2.2370640945379092</v>
      </c>
      <c r="AJ238" s="353">
        <f t="shared" si="69"/>
        <v>99.722333333333339</v>
      </c>
      <c r="AK238" s="353">
        <f t="shared" si="70"/>
        <v>3.9330858537964057</v>
      </c>
      <c r="AL238" s="353">
        <f t="shared" si="71"/>
        <v>3.9440371302280051</v>
      </c>
      <c r="AM238" s="430" t="s">
        <v>1065</v>
      </c>
    </row>
    <row r="239" spans="1:39">
      <c r="A239" s="355">
        <v>235</v>
      </c>
      <c r="B239" s="353">
        <v>28.14</v>
      </c>
      <c r="C239" s="353">
        <v>29.210999999999999</v>
      </c>
      <c r="D239" s="353">
        <v>29.253</v>
      </c>
      <c r="E239" s="353">
        <v>513.91999999999996</v>
      </c>
      <c r="F239" s="353">
        <v>547.14</v>
      </c>
      <c r="G239" s="353">
        <v>540.65</v>
      </c>
      <c r="H239" s="353">
        <v>86.251000000000005</v>
      </c>
      <c r="I239" s="353">
        <v>88.176000000000002</v>
      </c>
      <c r="J239" s="353">
        <v>94.665999999999997</v>
      </c>
      <c r="K239" s="353">
        <f t="shared" si="54"/>
        <v>28.867999999999999</v>
      </c>
      <c r="L239" s="353">
        <f t="shared" si="55"/>
        <v>0.63081613803072534</v>
      </c>
      <c r="M239" s="353">
        <f t="shared" si="56"/>
        <v>2.1851743731146089</v>
      </c>
      <c r="N239" s="353">
        <f t="shared" si="57"/>
        <v>533.90333333333331</v>
      </c>
      <c r="O239" s="353">
        <f t="shared" si="58"/>
        <v>17.607675409699425</v>
      </c>
      <c r="P239" s="353">
        <f t="shared" si="59"/>
        <v>3.297914493204031</v>
      </c>
      <c r="Q239" s="353">
        <f t="shared" si="60"/>
        <v>89.697666666666677</v>
      </c>
      <c r="R239" s="353">
        <f t="shared" si="61"/>
        <v>4.4090427910526451</v>
      </c>
      <c r="S239" s="353">
        <f t="shared" si="62"/>
        <v>4.9154487010654062</v>
      </c>
      <c r="T239" s="355">
        <v>235</v>
      </c>
      <c r="U239" s="353">
        <v>28.14</v>
      </c>
      <c r="V239" s="353">
        <v>29.210999999999999</v>
      </c>
      <c r="W239" s="353">
        <v>29.253</v>
      </c>
      <c r="X239" s="353">
        <v>513.91999999999996</v>
      </c>
      <c r="Y239" s="353">
        <v>547.14</v>
      </c>
      <c r="Z239" s="353">
        <v>540.65</v>
      </c>
      <c r="AA239" s="353">
        <v>86.251000000000005</v>
      </c>
      <c r="AB239" s="353">
        <v>88.176000000000002</v>
      </c>
      <c r="AC239" s="353">
        <v>94.665999999999997</v>
      </c>
      <c r="AD239" s="353">
        <f t="shared" si="63"/>
        <v>28.867999999999999</v>
      </c>
      <c r="AE239" s="353">
        <f t="shared" si="64"/>
        <v>0.63081613803072534</v>
      </c>
      <c r="AF239" s="353">
        <f t="shared" si="65"/>
        <v>2.1851743731146089</v>
      </c>
      <c r="AG239" s="353">
        <f t="shared" si="66"/>
        <v>533.90333333333331</v>
      </c>
      <c r="AH239" s="353">
        <f t="shared" si="67"/>
        <v>17.607675409699425</v>
      </c>
      <c r="AI239" s="353">
        <f t="shared" si="68"/>
        <v>3.297914493204031</v>
      </c>
      <c r="AJ239" s="353">
        <f t="shared" si="69"/>
        <v>89.697666666666677</v>
      </c>
      <c r="AK239" s="353">
        <f t="shared" si="70"/>
        <v>4.4090427910526451</v>
      </c>
      <c r="AL239" s="353">
        <f t="shared" si="71"/>
        <v>4.9154487010654062</v>
      </c>
      <c r="AM239" s="430" t="s">
        <v>1066</v>
      </c>
    </row>
    <row r="240" spans="1:39">
      <c r="A240" s="355">
        <v>236</v>
      </c>
      <c r="B240" s="353">
        <v>31.689000000000004</v>
      </c>
      <c r="C240" s="353">
        <v>31.878</v>
      </c>
      <c r="D240" s="353">
        <v>30.597000000000001</v>
      </c>
      <c r="E240" s="353">
        <v>513.48</v>
      </c>
      <c r="F240" s="353">
        <v>478.16999999999996</v>
      </c>
      <c r="G240" s="353">
        <v>516.56000000000006</v>
      </c>
      <c r="H240" s="353">
        <v>103.38900000000001</v>
      </c>
      <c r="I240" s="353">
        <v>100.35299999999999</v>
      </c>
      <c r="J240" s="353">
        <v>111.32000000000001</v>
      </c>
      <c r="K240" s="353">
        <f t="shared" si="54"/>
        <v>31.388000000000005</v>
      </c>
      <c r="L240" s="353">
        <f t="shared" si="55"/>
        <v>0.69151355735083031</v>
      </c>
      <c r="M240" s="353">
        <f t="shared" si="56"/>
        <v>2.2031144301988981</v>
      </c>
      <c r="N240" s="353">
        <f t="shared" si="57"/>
        <v>502.73666666666668</v>
      </c>
      <c r="O240" s="353">
        <f t="shared" si="58"/>
        <v>21.331020447539199</v>
      </c>
      <c r="P240" s="353">
        <f t="shared" si="59"/>
        <v>4.2429808410378929</v>
      </c>
      <c r="Q240" s="353">
        <f t="shared" si="60"/>
        <v>105.02066666666667</v>
      </c>
      <c r="R240" s="353">
        <f t="shared" si="61"/>
        <v>5.6626428753130273</v>
      </c>
      <c r="S240" s="353">
        <f t="shared" si="62"/>
        <v>5.3919319454390182</v>
      </c>
      <c r="T240" s="355">
        <v>236</v>
      </c>
      <c r="U240" s="353">
        <v>31.689000000000004</v>
      </c>
      <c r="V240" s="353">
        <v>31.878</v>
      </c>
      <c r="W240" s="353">
        <v>30.597000000000001</v>
      </c>
      <c r="X240" s="353">
        <v>513.48</v>
      </c>
      <c r="Y240" s="353">
        <v>478.16999999999996</v>
      </c>
      <c r="Z240" s="353">
        <v>516.56000000000006</v>
      </c>
      <c r="AA240" s="353">
        <v>103.38900000000001</v>
      </c>
      <c r="AB240" s="353">
        <v>100.35299999999999</v>
      </c>
      <c r="AC240" s="353">
        <v>111.32000000000001</v>
      </c>
      <c r="AD240" s="353">
        <f t="shared" si="63"/>
        <v>31.388000000000005</v>
      </c>
      <c r="AE240" s="353">
        <f t="shared" si="64"/>
        <v>0.69151355735083031</v>
      </c>
      <c r="AF240" s="353">
        <f t="shared" si="65"/>
        <v>2.2031144301988981</v>
      </c>
      <c r="AG240" s="353">
        <f t="shared" si="66"/>
        <v>502.73666666666668</v>
      </c>
      <c r="AH240" s="353">
        <f t="shared" si="67"/>
        <v>21.331020447539199</v>
      </c>
      <c r="AI240" s="353">
        <f t="shared" si="68"/>
        <v>4.2429808410378929</v>
      </c>
      <c r="AJ240" s="353">
        <f t="shared" si="69"/>
        <v>105.02066666666667</v>
      </c>
      <c r="AK240" s="353">
        <f t="shared" si="70"/>
        <v>5.6626428753130273</v>
      </c>
      <c r="AL240" s="353">
        <f t="shared" si="71"/>
        <v>5.3919319454390182</v>
      </c>
      <c r="AM240" s="430" t="s">
        <v>1067</v>
      </c>
    </row>
    <row r="241" spans="1:39">
      <c r="A241" s="355">
        <v>237</v>
      </c>
      <c r="B241" s="353">
        <v>36.015000000000001</v>
      </c>
      <c r="C241" s="353">
        <v>33.18</v>
      </c>
      <c r="D241" s="353">
        <v>36.393000000000001</v>
      </c>
      <c r="E241" s="353">
        <v>460.68</v>
      </c>
      <c r="F241" s="353">
        <v>454.96</v>
      </c>
      <c r="G241" s="353">
        <v>479.38</v>
      </c>
      <c r="H241" s="353">
        <v>104.258</v>
      </c>
      <c r="I241" s="353">
        <v>102.949</v>
      </c>
      <c r="J241" s="353">
        <v>104.544</v>
      </c>
      <c r="K241" s="353">
        <f t="shared" si="54"/>
        <v>35.195999999999998</v>
      </c>
      <c r="L241" s="353">
        <f t="shared" si="55"/>
        <v>1.7561073429605611</v>
      </c>
      <c r="M241" s="353">
        <f t="shared" si="56"/>
        <v>4.9895083048089583</v>
      </c>
      <c r="N241" s="353">
        <f t="shared" si="57"/>
        <v>465.00666666666666</v>
      </c>
      <c r="O241" s="353">
        <f t="shared" si="58"/>
        <v>12.772005846120392</v>
      </c>
      <c r="P241" s="353">
        <f t="shared" si="59"/>
        <v>2.746628545709823</v>
      </c>
      <c r="Q241" s="353">
        <f t="shared" si="60"/>
        <v>103.91699999999999</v>
      </c>
      <c r="R241" s="353">
        <f t="shared" si="61"/>
        <v>0.85042166011926013</v>
      </c>
      <c r="S241" s="353">
        <f t="shared" si="62"/>
        <v>0.81836625395196194</v>
      </c>
      <c r="T241" s="355">
        <v>237</v>
      </c>
      <c r="U241" s="353">
        <v>36.015000000000001</v>
      </c>
      <c r="V241" s="353">
        <v>33.18</v>
      </c>
      <c r="W241" s="353">
        <v>36.393000000000001</v>
      </c>
      <c r="X241" s="353">
        <v>460.68</v>
      </c>
      <c r="Y241" s="353">
        <v>454.96</v>
      </c>
      <c r="Z241" s="353">
        <v>479.38</v>
      </c>
      <c r="AA241" s="353">
        <v>104.258</v>
      </c>
      <c r="AB241" s="353">
        <v>102.949</v>
      </c>
      <c r="AC241" s="353">
        <v>104.544</v>
      </c>
      <c r="AD241" s="353">
        <f t="shared" si="63"/>
        <v>35.195999999999998</v>
      </c>
      <c r="AE241" s="353">
        <f t="shared" si="64"/>
        <v>1.7561073429605611</v>
      </c>
      <c r="AF241" s="353">
        <f t="shared" si="65"/>
        <v>4.9895083048089583</v>
      </c>
      <c r="AG241" s="353">
        <f t="shared" si="66"/>
        <v>465.00666666666666</v>
      </c>
      <c r="AH241" s="353">
        <f t="shared" si="67"/>
        <v>12.772005846120392</v>
      </c>
      <c r="AI241" s="353">
        <f t="shared" si="68"/>
        <v>2.746628545709823</v>
      </c>
      <c r="AJ241" s="353">
        <f t="shared" si="69"/>
        <v>103.91699999999999</v>
      </c>
      <c r="AK241" s="353">
        <f t="shared" si="70"/>
        <v>0.85042166011926013</v>
      </c>
      <c r="AL241" s="353">
        <f t="shared" si="71"/>
        <v>0.81836625395196194</v>
      </c>
      <c r="AM241" s="430" t="s">
        <v>1068</v>
      </c>
    </row>
    <row r="242" spans="1:39">
      <c r="A242" s="355">
        <v>238</v>
      </c>
      <c r="B242" s="353">
        <v>30.071999999999999</v>
      </c>
      <c r="C242" s="353">
        <v>28.644000000000002</v>
      </c>
      <c r="D242" s="353">
        <v>30.009</v>
      </c>
      <c r="E242" s="353">
        <v>480.91999999999996</v>
      </c>
      <c r="F242" s="353">
        <v>472.34</v>
      </c>
      <c r="G242" s="353">
        <v>513.37</v>
      </c>
      <c r="H242" s="353">
        <v>112.97</v>
      </c>
      <c r="I242" s="353">
        <v>112.64</v>
      </c>
      <c r="J242" s="353">
        <v>102.64099999999999</v>
      </c>
      <c r="K242" s="353">
        <f t="shared" si="54"/>
        <v>29.574999999999999</v>
      </c>
      <c r="L242" s="353">
        <f t="shared" si="55"/>
        <v>0.80688475013473759</v>
      </c>
      <c r="M242" s="353">
        <f t="shared" si="56"/>
        <v>2.7282662726449285</v>
      </c>
      <c r="N242" s="353">
        <f t="shared" si="57"/>
        <v>488.87666666666672</v>
      </c>
      <c r="O242" s="353">
        <f t="shared" si="58"/>
        <v>21.641317735603213</v>
      </c>
      <c r="P242" s="353">
        <f t="shared" si="59"/>
        <v>4.4267438417876104</v>
      </c>
      <c r="Q242" s="353">
        <f t="shared" si="60"/>
        <v>109.41699999999999</v>
      </c>
      <c r="R242" s="353">
        <f t="shared" si="61"/>
        <v>5.8705073886334613</v>
      </c>
      <c r="S242" s="353">
        <f t="shared" si="62"/>
        <v>5.3652607808964445</v>
      </c>
      <c r="T242" s="355">
        <v>238</v>
      </c>
      <c r="U242" s="353">
        <v>30.071999999999999</v>
      </c>
      <c r="V242" s="353">
        <v>28.644000000000002</v>
      </c>
      <c r="W242" s="353">
        <v>30.009</v>
      </c>
      <c r="X242" s="353">
        <v>480.91999999999996</v>
      </c>
      <c r="Y242" s="353">
        <v>472.34</v>
      </c>
      <c r="Z242" s="353">
        <v>513.37</v>
      </c>
      <c r="AA242" s="353">
        <v>112.97</v>
      </c>
      <c r="AB242" s="353">
        <v>112.64</v>
      </c>
      <c r="AC242" s="353">
        <v>102.64099999999999</v>
      </c>
      <c r="AD242" s="353">
        <f t="shared" si="63"/>
        <v>29.574999999999999</v>
      </c>
      <c r="AE242" s="353">
        <f t="shared" si="64"/>
        <v>0.80688475013473759</v>
      </c>
      <c r="AF242" s="353">
        <f t="shared" si="65"/>
        <v>2.7282662726449285</v>
      </c>
      <c r="AG242" s="353">
        <f t="shared" si="66"/>
        <v>488.87666666666672</v>
      </c>
      <c r="AH242" s="353">
        <f t="shared" si="67"/>
        <v>21.641317735603213</v>
      </c>
      <c r="AI242" s="353">
        <f t="shared" si="68"/>
        <v>4.4267438417876104</v>
      </c>
      <c r="AJ242" s="353">
        <f t="shared" si="69"/>
        <v>109.41699999999999</v>
      </c>
      <c r="AK242" s="353">
        <f t="shared" si="70"/>
        <v>5.8705073886334613</v>
      </c>
      <c r="AL242" s="353">
        <f t="shared" si="71"/>
        <v>5.3652607808964445</v>
      </c>
      <c r="AM242" s="430" t="s">
        <v>1069</v>
      </c>
    </row>
    <row r="243" spans="1:39">
      <c r="A243" s="355">
        <v>239</v>
      </c>
      <c r="B243" s="353">
        <v>13.910399999999999</v>
      </c>
      <c r="C243" s="353">
        <v>13.559700000000001</v>
      </c>
      <c r="D243" s="353">
        <v>12.969600000000002</v>
      </c>
      <c r="E243" s="353">
        <v>436.26000000000005</v>
      </c>
      <c r="F243" s="353">
        <v>389.51000000000005</v>
      </c>
      <c r="G243" s="353">
        <v>604.89</v>
      </c>
      <c r="H243" s="353">
        <v>49.720000000000006</v>
      </c>
      <c r="I243" s="353">
        <v>50.314</v>
      </c>
      <c r="J243" s="353">
        <v>51.678000000000004</v>
      </c>
      <c r="K243" s="353">
        <f t="shared" si="54"/>
        <v>13.479900000000001</v>
      </c>
      <c r="L243" s="353">
        <f t="shared" si="55"/>
        <v>0.47544946103660585</v>
      </c>
      <c r="M243" s="353">
        <f t="shared" si="56"/>
        <v>3.5270993185157593</v>
      </c>
      <c r="N243" s="353">
        <f t="shared" si="57"/>
        <v>476.88666666666671</v>
      </c>
      <c r="O243" s="353">
        <f t="shared" si="58"/>
        <v>113.29179420122763</v>
      </c>
      <c r="P243" s="353">
        <f t="shared" si="59"/>
        <v>23.7565447138861</v>
      </c>
      <c r="Q243" s="353">
        <f t="shared" si="60"/>
        <v>50.570666666666675</v>
      </c>
      <c r="R243" s="353">
        <f t="shared" si="61"/>
        <v>1.0039169952408082</v>
      </c>
      <c r="S243" s="353">
        <f t="shared" si="62"/>
        <v>1.9851765092559746</v>
      </c>
      <c r="T243" s="355">
        <v>239</v>
      </c>
      <c r="U243" s="353">
        <v>13.910399999999999</v>
      </c>
      <c r="V243" s="353">
        <v>13.559700000000001</v>
      </c>
      <c r="W243" s="353">
        <v>12.969600000000002</v>
      </c>
      <c r="X243" s="353">
        <v>436.26000000000005</v>
      </c>
      <c r="Y243" s="353">
        <v>389.51000000000005</v>
      </c>
      <c r="AA243" s="353">
        <v>49.720000000000006</v>
      </c>
      <c r="AB243" s="353">
        <v>50.314</v>
      </c>
      <c r="AC243" s="353">
        <v>51.678000000000004</v>
      </c>
      <c r="AD243" s="353">
        <f t="shared" si="63"/>
        <v>13.479900000000001</v>
      </c>
      <c r="AE243" s="353">
        <f t="shared" si="64"/>
        <v>0.47544946103660585</v>
      </c>
      <c r="AF243" s="353">
        <f t="shared" si="65"/>
        <v>3.5270993185157593</v>
      </c>
      <c r="AG243" s="353">
        <f t="shared" si="66"/>
        <v>412.88500000000005</v>
      </c>
      <c r="AH243" s="353">
        <f t="shared" si="67"/>
        <v>33.057242020471094</v>
      </c>
      <c r="AI243" s="353">
        <f t="shared" si="68"/>
        <v>8.0064042095186529</v>
      </c>
      <c r="AJ243" s="353">
        <f t="shared" si="69"/>
        <v>50.570666666666675</v>
      </c>
      <c r="AK243" s="353">
        <f t="shared" si="70"/>
        <v>1.0039169952408082</v>
      </c>
      <c r="AL243" s="353">
        <f t="shared" si="71"/>
        <v>1.9851765092559746</v>
      </c>
      <c r="AM243" s="430" t="s">
        <v>1070</v>
      </c>
    </row>
    <row r="244" spans="1:39">
      <c r="A244" s="355">
        <v>240</v>
      </c>
      <c r="B244" s="353">
        <v>43.428000000000004</v>
      </c>
      <c r="C244" s="353">
        <v>45.653999999999996</v>
      </c>
      <c r="D244" s="353">
        <v>37.800000000000004</v>
      </c>
      <c r="E244" s="353">
        <v>469.48</v>
      </c>
      <c r="F244" s="353">
        <v>563.64</v>
      </c>
      <c r="G244" s="353">
        <v>496.32</v>
      </c>
      <c r="H244" s="353">
        <v>79.683999999999997</v>
      </c>
      <c r="I244" s="353">
        <v>94.951999999999998</v>
      </c>
      <c r="J244" s="353">
        <v>79.53</v>
      </c>
      <c r="K244" s="353">
        <f t="shared" si="54"/>
        <v>42.294000000000004</v>
      </c>
      <c r="L244" s="353">
        <f t="shared" si="55"/>
        <v>4.0479372524781034</v>
      </c>
      <c r="M244" s="353">
        <f t="shared" si="56"/>
        <v>9.5709491948694918</v>
      </c>
      <c r="N244" s="353">
        <f t="shared" si="57"/>
        <v>509.81333333333328</v>
      </c>
      <c r="O244" s="353">
        <f t="shared" si="58"/>
        <v>48.50854495172301</v>
      </c>
      <c r="P244" s="353">
        <f t="shared" si="59"/>
        <v>9.5149620027702326</v>
      </c>
      <c r="Q244" s="353">
        <f t="shared" si="60"/>
        <v>84.721999999999994</v>
      </c>
      <c r="R244" s="353">
        <f t="shared" si="61"/>
        <v>8.8597744892293964</v>
      </c>
      <c r="S244" s="353">
        <f t="shared" si="62"/>
        <v>10.457466170804983</v>
      </c>
      <c r="T244" s="355">
        <v>240</v>
      </c>
      <c r="U244" s="353">
        <v>43.428000000000004</v>
      </c>
      <c r="V244" s="353">
        <v>45.653999999999996</v>
      </c>
      <c r="W244" s="353">
        <v>37.800000000000004</v>
      </c>
      <c r="X244" s="353">
        <v>469.48</v>
      </c>
      <c r="Y244" s="353">
        <v>563.64</v>
      </c>
      <c r="Z244" s="353">
        <v>496.32</v>
      </c>
      <c r="AA244" s="353">
        <v>79.683999999999997</v>
      </c>
      <c r="AB244" s="353">
        <v>94.951999999999998</v>
      </c>
      <c r="AC244" s="353">
        <v>79.53</v>
      </c>
      <c r="AD244" s="353">
        <f t="shared" si="63"/>
        <v>42.294000000000004</v>
      </c>
      <c r="AE244" s="353">
        <f t="shared" si="64"/>
        <v>4.0479372524781034</v>
      </c>
      <c r="AF244" s="353">
        <f t="shared" si="65"/>
        <v>9.5709491948694918</v>
      </c>
      <c r="AG244" s="353">
        <f t="shared" si="66"/>
        <v>509.81333333333328</v>
      </c>
      <c r="AH244" s="353">
        <f t="shared" si="67"/>
        <v>48.50854495172301</v>
      </c>
      <c r="AI244" s="353">
        <f t="shared" si="68"/>
        <v>9.5149620027702326</v>
      </c>
      <c r="AJ244" s="353">
        <f t="shared" si="69"/>
        <v>84.721999999999994</v>
      </c>
      <c r="AK244" s="353">
        <f t="shared" si="70"/>
        <v>8.8597744892293964</v>
      </c>
      <c r="AL244" s="353">
        <f t="shared" si="71"/>
        <v>10.457466170804983</v>
      </c>
      <c r="AM244" s="430" t="s">
        <v>1071</v>
      </c>
    </row>
    <row r="245" spans="1:39">
      <c r="A245" s="355">
        <v>241</v>
      </c>
      <c r="B245" s="353">
        <v>29.631</v>
      </c>
      <c r="C245" s="353">
        <v>26.733000000000004</v>
      </c>
      <c r="D245" s="353">
        <v>27.152999999999999</v>
      </c>
      <c r="E245" s="353">
        <v>495.99</v>
      </c>
      <c r="F245" s="353">
        <v>429.77</v>
      </c>
      <c r="G245" s="353">
        <v>375.98</v>
      </c>
      <c r="H245" s="353">
        <v>90.992000000000004</v>
      </c>
      <c r="I245" s="353">
        <v>103.928</v>
      </c>
      <c r="J245" s="353">
        <v>91.971000000000004</v>
      </c>
      <c r="K245" s="353">
        <f t="shared" si="54"/>
        <v>27.838999999999999</v>
      </c>
      <c r="L245" s="353">
        <f t="shared" si="55"/>
        <v>1.5660613014821598</v>
      </c>
      <c r="M245" s="353">
        <f t="shared" si="56"/>
        <v>5.6254222546864474</v>
      </c>
      <c r="N245" s="353">
        <f t="shared" si="57"/>
        <v>433.91333333333336</v>
      </c>
      <c r="O245" s="353">
        <f t="shared" si="58"/>
        <v>60.112190388749859</v>
      </c>
      <c r="P245" s="353">
        <f t="shared" si="59"/>
        <v>13.853501556858481</v>
      </c>
      <c r="Q245" s="353">
        <f t="shared" si="60"/>
        <v>95.63033333333334</v>
      </c>
      <c r="R245" s="353">
        <f t="shared" si="61"/>
        <v>7.2026428714280479</v>
      </c>
      <c r="S245" s="353">
        <f t="shared" si="62"/>
        <v>7.5317554800548443</v>
      </c>
      <c r="T245" s="355">
        <v>241</v>
      </c>
      <c r="U245" s="353">
        <v>29.631</v>
      </c>
      <c r="V245" s="353">
        <v>26.733000000000004</v>
      </c>
      <c r="W245" s="353">
        <v>27.152999999999999</v>
      </c>
      <c r="X245" s="353">
        <v>495.99</v>
      </c>
      <c r="Y245" s="353">
        <v>429.77</v>
      </c>
      <c r="Z245" s="353">
        <v>375.98</v>
      </c>
      <c r="AA245" s="353">
        <v>90.992000000000004</v>
      </c>
      <c r="AB245" s="353">
        <v>103.928</v>
      </c>
      <c r="AC245" s="353">
        <v>91.971000000000004</v>
      </c>
      <c r="AD245" s="353">
        <f t="shared" si="63"/>
        <v>27.838999999999999</v>
      </c>
      <c r="AE245" s="353">
        <f t="shared" si="64"/>
        <v>1.5660613014821598</v>
      </c>
      <c r="AF245" s="353">
        <f t="shared" si="65"/>
        <v>5.6254222546864474</v>
      </c>
      <c r="AG245" s="353">
        <f t="shared" si="66"/>
        <v>433.91333333333336</v>
      </c>
      <c r="AH245" s="353">
        <f t="shared" si="67"/>
        <v>60.112190388749859</v>
      </c>
      <c r="AI245" s="353">
        <f t="shared" si="68"/>
        <v>13.853501556858481</v>
      </c>
      <c r="AJ245" s="353">
        <f t="shared" si="69"/>
        <v>95.63033333333334</v>
      </c>
      <c r="AK245" s="353">
        <f t="shared" si="70"/>
        <v>7.2026428714280479</v>
      </c>
      <c r="AL245" s="353">
        <f t="shared" si="71"/>
        <v>7.5317554800548443</v>
      </c>
      <c r="AM245" s="430" t="s">
        <v>1072</v>
      </c>
    </row>
    <row r="246" spans="1:39">
      <c r="A246" s="355">
        <v>242</v>
      </c>
      <c r="B246" s="353">
        <v>25.704000000000001</v>
      </c>
      <c r="C246" s="353">
        <v>25.326000000000001</v>
      </c>
      <c r="D246" s="353">
        <v>25.451999999999998</v>
      </c>
      <c r="E246" s="353">
        <v>552.97</v>
      </c>
      <c r="F246" s="353">
        <v>548.46</v>
      </c>
      <c r="G246" s="353">
        <v>466.18</v>
      </c>
      <c r="H246" s="353">
        <v>51.205000000000005</v>
      </c>
      <c r="I246" s="353">
        <v>52.316000000000003</v>
      </c>
      <c r="J246" s="353">
        <v>56.957999999999998</v>
      </c>
      <c r="K246" s="353">
        <f t="shared" si="54"/>
        <v>25.494</v>
      </c>
      <c r="L246" s="353">
        <f t="shared" si="55"/>
        <v>0.1924681791881456</v>
      </c>
      <c r="M246" s="353">
        <f t="shared" si="56"/>
        <v>0.75495480971266027</v>
      </c>
      <c r="N246" s="353">
        <f t="shared" si="57"/>
        <v>522.53666666666675</v>
      </c>
      <c r="O246" s="353">
        <f t="shared" si="58"/>
        <v>48.858371169466288</v>
      </c>
      <c r="P246" s="353">
        <f t="shared" si="59"/>
        <v>9.3502282779772301</v>
      </c>
      <c r="Q246" s="353">
        <f t="shared" si="60"/>
        <v>53.493000000000002</v>
      </c>
      <c r="R246" s="353">
        <f t="shared" si="61"/>
        <v>3.0517616224076183</v>
      </c>
      <c r="S246" s="353">
        <f t="shared" si="62"/>
        <v>5.7049737767700792</v>
      </c>
      <c r="T246" s="355">
        <v>242</v>
      </c>
      <c r="U246" s="353">
        <v>25.704000000000001</v>
      </c>
      <c r="V246" s="353">
        <v>25.326000000000001</v>
      </c>
      <c r="W246" s="353">
        <v>25.451999999999998</v>
      </c>
      <c r="X246" s="353">
        <v>552.97</v>
      </c>
      <c r="Y246" s="353">
        <v>548.46</v>
      </c>
      <c r="Z246" s="353">
        <v>466.18</v>
      </c>
      <c r="AA246" s="353">
        <v>51.205000000000005</v>
      </c>
      <c r="AB246" s="353">
        <v>52.316000000000003</v>
      </c>
      <c r="AC246" s="353">
        <v>56.957999999999998</v>
      </c>
      <c r="AD246" s="353">
        <f t="shared" si="63"/>
        <v>25.494</v>
      </c>
      <c r="AE246" s="353">
        <f t="shared" si="64"/>
        <v>0.1924681791881456</v>
      </c>
      <c r="AF246" s="353">
        <f t="shared" si="65"/>
        <v>0.75495480971266027</v>
      </c>
      <c r="AG246" s="353">
        <f t="shared" si="66"/>
        <v>522.53666666666675</v>
      </c>
      <c r="AH246" s="353">
        <f t="shared" si="67"/>
        <v>48.858371169466288</v>
      </c>
      <c r="AI246" s="353">
        <f t="shared" si="68"/>
        <v>9.3502282779772301</v>
      </c>
      <c r="AJ246" s="353">
        <f t="shared" si="69"/>
        <v>53.493000000000002</v>
      </c>
      <c r="AK246" s="353">
        <f t="shared" si="70"/>
        <v>3.0517616224076183</v>
      </c>
      <c r="AL246" s="353">
        <f t="shared" si="71"/>
        <v>5.7049737767700792</v>
      </c>
      <c r="AM246" s="430" t="s">
        <v>1073</v>
      </c>
    </row>
    <row r="247" spans="1:39">
      <c r="A247" s="355">
        <v>243</v>
      </c>
      <c r="B247" s="353">
        <v>34.146000000000001</v>
      </c>
      <c r="C247" s="353">
        <v>34.566000000000003</v>
      </c>
      <c r="D247" s="353">
        <v>36.456000000000003</v>
      </c>
      <c r="E247" s="353">
        <v>583.11</v>
      </c>
      <c r="F247" s="353">
        <v>617.1</v>
      </c>
      <c r="G247" s="353">
        <v>543.18000000000006</v>
      </c>
      <c r="H247" s="353">
        <v>86.603000000000009</v>
      </c>
      <c r="I247" s="353">
        <v>81.257000000000005</v>
      </c>
      <c r="J247" s="353">
        <v>91.882999999999996</v>
      </c>
      <c r="K247" s="353">
        <f t="shared" si="54"/>
        <v>35.056000000000004</v>
      </c>
      <c r="L247" s="353">
        <f t="shared" si="55"/>
        <v>1.2304877081872871</v>
      </c>
      <c r="M247" s="353">
        <f t="shared" si="56"/>
        <v>3.5100630653448395</v>
      </c>
      <c r="N247" s="353">
        <f t="shared" si="57"/>
        <v>581.13</v>
      </c>
      <c r="O247" s="353">
        <f t="shared" si="58"/>
        <v>36.999755404596911</v>
      </c>
      <c r="P247" s="353">
        <f t="shared" si="59"/>
        <v>6.3668637662135676</v>
      </c>
      <c r="Q247" s="353">
        <f t="shared" si="60"/>
        <v>86.581000000000003</v>
      </c>
      <c r="R247" s="353">
        <f t="shared" si="61"/>
        <v>5.3130341613808536</v>
      </c>
      <c r="S247" s="353">
        <f t="shared" si="62"/>
        <v>6.1364897164283772</v>
      </c>
      <c r="T247" s="355">
        <v>243</v>
      </c>
      <c r="U247" s="353">
        <v>34.146000000000001</v>
      </c>
      <c r="V247" s="353">
        <v>34.566000000000003</v>
      </c>
      <c r="W247" s="353">
        <v>36.456000000000003</v>
      </c>
      <c r="X247" s="353">
        <v>583.11</v>
      </c>
      <c r="Y247" s="353">
        <v>617.1</v>
      </c>
      <c r="Z247" s="353">
        <v>543.18000000000006</v>
      </c>
      <c r="AA247" s="353">
        <v>86.603000000000009</v>
      </c>
      <c r="AB247" s="353">
        <v>81.257000000000005</v>
      </c>
      <c r="AC247" s="353">
        <v>91.882999999999996</v>
      </c>
      <c r="AD247" s="353">
        <f t="shared" si="63"/>
        <v>35.056000000000004</v>
      </c>
      <c r="AE247" s="353">
        <f t="shared" si="64"/>
        <v>1.2304877081872871</v>
      </c>
      <c r="AF247" s="353">
        <f t="shared" si="65"/>
        <v>3.5100630653448395</v>
      </c>
      <c r="AG247" s="353">
        <f t="shared" si="66"/>
        <v>581.13</v>
      </c>
      <c r="AH247" s="353">
        <f t="shared" si="67"/>
        <v>36.999755404596911</v>
      </c>
      <c r="AI247" s="353">
        <f t="shared" si="68"/>
        <v>6.3668637662135676</v>
      </c>
      <c r="AJ247" s="353">
        <f t="shared" si="69"/>
        <v>86.581000000000003</v>
      </c>
      <c r="AK247" s="353">
        <f t="shared" si="70"/>
        <v>5.3130341613808536</v>
      </c>
      <c r="AL247" s="353">
        <f t="shared" si="71"/>
        <v>6.1364897164283772</v>
      </c>
      <c r="AM247" s="430" t="s">
        <v>1074</v>
      </c>
    </row>
    <row r="248" spans="1:39">
      <c r="A248" s="355">
        <v>244</v>
      </c>
      <c r="B248" s="353">
        <v>45.99</v>
      </c>
      <c r="C248" s="353">
        <v>48.384000000000007</v>
      </c>
      <c r="D248" s="353">
        <v>44.981999999999999</v>
      </c>
      <c r="E248" s="353">
        <v>1004.5200000000001</v>
      </c>
      <c r="F248" s="353">
        <v>940.61</v>
      </c>
      <c r="G248" s="353">
        <v>1048.96</v>
      </c>
      <c r="H248" s="353">
        <v>71.290999999999997</v>
      </c>
      <c r="I248" s="353">
        <v>83.292000000000002</v>
      </c>
      <c r="J248" s="353">
        <v>75.063999999999993</v>
      </c>
      <c r="K248" s="353">
        <f t="shared" si="54"/>
        <v>46.451999999999998</v>
      </c>
      <c r="L248" s="353">
        <f t="shared" si="55"/>
        <v>1.7474221012680407</v>
      </c>
      <c r="M248" s="353">
        <f t="shared" si="56"/>
        <v>3.7617801198399219</v>
      </c>
      <c r="N248" s="353">
        <f t="shared" si="57"/>
        <v>998.03000000000009</v>
      </c>
      <c r="O248" s="353">
        <f t="shared" si="58"/>
        <v>54.465775492505401</v>
      </c>
      <c r="P248" s="353">
        <f t="shared" si="59"/>
        <v>5.4573284863686862</v>
      </c>
      <c r="Q248" s="353">
        <f t="shared" si="60"/>
        <v>76.548999999999992</v>
      </c>
      <c r="R248" s="353">
        <f t="shared" si="61"/>
        <v>6.1367677974647235</v>
      </c>
      <c r="S248" s="353">
        <f t="shared" si="62"/>
        <v>8.0167837561101045</v>
      </c>
      <c r="T248" s="355">
        <v>244</v>
      </c>
      <c r="U248" s="353">
        <v>45.99</v>
      </c>
      <c r="V248" s="353">
        <v>48.384000000000007</v>
      </c>
      <c r="W248" s="353">
        <v>44.981999999999999</v>
      </c>
      <c r="X248" s="353">
        <v>1004.5200000000001</v>
      </c>
      <c r="Y248" s="353">
        <v>940.61</v>
      </c>
      <c r="Z248" s="353">
        <v>1048.96</v>
      </c>
      <c r="AA248" s="353">
        <v>71.290999999999997</v>
      </c>
      <c r="AB248" s="353">
        <v>83.292000000000002</v>
      </c>
      <c r="AC248" s="353">
        <v>75.063999999999993</v>
      </c>
      <c r="AD248" s="353">
        <f t="shared" si="63"/>
        <v>46.451999999999998</v>
      </c>
      <c r="AE248" s="353">
        <f t="shared" si="64"/>
        <v>1.7474221012680407</v>
      </c>
      <c r="AF248" s="353">
        <f t="shared" si="65"/>
        <v>3.7617801198399219</v>
      </c>
      <c r="AG248" s="353">
        <f t="shared" si="66"/>
        <v>998.03000000000009</v>
      </c>
      <c r="AH248" s="353">
        <f t="shared" si="67"/>
        <v>54.465775492505401</v>
      </c>
      <c r="AI248" s="353">
        <f t="shared" si="68"/>
        <v>5.4573284863686862</v>
      </c>
      <c r="AJ248" s="353">
        <f t="shared" si="69"/>
        <v>76.548999999999992</v>
      </c>
      <c r="AK248" s="353">
        <f t="shared" si="70"/>
        <v>6.1367677974647235</v>
      </c>
      <c r="AL248" s="353">
        <f t="shared" si="71"/>
        <v>8.0167837561101045</v>
      </c>
      <c r="AM248" s="429" t="s">
        <v>1075</v>
      </c>
    </row>
    <row r="249" spans="1:39">
      <c r="A249" s="355">
        <v>245</v>
      </c>
      <c r="B249" s="353">
        <v>40.823999999999998</v>
      </c>
      <c r="C249" s="353">
        <v>42.608999999999995</v>
      </c>
      <c r="D249" s="353">
        <v>45.296999999999997</v>
      </c>
      <c r="E249" s="353">
        <v>902.21999999999991</v>
      </c>
      <c r="F249" s="353">
        <v>1051.3799999999999</v>
      </c>
      <c r="G249" s="353">
        <v>938.3</v>
      </c>
      <c r="H249" s="353">
        <v>73.986000000000004</v>
      </c>
      <c r="I249" s="353">
        <v>71.775000000000006</v>
      </c>
      <c r="J249" s="353">
        <v>82.51100000000001</v>
      </c>
      <c r="K249" s="353">
        <f t="shared" si="54"/>
        <v>42.91</v>
      </c>
      <c r="L249" s="353">
        <f t="shared" si="55"/>
        <v>2.2516400689275362</v>
      </c>
      <c r="M249" s="353">
        <f t="shared" si="56"/>
        <v>5.2473550895538024</v>
      </c>
      <c r="N249" s="353">
        <f t="shared" si="57"/>
        <v>963.96666666666658</v>
      </c>
      <c r="O249" s="353">
        <f t="shared" si="58"/>
        <v>77.821974617284866</v>
      </c>
      <c r="P249" s="353">
        <f t="shared" si="59"/>
        <v>8.0730980964713375</v>
      </c>
      <c r="Q249" s="353">
        <f t="shared" si="60"/>
        <v>76.090666666666678</v>
      </c>
      <c r="R249" s="353">
        <f t="shared" si="61"/>
        <v>5.6690069971145185</v>
      </c>
      <c r="S249" s="353">
        <f t="shared" si="62"/>
        <v>7.4503316181325578</v>
      </c>
      <c r="T249" s="355">
        <v>245</v>
      </c>
      <c r="U249" s="353">
        <v>40.823999999999998</v>
      </c>
      <c r="V249" s="353">
        <v>42.608999999999995</v>
      </c>
      <c r="W249" s="353">
        <v>45.296999999999997</v>
      </c>
      <c r="X249" s="353">
        <v>902.21999999999991</v>
      </c>
      <c r="Y249" s="353">
        <v>1051.3799999999999</v>
      </c>
      <c r="Z249" s="353">
        <v>938.3</v>
      </c>
      <c r="AA249" s="353">
        <v>73.986000000000004</v>
      </c>
      <c r="AB249" s="353">
        <v>71.775000000000006</v>
      </c>
      <c r="AC249" s="353">
        <v>82.51100000000001</v>
      </c>
      <c r="AD249" s="353">
        <f t="shared" si="63"/>
        <v>42.91</v>
      </c>
      <c r="AE249" s="353">
        <f t="shared" si="64"/>
        <v>2.2516400689275362</v>
      </c>
      <c r="AF249" s="353">
        <f t="shared" si="65"/>
        <v>5.2473550895538024</v>
      </c>
      <c r="AG249" s="353">
        <f t="shared" si="66"/>
        <v>963.96666666666658</v>
      </c>
      <c r="AH249" s="353">
        <f t="shared" si="67"/>
        <v>77.821974617284866</v>
      </c>
      <c r="AI249" s="353">
        <f t="shared" si="68"/>
        <v>8.0730980964713375</v>
      </c>
      <c r="AJ249" s="353">
        <f t="shared" si="69"/>
        <v>76.090666666666678</v>
      </c>
      <c r="AK249" s="353">
        <f t="shared" si="70"/>
        <v>5.6690069971145185</v>
      </c>
      <c r="AL249" s="353">
        <f t="shared" si="71"/>
        <v>7.4503316181325578</v>
      </c>
      <c r="AM249" s="430" t="s">
        <v>1076</v>
      </c>
    </row>
    <row r="250" spans="1:39">
      <c r="A250" s="355">
        <v>246</v>
      </c>
      <c r="B250" s="353">
        <v>128.07900000000001</v>
      </c>
      <c r="C250" s="353">
        <v>126.69300000000001</v>
      </c>
      <c r="D250" s="353">
        <v>126.84</v>
      </c>
      <c r="E250" s="353">
        <v>4183.3</v>
      </c>
      <c r="F250" s="353">
        <v>3836.8</v>
      </c>
      <c r="G250" s="353">
        <v>4105.2000000000007</v>
      </c>
      <c r="H250" s="353">
        <v>89.804000000000002</v>
      </c>
      <c r="I250" s="353">
        <v>88.176000000000002</v>
      </c>
      <c r="J250" s="353">
        <v>101.72799999999999</v>
      </c>
      <c r="K250" s="353">
        <f t="shared" si="54"/>
        <v>127.20400000000001</v>
      </c>
      <c r="L250" s="353">
        <f t="shared" si="55"/>
        <v>0.76132844423415535</v>
      </c>
      <c r="M250" s="353">
        <f t="shared" si="56"/>
        <v>0.59850983006364211</v>
      </c>
      <c r="N250" s="353">
        <f t="shared" si="57"/>
        <v>4041.7666666666669</v>
      </c>
      <c r="O250" s="353">
        <f t="shared" si="58"/>
        <v>181.75093764086438</v>
      </c>
      <c r="P250" s="353">
        <f t="shared" si="59"/>
        <v>4.4968191543515879</v>
      </c>
      <c r="Q250" s="353">
        <f t="shared" si="60"/>
        <v>93.236000000000004</v>
      </c>
      <c r="R250" s="353">
        <f t="shared" si="61"/>
        <v>7.3991988755540241</v>
      </c>
      <c r="S250" s="353">
        <f t="shared" si="62"/>
        <v>7.9359891839568668</v>
      </c>
      <c r="T250" s="355">
        <v>246</v>
      </c>
      <c r="U250" s="353">
        <v>128.07900000000001</v>
      </c>
      <c r="V250" s="353">
        <v>126.69300000000001</v>
      </c>
      <c r="W250" s="353">
        <v>126.84</v>
      </c>
      <c r="X250" s="353">
        <v>4183.3</v>
      </c>
      <c r="Y250" s="353">
        <v>3836.8</v>
      </c>
      <c r="Z250" s="353">
        <v>4105.2000000000007</v>
      </c>
      <c r="AA250" s="353">
        <v>89.804000000000002</v>
      </c>
      <c r="AB250" s="353">
        <v>88.176000000000002</v>
      </c>
      <c r="AC250" s="353">
        <v>101.72799999999999</v>
      </c>
      <c r="AD250" s="353">
        <f t="shared" si="63"/>
        <v>127.20400000000001</v>
      </c>
      <c r="AE250" s="353">
        <f t="shared" si="64"/>
        <v>0.76132844423415535</v>
      </c>
      <c r="AF250" s="353">
        <f t="shared" si="65"/>
        <v>0.59850983006364211</v>
      </c>
      <c r="AG250" s="353">
        <f t="shared" si="66"/>
        <v>4041.7666666666669</v>
      </c>
      <c r="AH250" s="353">
        <f t="shared" si="67"/>
        <v>181.75093764086438</v>
      </c>
      <c r="AI250" s="353">
        <f t="shared" si="68"/>
        <v>4.4968191543515879</v>
      </c>
      <c r="AJ250" s="353">
        <f t="shared" si="69"/>
        <v>93.236000000000004</v>
      </c>
      <c r="AK250" s="353">
        <f t="shared" si="70"/>
        <v>7.3991988755540241</v>
      </c>
      <c r="AL250" s="353">
        <f t="shared" si="71"/>
        <v>7.9359891839568668</v>
      </c>
      <c r="AM250" s="430" t="s">
        <v>1077</v>
      </c>
    </row>
    <row r="251" spans="1:39">
      <c r="A251" s="355">
        <v>247</v>
      </c>
      <c r="B251" s="353">
        <v>279.51</v>
      </c>
      <c r="C251" s="353">
        <v>274.05</v>
      </c>
      <c r="D251" s="353">
        <v>287.91000000000003</v>
      </c>
      <c r="E251" s="353">
        <v>5811.3000000000011</v>
      </c>
      <c r="F251" s="353">
        <v>5740.9</v>
      </c>
      <c r="G251" s="353">
        <v>5819</v>
      </c>
      <c r="H251" s="353">
        <v>83.864000000000004</v>
      </c>
      <c r="I251" s="353">
        <v>81.169000000000011</v>
      </c>
      <c r="J251" s="353">
        <v>97.823000000000008</v>
      </c>
      <c r="K251" s="353">
        <f t="shared" si="54"/>
        <v>280.49</v>
      </c>
      <c r="L251" s="353">
        <f t="shared" si="55"/>
        <v>6.981776278283351</v>
      </c>
      <c r="M251" s="353">
        <f t="shared" si="56"/>
        <v>2.4891355407620059</v>
      </c>
      <c r="N251" s="353">
        <f t="shared" si="57"/>
        <v>5790.4000000000005</v>
      </c>
      <c r="O251" s="353">
        <f t="shared" si="58"/>
        <v>43.040794602330948</v>
      </c>
      <c r="P251" s="353">
        <f t="shared" si="59"/>
        <v>0.74331297669126384</v>
      </c>
      <c r="Q251" s="353">
        <f t="shared" si="60"/>
        <v>87.61866666666667</v>
      </c>
      <c r="R251" s="353">
        <f t="shared" si="61"/>
        <v>8.9393551407992131</v>
      </c>
      <c r="S251" s="353">
        <f t="shared" si="62"/>
        <v>10.202569247952354</v>
      </c>
      <c r="T251" s="355">
        <v>247</v>
      </c>
      <c r="U251" s="353">
        <v>279.51</v>
      </c>
      <c r="V251" s="353">
        <v>274.05</v>
      </c>
      <c r="W251" s="353">
        <v>287.91000000000003</v>
      </c>
      <c r="X251" s="353">
        <v>5811.3000000000011</v>
      </c>
      <c r="Y251" s="353">
        <v>5740.9</v>
      </c>
      <c r="Z251" s="353">
        <v>5819</v>
      </c>
      <c r="AA251" s="353">
        <v>83.864000000000004</v>
      </c>
      <c r="AB251" s="353">
        <v>81.169000000000011</v>
      </c>
      <c r="AC251" s="353">
        <v>97.823000000000008</v>
      </c>
      <c r="AD251" s="353">
        <f t="shared" si="63"/>
        <v>280.49</v>
      </c>
      <c r="AE251" s="353">
        <f t="shared" si="64"/>
        <v>6.981776278283351</v>
      </c>
      <c r="AF251" s="353">
        <f t="shared" si="65"/>
        <v>2.4891355407620059</v>
      </c>
      <c r="AG251" s="353">
        <f t="shared" si="66"/>
        <v>5790.4000000000005</v>
      </c>
      <c r="AH251" s="353">
        <f t="shared" si="67"/>
        <v>43.040794602330948</v>
      </c>
      <c r="AI251" s="353">
        <f t="shared" si="68"/>
        <v>0.74331297669126384</v>
      </c>
      <c r="AJ251" s="353">
        <f t="shared" si="69"/>
        <v>87.61866666666667</v>
      </c>
      <c r="AK251" s="353">
        <f t="shared" si="70"/>
        <v>8.9393551407992131</v>
      </c>
      <c r="AL251" s="353">
        <f t="shared" si="71"/>
        <v>10.202569247952354</v>
      </c>
      <c r="AM251" s="430" t="s">
        <v>1078</v>
      </c>
    </row>
    <row r="252" spans="1:39">
      <c r="A252" s="355">
        <v>248</v>
      </c>
      <c r="B252" s="353">
        <v>44.835000000000008</v>
      </c>
      <c r="C252" s="353">
        <v>48.278999999999996</v>
      </c>
      <c r="D252" s="353">
        <v>48.825000000000003</v>
      </c>
      <c r="E252" s="353">
        <v>1276</v>
      </c>
      <c r="F252" s="353">
        <v>1349.7</v>
      </c>
      <c r="G252" s="353">
        <v>1307.9000000000001</v>
      </c>
      <c r="H252" s="353">
        <v>62.095000000000006</v>
      </c>
      <c r="I252" s="353">
        <v>72.149000000000001</v>
      </c>
      <c r="J252" s="353">
        <v>75.108000000000004</v>
      </c>
      <c r="K252" s="353">
        <f t="shared" si="54"/>
        <v>47.313000000000009</v>
      </c>
      <c r="L252" s="353">
        <f t="shared" si="55"/>
        <v>2.1633058036255486</v>
      </c>
      <c r="M252" s="353">
        <f t="shared" si="56"/>
        <v>4.5723285431605438</v>
      </c>
      <c r="N252" s="353">
        <f t="shared" si="57"/>
        <v>1311.2</v>
      </c>
      <c r="O252" s="353">
        <f t="shared" si="58"/>
        <v>36.960654756105193</v>
      </c>
      <c r="P252" s="353">
        <f t="shared" si="59"/>
        <v>2.8188418819482299</v>
      </c>
      <c r="Q252" s="353">
        <f t="shared" si="60"/>
        <v>69.784000000000006</v>
      </c>
      <c r="R252" s="353">
        <f t="shared" si="61"/>
        <v>6.8212506917719988</v>
      </c>
      <c r="S252" s="353">
        <f t="shared" si="62"/>
        <v>9.7748061042244618</v>
      </c>
      <c r="T252" s="355">
        <v>248</v>
      </c>
      <c r="U252" s="353">
        <v>44.835000000000008</v>
      </c>
      <c r="V252" s="353">
        <v>48.278999999999996</v>
      </c>
      <c r="W252" s="353">
        <v>48.825000000000003</v>
      </c>
      <c r="X252" s="353">
        <v>1276</v>
      </c>
      <c r="Y252" s="353">
        <v>1349.7</v>
      </c>
      <c r="Z252" s="353">
        <v>1307.9000000000001</v>
      </c>
      <c r="AA252" s="353">
        <v>62.095000000000006</v>
      </c>
      <c r="AB252" s="353">
        <v>72.149000000000001</v>
      </c>
      <c r="AC252" s="353">
        <v>75.108000000000004</v>
      </c>
      <c r="AD252" s="353">
        <f t="shared" si="63"/>
        <v>47.313000000000009</v>
      </c>
      <c r="AE252" s="353">
        <f t="shared" si="64"/>
        <v>2.1633058036255486</v>
      </c>
      <c r="AF252" s="353">
        <f t="shared" si="65"/>
        <v>4.5723285431605438</v>
      </c>
      <c r="AG252" s="353">
        <f t="shared" si="66"/>
        <v>1311.2</v>
      </c>
      <c r="AH252" s="353">
        <f t="shared" si="67"/>
        <v>36.960654756105193</v>
      </c>
      <c r="AI252" s="353">
        <f t="shared" si="68"/>
        <v>2.8188418819482299</v>
      </c>
      <c r="AJ252" s="353">
        <f t="shared" si="69"/>
        <v>69.784000000000006</v>
      </c>
      <c r="AK252" s="353">
        <f t="shared" si="70"/>
        <v>6.8212506917719988</v>
      </c>
      <c r="AL252" s="353">
        <f t="shared" si="71"/>
        <v>9.7748061042244618</v>
      </c>
      <c r="AM252" s="430" t="s">
        <v>1079</v>
      </c>
    </row>
    <row r="253" spans="1:39">
      <c r="A253" s="355">
        <v>249</v>
      </c>
      <c r="B253" s="353">
        <v>48.93</v>
      </c>
      <c r="C253" s="353">
        <v>50.022000000000006</v>
      </c>
      <c r="D253" s="353">
        <v>56.868000000000002</v>
      </c>
      <c r="E253" s="353">
        <v>768.57</v>
      </c>
      <c r="F253" s="353">
        <v>902</v>
      </c>
      <c r="G253" s="353">
        <v>750.53000000000009</v>
      </c>
      <c r="H253" s="353">
        <v>74.393000000000001</v>
      </c>
      <c r="I253" s="353">
        <v>76.769000000000005</v>
      </c>
      <c r="J253" s="353">
        <v>74.932000000000002</v>
      </c>
      <c r="K253" s="353">
        <f t="shared" si="54"/>
        <v>51.94</v>
      </c>
      <c r="L253" s="353">
        <f t="shared" si="55"/>
        <v>4.3025578438877492</v>
      </c>
      <c r="M253" s="353">
        <f t="shared" si="56"/>
        <v>8.283707824196668</v>
      </c>
      <c r="N253" s="353">
        <f t="shared" si="57"/>
        <v>807.03333333333342</v>
      </c>
      <c r="O253" s="353">
        <f t="shared" si="58"/>
        <v>82.736698225958506</v>
      </c>
      <c r="P253" s="353">
        <f t="shared" si="59"/>
        <v>10.251955502782845</v>
      </c>
      <c r="Q253" s="353">
        <f t="shared" si="60"/>
        <v>75.364666666666665</v>
      </c>
      <c r="R253" s="353">
        <f t="shared" si="61"/>
        <v>1.2456903039412883</v>
      </c>
      <c r="S253" s="353">
        <f t="shared" si="62"/>
        <v>1.6528837173139779</v>
      </c>
      <c r="T253" s="355">
        <v>249</v>
      </c>
      <c r="U253" s="353">
        <v>48.93</v>
      </c>
      <c r="V253" s="353">
        <v>50.022000000000006</v>
      </c>
      <c r="W253" s="353">
        <v>56.868000000000002</v>
      </c>
      <c r="X253" s="353">
        <v>768.57</v>
      </c>
      <c r="Y253" s="353">
        <v>902</v>
      </c>
      <c r="Z253" s="353">
        <v>750.53000000000009</v>
      </c>
      <c r="AA253" s="353">
        <v>74.393000000000001</v>
      </c>
      <c r="AB253" s="353">
        <v>76.769000000000005</v>
      </c>
      <c r="AC253" s="353">
        <v>74.932000000000002</v>
      </c>
      <c r="AD253" s="353">
        <f t="shared" si="63"/>
        <v>51.94</v>
      </c>
      <c r="AE253" s="353">
        <f t="shared" si="64"/>
        <v>4.3025578438877492</v>
      </c>
      <c r="AF253" s="353">
        <f t="shared" si="65"/>
        <v>8.283707824196668</v>
      </c>
      <c r="AG253" s="353">
        <f t="shared" si="66"/>
        <v>807.03333333333342</v>
      </c>
      <c r="AH253" s="353">
        <f t="shared" si="67"/>
        <v>82.736698225958506</v>
      </c>
      <c r="AI253" s="353">
        <f t="shared" si="68"/>
        <v>10.251955502782845</v>
      </c>
      <c r="AJ253" s="353">
        <f t="shared" si="69"/>
        <v>75.364666666666665</v>
      </c>
      <c r="AK253" s="353">
        <f t="shared" si="70"/>
        <v>1.2456903039412883</v>
      </c>
      <c r="AL253" s="353">
        <f t="shared" si="71"/>
        <v>1.6528837173139779</v>
      </c>
      <c r="AM253" s="430" t="s">
        <v>1080</v>
      </c>
    </row>
    <row r="254" spans="1:39">
      <c r="A254" s="355">
        <v>250</v>
      </c>
      <c r="B254" s="353">
        <v>43.05</v>
      </c>
      <c r="C254" s="353">
        <v>42.798000000000002</v>
      </c>
      <c r="D254" s="353">
        <v>43.091999999999999</v>
      </c>
      <c r="E254" s="353">
        <v>737.21999999999991</v>
      </c>
      <c r="F254" s="353">
        <v>693.77</v>
      </c>
      <c r="G254" s="353">
        <v>695.31000000000006</v>
      </c>
      <c r="H254" s="353">
        <v>57.463999999999999</v>
      </c>
      <c r="I254" s="353">
        <v>96.403999999999996</v>
      </c>
      <c r="J254" s="353">
        <v>59.345000000000006</v>
      </c>
      <c r="K254" s="353">
        <f t="shared" si="54"/>
        <v>42.98</v>
      </c>
      <c r="L254" s="353">
        <f t="shared" si="55"/>
        <v>0.15900943368240555</v>
      </c>
      <c r="M254" s="353">
        <f t="shared" si="56"/>
        <v>0.36996145575245593</v>
      </c>
      <c r="N254" s="353">
        <f t="shared" si="57"/>
        <v>708.76666666666654</v>
      </c>
      <c r="O254" s="353">
        <f t="shared" si="58"/>
        <v>24.65333716423256</v>
      </c>
      <c r="P254" s="353">
        <f t="shared" si="59"/>
        <v>3.4783432014625264</v>
      </c>
      <c r="Q254" s="353">
        <f t="shared" si="60"/>
        <v>71.070999999999998</v>
      </c>
      <c r="R254" s="353">
        <f t="shared" si="61"/>
        <v>21.959171364147622</v>
      </c>
      <c r="S254" s="353">
        <f t="shared" si="62"/>
        <v>30.897512859179727</v>
      </c>
      <c r="T254" s="355">
        <v>250</v>
      </c>
      <c r="U254" s="353">
        <v>43.05</v>
      </c>
      <c r="V254" s="353">
        <v>42.798000000000002</v>
      </c>
      <c r="W254" s="353">
        <v>43.091999999999999</v>
      </c>
      <c r="X254" s="353">
        <v>737.21999999999991</v>
      </c>
      <c r="Y254" s="353">
        <v>693.77</v>
      </c>
      <c r="Z254" s="353">
        <v>695.31000000000006</v>
      </c>
      <c r="AA254" s="353">
        <v>57.463999999999999</v>
      </c>
      <c r="AC254" s="353">
        <v>59.345000000000006</v>
      </c>
      <c r="AD254" s="353">
        <f t="shared" si="63"/>
        <v>42.98</v>
      </c>
      <c r="AE254" s="353">
        <f t="shared" si="64"/>
        <v>0.15900943368240555</v>
      </c>
      <c r="AF254" s="353">
        <f t="shared" si="65"/>
        <v>0.36996145575245593</v>
      </c>
      <c r="AG254" s="353">
        <f t="shared" si="66"/>
        <v>708.76666666666654</v>
      </c>
      <c r="AH254" s="353">
        <f t="shared" si="67"/>
        <v>24.65333716423256</v>
      </c>
      <c r="AI254" s="353">
        <f t="shared" si="68"/>
        <v>3.4783432014625264</v>
      </c>
      <c r="AJ254" s="353">
        <f t="shared" si="69"/>
        <v>58.404499999999999</v>
      </c>
      <c r="AK254" s="353">
        <f t="shared" si="70"/>
        <v>1.330067855411901</v>
      </c>
      <c r="AL254" s="353">
        <f t="shared" si="71"/>
        <v>2.2773379712383481</v>
      </c>
      <c r="AM254" s="430" t="s">
        <v>1081</v>
      </c>
    </row>
    <row r="255" spans="1:39">
      <c r="A255" s="355">
        <v>251</v>
      </c>
      <c r="B255" s="353">
        <v>46.094999999999999</v>
      </c>
      <c r="C255" s="353">
        <v>40.383000000000003</v>
      </c>
      <c r="D255" s="353">
        <v>40.173000000000002</v>
      </c>
      <c r="E255" s="353">
        <v>1061.83</v>
      </c>
      <c r="F255" s="353">
        <v>1233.1000000000001</v>
      </c>
      <c r="G255" s="353">
        <v>967.33999999999992</v>
      </c>
      <c r="H255" s="353">
        <v>58.575000000000003</v>
      </c>
      <c r="I255" s="353">
        <v>62.062000000000005</v>
      </c>
      <c r="J255" s="353">
        <v>65.384</v>
      </c>
      <c r="K255" s="353">
        <f t="shared" si="54"/>
        <v>42.217000000000006</v>
      </c>
      <c r="L255" s="353">
        <f t="shared" si="55"/>
        <v>3.3600874988607048</v>
      </c>
      <c r="M255" s="353">
        <f t="shared" si="56"/>
        <v>7.9590863843018322</v>
      </c>
      <c r="N255" s="353">
        <f t="shared" si="57"/>
        <v>1087.4233333333334</v>
      </c>
      <c r="O255" s="353">
        <f t="shared" si="58"/>
        <v>134.71584328998944</v>
      </c>
      <c r="P255" s="353">
        <f t="shared" si="59"/>
        <v>12.388537118937681</v>
      </c>
      <c r="Q255" s="353">
        <f t="shared" si="60"/>
        <v>62.007000000000005</v>
      </c>
      <c r="R255" s="353">
        <f t="shared" si="61"/>
        <v>3.4048331824040945</v>
      </c>
      <c r="S255" s="353">
        <f t="shared" si="62"/>
        <v>5.4910464663733034</v>
      </c>
      <c r="T255" s="355">
        <v>251</v>
      </c>
      <c r="U255" s="353">
        <v>46.094999999999999</v>
      </c>
      <c r="V255" s="353">
        <v>40.383000000000003</v>
      </c>
      <c r="W255" s="353">
        <v>40.173000000000002</v>
      </c>
      <c r="X255" s="353">
        <v>1061.83</v>
      </c>
      <c r="Y255" s="353">
        <v>1233.1000000000001</v>
      </c>
      <c r="Z255" s="353">
        <v>967.33999999999992</v>
      </c>
      <c r="AA255" s="353">
        <v>58.575000000000003</v>
      </c>
      <c r="AB255" s="353">
        <v>62.062000000000005</v>
      </c>
      <c r="AC255" s="353">
        <v>65.384</v>
      </c>
      <c r="AD255" s="353">
        <f t="shared" si="63"/>
        <v>42.217000000000006</v>
      </c>
      <c r="AE255" s="353">
        <f t="shared" si="64"/>
        <v>3.3600874988607048</v>
      </c>
      <c r="AF255" s="353">
        <f t="shared" si="65"/>
        <v>7.9590863843018322</v>
      </c>
      <c r="AG255" s="353">
        <f t="shared" si="66"/>
        <v>1087.4233333333334</v>
      </c>
      <c r="AH255" s="353">
        <f t="shared" si="67"/>
        <v>134.71584328998944</v>
      </c>
      <c r="AI255" s="353">
        <f t="shared" si="68"/>
        <v>12.388537118937681</v>
      </c>
      <c r="AJ255" s="353">
        <f t="shared" si="69"/>
        <v>62.007000000000005</v>
      </c>
      <c r="AK255" s="353">
        <f t="shared" si="70"/>
        <v>3.4048331824040945</v>
      </c>
      <c r="AL255" s="353">
        <f t="shared" si="71"/>
        <v>5.4910464663733034</v>
      </c>
      <c r="AM255" s="430" t="s">
        <v>1082</v>
      </c>
    </row>
    <row r="256" spans="1:39">
      <c r="A256" s="355">
        <v>252</v>
      </c>
      <c r="B256" s="353">
        <v>35.343000000000004</v>
      </c>
      <c r="C256" s="353">
        <v>33.852000000000004</v>
      </c>
      <c r="D256" s="353">
        <v>33.137999999999998</v>
      </c>
      <c r="E256" s="353">
        <v>590.15</v>
      </c>
      <c r="F256" s="353">
        <v>647.9</v>
      </c>
      <c r="G256" s="353">
        <v>619.63</v>
      </c>
      <c r="H256" s="353">
        <v>51.326000000000008</v>
      </c>
      <c r="I256" s="353">
        <v>62.512999999999998</v>
      </c>
      <c r="J256" s="353">
        <v>56.595000000000006</v>
      </c>
      <c r="K256" s="353">
        <f t="shared" si="54"/>
        <v>34.110999999999997</v>
      </c>
      <c r="L256" s="353">
        <f t="shared" si="55"/>
        <v>1.1250853300972354</v>
      </c>
      <c r="M256" s="353">
        <f t="shared" si="56"/>
        <v>3.2983064996547609</v>
      </c>
      <c r="N256" s="353">
        <f t="shared" si="57"/>
        <v>619.22666666666657</v>
      </c>
      <c r="O256" s="353">
        <f t="shared" si="58"/>
        <v>28.877112621128401</v>
      </c>
      <c r="P256" s="353">
        <f t="shared" si="59"/>
        <v>4.6634155432251632</v>
      </c>
      <c r="Q256" s="353">
        <f t="shared" si="60"/>
        <v>56.81133333333333</v>
      </c>
      <c r="R256" s="353">
        <f t="shared" si="61"/>
        <v>5.5966366983513662</v>
      </c>
      <c r="S256" s="353">
        <f t="shared" si="62"/>
        <v>9.8512679952674347</v>
      </c>
      <c r="T256" s="355">
        <v>252</v>
      </c>
      <c r="U256" s="353">
        <v>35.343000000000004</v>
      </c>
      <c r="V256" s="353">
        <v>33.852000000000004</v>
      </c>
      <c r="W256" s="353">
        <v>33.137999999999998</v>
      </c>
      <c r="X256" s="353">
        <v>590.15</v>
      </c>
      <c r="Y256" s="353">
        <v>647.9</v>
      </c>
      <c r="Z256" s="353">
        <v>619.63</v>
      </c>
      <c r="AA256" s="353">
        <v>51.326000000000008</v>
      </c>
      <c r="AB256" s="353">
        <v>62.512999999999998</v>
      </c>
      <c r="AC256" s="353">
        <v>56.595000000000006</v>
      </c>
      <c r="AD256" s="353">
        <f t="shared" si="63"/>
        <v>34.110999999999997</v>
      </c>
      <c r="AE256" s="353">
        <f t="shared" si="64"/>
        <v>1.1250853300972354</v>
      </c>
      <c r="AF256" s="353">
        <f t="shared" si="65"/>
        <v>3.2983064996547609</v>
      </c>
      <c r="AG256" s="353">
        <f t="shared" si="66"/>
        <v>619.22666666666657</v>
      </c>
      <c r="AH256" s="353">
        <f t="shared" si="67"/>
        <v>28.877112621128401</v>
      </c>
      <c r="AI256" s="353">
        <f t="shared" si="68"/>
        <v>4.6634155432251632</v>
      </c>
      <c r="AJ256" s="353">
        <f t="shared" si="69"/>
        <v>56.81133333333333</v>
      </c>
      <c r="AK256" s="353">
        <f t="shared" si="70"/>
        <v>5.5966366983513662</v>
      </c>
      <c r="AL256" s="353">
        <f t="shared" si="71"/>
        <v>9.8512679952674347</v>
      </c>
      <c r="AM256" s="430" t="s">
        <v>1083</v>
      </c>
    </row>
    <row r="257" spans="1:39">
      <c r="A257" s="355">
        <v>253</v>
      </c>
      <c r="B257" s="353">
        <v>46.346999999999994</v>
      </c>
      <c r="C257" s="353">
        <v>42.231000000000002</v>
      </c>
      <c r="D257" s="353">
        <v>45.317999999999998</v>
      </c>
      <c r="E257" s="353">
        <v>962.94</v>
      </c>
      <c r="F257" s="353">
        <v>1174.8000000000002</v>
      </c>
      <c r="G257" s="353">
        <v>956.56000000000006</v>
      </c>
      <c r="H257" s="353">
        <v>79.53</v>
      </c>
      <c r="I257" s="353">
        <v>82.796999999999997</v>
      </c>
      <c r="J257" s="353">
        <v>96.811000000000007</v>
      </c>
      <c r="K257" s="353">
        <f t="shared" si="54"/>
        <v>44.632000000000005</v>
      </c>
      <c r="L257" s="353">
        <f t="shared" si="55"/>
        <v>2.142034313450647</v>
      </c>
      <c r="M257" s="353">
        <f t="shared" si="56"/>
        <v>4.7993240577402911</v>
      </c>
      <c r="N257" s="353">
        <f t="shared" si="57"/>
        <v>1031.4333333333334</v>
      </c>
      <c r="O257" s="353">
        <f t="shared" si="58"/>
        <v>124.20014868482787</v>
      </c>
      <c r="P257" s="353">
        <f t="shared" si="59"/>
        <v>12.041510068657971</v>
      </c>
      <c r="Q257" s="353">
        <f t="shared" si="60"/>
        <v>86.379333333333349</v>
      </c>
      <c r="R257" s="353">
        <f t="shared" si="61"/>
        <v>9.1805813722951886</v>
      </c>
      <c r="S257" s="353">
        <f t="shared" si="62"/>
        <v>10.628215127416881</v>
      </c>
      <c r="T257" s="355">
        <v>253</v>
      </c>
      <c r="U257" s="353">
        <v>46.346999999999994</v>
      </c>
      <c r="V257" s="353">
        <v>42.231000000000002</v>
      </c>
      <c r="W257" s="353">
        <v>45.317999999999998</v>
      </c>
      <c r="X257" s="353">
        <v>962.94</v>
      </c>
      <c r="Y257" s="353">
        <v>1174.8000000000002</v>
      </c>
      <c r="Z257" s="353">
        <v>956.56000000000006</v>
      </c>
      <c r="AA257" s="353">
        <v>79.53</v>
      </c>
      <c r="AB257" s="353">
        <v>82.796999999999997</v>
      </c>
      <c r="AC257" s="353">
        <v>96.811000000000007</v>
      </c>
      <c r="AD257" s="353">
        <f t="shared" si="63"/>
        <v>44.632000000000005</v>
      </c>
      <c r="AE257" s="353">
        <f t="shared" si="64"/>
        <v>2.142034313450647</v>
      </c>
      <c r="AF257" s="353">
        <f t="shared" si="65"/>
        <v>4.7993240577402911</v>
      </c>
      <c r="AG257" s="353">
        <f t="shared" si="66"/>
        <v>1031.4333333333334</v>
      </c>
      <c r="AH257" s="353">
        <f t="shared" si="67"/>
        <v>124.20014868482787</v>
      </c>
      <c r="AI257" s="353">
        <f t="shared" si="68"/>
        <v>12.041510068657971</v>
      </c>
      <c r="AJ257" s="353">
        <f t="shared" si="69"/>
        <v>86.379333333333349</v>
      </c>
      <c r="AK257" s="353">
        <f t="shared" si="70"/>
        <v>9.1805813722951886</v>
      </c>
      <c r="AL257" s="353">
        <f t="shared" si="71"/>
        <v>10.628215127416881</v>
      </c>
      <c r="AM257" s="430" t="s">
        <v>1084</v>
      </c>
    </row>
    <row r="258" spans="1:39">
      <c r="A258" s="355">
        <v>254</v>
      </c>
      <c r="B258" s="353">
        <v>120.435</v>
      </c>
      <c r="C258" s="353">
        <v>120.89700000000001</v>
      </c>
      <c r="D258" s="353">
        <v>115.164</v>
      </c>
      <c r="E258" s="353">
        <v>3779.6000000000004</v>
      </c>
      <c r="F258" s="353">
        <v>3513.4000000000005</v>
      </c>
      <c r="G258" s="353">
        <v>3795</v>
      </c>
      <c r="H258" s="353">
        <v>76.384</v>
      </c>
      <c r="I258" s="353">
        <v>80.113</v>
      </c>
      <c r="J258" s="353">
        <v>78.594999999999999</v>
      </c>
      <c r="K258" s="353">
        <f t="shared" si="54"/>
        <v>118.83199999999999</v>
      </c>
      <c r="L258" s="353">
        <f t="shared" si="55"/>
        <v>3.1849692306206054</v>
      </c>
      <c r="M258" s="353">
        <f t="shared" si="56"/>
        <v>2.6802285837321644</v>
      </c>
      <c r="N258" s="353">
        <f t="shared" si="57"/>
        <v>3696</v>
      </c>
      <c r="O258" s="353">
        <f t="shared" si="58"/>
        <v>158.323592682834</v>
      </c>
      <c r="P258" s="353">
        <f t="shared" si="59"/>
        <v>4.2836469881719159</v>
      </c>
      <c r="Q258" s="353">
        <f t="shared" si="60"/>
        <v>78.364000000000004</v>
      </c>
      <c r="R258" s="353">
        <f t="shared" si="61"/>
        <v>1.8752015891631486</v>
      </c>
      <c r="S258" s="353">
        <f t="shared" si="62"/>
        <v>2.3929375595466649</v>
      </c>
      <c r="T258" s="355">
        <v>254</v>
      </c>
      <c r="U258" s="353">
        <v>120.435</v>
      </c>
      <c r="V258" s="353">
        <v>120.89700000000001</v>
      </c>
      <c r="W258" s="353">
        <v>115.164</v>
      </c>
      <c r="X258" s="353">
        <v>3779.6000000000004</v>
      </c>
      <c r="Y258" s="353">
        <v>3513.4000000000005</v>
      </c>
      <c r="Z258" s="353">
        <v>3795</v>
      </c>
      <c r="AA258" s="353">
        <v>76.384</v>
      </c>
      <c r="AB258" s="353">
        <v>80.113</v>
      </c>
      <c r="AC258" s="353">
        <v>78.594999999999999</v>
      </c>
      <c r="AD258" s="353">
        <f t="shared" si="63"/>
        <v>118.83199999999999</v>
      </c>
      <c r="AE258" s="353">
        <f t="shared" si="64"/>
        <v>3.1849692306206054</v>
      </c>
      <c r="AF258" s="353">
        <f t="shared" si="65"/>
        <v>2.6802285837321644</v>
      </c>
      <c r="AG258" s="353">
        <f t="shared" si="66"/>
        <v>3696</v>
      </c>
      <c r="AH258" s="353">
        <f t="shared" si="67"/>
        <v>158.323592682834</v>
      </c>
      <c r="AI258" s="353">
        <f t="shared" si="68"/>
        <v>4.2836469881719159</v>
      </c>
      <c r="AJ258" s="353">
        <f t="shared" si="69"/>
        <v>78.364000000000004</v>
      </c>
      <c r="AK258" s="353">
        <f t="shared" si="70"/>
        <v>1.8752015891631486</v>
      </c>
      <c r="AL258" s="353">
        <f t="shared" si="71"/>
        <v>2.3929375595466649</v>
      </c>
      <c r="AM258" s="430" t="s">
        <v>1085</v>
      </c>
    </row>
    <row r="259" spans="1:39">
      <c r="A259" s="355">
        <v>255</v>
      </c>
      <c r="B259" s="353">
        <v>40.571999999999996</v>
      </c>
      <c r="C259" s="353">
        <v>35.931000000000004</v>
      </c>
      <c r="D259" s="353">
        <v>36.225000000000001</v>
      </c>
      <c r="E259" s="353">
        <v>884.62</v>
      </c>
      <c r="F259" s="353">
        <v>1053.8</v>
      </c>
      <c r="G259" s="353">
        <v>856.79</v>
      </c>
      <c r="H259" s="353">
        <v>85.910000000000011</v>
      </c>
      <c r="I259" s="353">
        <v>83.512</v>
      </c>
      <c r="J259" s="353">
        <v>91.838999999999999</v>
      </c>
      <c r="K259" s="353">
        <f t="shared" si="54"/>
        <v>37.576000000000001</v>
      </c>
      <c r="L259" s="353">
        <f t="shared" si="55"/>
        <v>2.5987729796963754</v>
      </c>
      <c r="M259" s="353">
        <f t="shared" si="56"/>
        <v>6.9160447618064076</v>
      </c>
      <c r="N259" s="353">
        <f t="shared" si="57"/>
        <v>931.73666666666668</v>
      </c>
      <c r="O259" s="353">
        <f t="shared" si="58"/>
        <v>106.62185626471398</v>
      </c>
      <c r="P259" s="353">
        <f t="shared" si="59"/>
        <v>11.443346610599631</v>
      </c>
      <c r="Q259" s="353">
        <f t="shared" si="60"/>
        <v>87.087000000000003</v>
      </c>
      <c r="R259" s="353">
        <f t="shared" si="61"/>
        <v>4.2864587948561903</v>
      </c>
      <c r="S259" s="353">
        <f t="shared" si="62"/>
        <v>4.9220420899286808</v>
      </c>
      <c r="T259" s="355">
        <v>255</v>
      </c>
      <c r="U259" s="353">
        <v>40.571999999999996</v>
      </c>
      <c r="V259" s="353">
        <v>35.931000000000004</v>
      </c>
      <c r="W259" s="353">
        <v>36.225000000000001</v>
      </c>
      <c r="X259" s="353">
        <v>884.62</v>
      </c>
      <c r="Y259" s="353">
        <v>1053.8</v>
      </c>
      <c r="Z259" s="353">
        <v>856.79</v>
      </c>
      <c r="AA259" s="353">
        <v>85.910000000000011</v>
      </c>
      <c r="AB259" s="353">
        <v>83.512</v>
      </c>
      <c r="AC259" s="353">
        <v>91.838999999999999</v>
      </c>
      <c r="AD259" s="353">
        <f t="shared" si="63"/>
        <v>37.576000000000001</v>
      </c>
      <c r="AE259" s="353">
        <f t="shared" si="64"/>
        <v>2.5987729796963754</v>
      </c>
      <c r="AF259" s="353">
        <f t="shared" si="65"/>
        <v>6.9160447618064076</v>
      </c>
      <c r="AG259" s="353">
        <f t="shared" si="66"/>
        <v>931.73666666666668</v>
      </c>
      <c r="AH259" s="353">
        <f t="shared" si="67"/>
        <v>106.62185626471398</v>
      </c>
      <c r="AI259" s="353">
        <f t="shared" si="68"/>
        <v>11.443346610599631</v>
      </c>
      <c r="AJ259" s="353">
        <f t="shared" si="69"/>
        <v>87.087000000000003</v>
      </c>
      <c r="AK259" s="353">
        <f t="shared" si="70"/>
        <v>4.2864587948561903</v>
      </c>
      <c r="AL259" s="353">
        <f t="shared" si="71"/>
        <v>4.9220420899286808</v>
      </c>
      <c r="AM259" s="430" t="s">
        <v>1086</v>
      </c>
    </row>
    <row r="260" spans="1:39">
      <c r="A260" s="355">
        <v>256</v>
      </c>
      <c r="B260" s="353">
        <v>41.79</v>
      </c>
      <c r="C260" s="353">
        <v>40.677</v>
      </c>
      <c r="D260" s="353">
        <v>41.811</v>
      </c>
      <c r="E260" s="353">
        <v>840.95</v>
      </c>
      <c r="F260" s="353">
        <v>976.46999999999991</v>
      </c>
      <c r="G260" s="353">
        <v>832.48</v>
      </c>
      <c r="H260" s="353">
        <v>72.555999999999997</v>
      </c>
      <c r="I260" s="353">
        <v>63.14</v>
      </c>
      <c r="J260" s="353">
        <v>75.614000000000004</v>
      </c>
      <c r="K260" s="353">
        <f t="shared" si="54"/>
        <v>41.425999999999995</v>
      </c>
      <c r="L260" s="353">
        <f t="shared" si="55"/>
        <v>0.64873800566946904</v>
      </c>
      <c r="M260" s="353">
        <f t="shared" si="56"/>
        <v>1.5660165250554463</v>
      </c>
      <c r="N260" s="353">
        <f t="shared" si="57"/>
        <v>883.30000000000007</v>
      </c>
      <c r="O260" s="353">
        <f t="shared" si="58"/>
        <v>80.79865036001523</v>
      </c>
      <c r="P260" s="353">
        <f t="shared" si="59"/>
        <v>9.1473622053679637</v>
      </c>
      <c r="Q260" s="353">
        <f t="shared" si="60"/>
        <v>70.436666666666667</v>
      </c>
      <c r="R260" s="353">
        <f t="shared" si="61"/>
        <v>6.5014497870346846</v>
      </c>
      <c r="S260" s="353">
        <f t="shared" si="62"/>
        <v>9.230206502817687</v>
      </c>
      <c r="T260" s="355">
        <v>256</v>
      </c>
      <c r="U260" s="353">
        <v>41.79</v>
      </c>
      <c r="V260" s="353">
        <v>40.677</v>
      </c>
      <c r="W260" s="353">
        <v>41.811</v>
      </c>
      <c r="X260" s="353">
        <v>840.95</v>
      </c>
      <c r="Y260" s="353">
        <v>976.46999999999991</v>
      </c>
      <c r="Z260" s="353">
        <v>832.48</v>
      </c>
      <c r="AA260" s="353">
        <v>72.555999999999997</v>
      </c>
      <c r="AB260" s="353">
        <v>63.14</v>
      </c>
      <c r="AC260" s="353">
        <v>75.614000000000004</v>
      </c>
      <c r="AD260" s="353">
        <f t="shared" si="63"/>
        <v>41.425999999999995</v>
      </c>
      <c r="AE260" s="353">
        <f t="shared" si="64"/>
        <v>0.64873800566946904</v>
      </c>
      <c r="AF260" s="353">
        <f t="shared" si="65"/>
        <v>1.5660165250554463</v>
      </c>
      <c r="AG260" s="353">
        <f t="shared" si="66"/>
        <v>883.30000000000007</v>
      </c>
      <c r="AH260" s="353">
        <f t="shared" si="67"/>
        <v>80.79865036001523</v>
      </c>
      <c r="AI260" s="353">
        <f t="shared" si="68"/>
        <v>9.1473622053679637</v>
      </c>
      <c r="AJ260" s="353">
        <f t="shared" si="69"/>
        <v>70.436666666666667</v>
      </c>
      <c r="AK260" s="353">
        <f t="shared" si="70"/>
        <v>6.5014497870346846</v>
      </c>
      <c r="AL260" s="353">
        <f t="shared" si="71"/>
        <v>9.230206502817687</v>
      </c>
      <c r="AM260" s="430" t="s">
        <v>1087</v>
      </c>
    </row>
    <row r="261" spans="1:39">
      <c r="A261" s="355">
        <v>257</v>
      </c>
      <c r="B261" s="353">
        <v>43.385999999999996</v>
      </c>
      <c r="C261" s="353">
        <v>42.378000000000007</v>
      </c>
      <c r="D261" s="353">
        <v>41.559000000000005</v>
      </c>
      <c r="E261" s="353">
        <v>1185.8000000000002</v>
      </c>
      <c r="F261" s="353">
        <v>1022.67</v>
      </c>
      <c r="G261" s="353">
        <v>1254</v>
      </c>
      <c r="H261" s="353">
        <v>91.102000000000004</v>
      </c>
      <c r="I261" s="353">
        <v>83.545000000000002</v>
      </c>
      <c r="J261" s="353">
        <v>86.382999999999996</v>
      </c>
      <c r="K261" s="353">
        <f t="shared" si="54"/>
        <v>42.441000000000003</v>
      </c>
      <c r="L261" s="353">
        <f t="shared" si="55"/>
        <v>0.91512785991903411</v>
      </c>
      <c r="M261" s="353">
        <f t="shared" si="56"/>
        <v>2.1562353854033458</v>
      </c>
      <c r="N261" s="353">
        <f t="shared" si="57"/>
        <v>1154.1566666666668</v>
      </c>
      <c r="O261" s="353">
        <f t="shared" si="58"/>
        <v>118.86701659137132</v>
      </c>
      <c r="P261" s="353">
        <f t="shared" si="59"/>
        <v>10.299036519424398</v>
      </c>
      <c r="Q261" s="353">
        <f t="shared" si="60"/>
        <v>87.009999999999991</v>
      </c>
      <c r="R261" s="353">
        <f t="shared" si="61"/>
        <v>3.8173169897193517</v>
      </c>
      <c r="S261" s="353">
        <f t="shared" si="62"/>
        <v>4.3872164000911988</v>
      </c>
      <c r="T261" s="355">
        <v>257</v>
      </c>
      <c r="U261" s="353">
        <v>43.385999999999996</v>
      </c>
      <c r="V261" s="353">
        <v>42.378000000000007</v>
      </c>
      <c r="W261" s="353">
        <v>41.559000000000005</v>
      </c>
      <c r="X261" s="353">
        <v>1185.8000000000002</v>
      </c>
      <c r="Y261" s="353">
        <v>1022.67</v>
      </c>
      <c r="Z261" s="353">
        <v>1254</v>
      </c>
      <c r="AA261" s="353">
        <v>91.102000000000004</v>
      </c>
      <c r="AB261" s="353">
        <v>83.545000000000002</v>
      </c>
      <c r="AC261" s="353">
        <v>86.382999999999996</v>
      </c>
      <c r="AD261" s="353">
        <f t="shared" si="63"/>
        <v>42.441000000000003</v>
      </c>
      <c r="AE261" s="353">
        <f t="shared" si="64"/>
        <v>0.91512785991903411</v>
      </c>
      <c r="AF261" s="353">
        <f t="shared" si="65"/>
        <v>2.1562353854033458</v>
      </c>
      <c r="AG261" s="353">
        <f t="shared" si="66"/>
        <v>1154.1566666666668</v>
      </c>
      <c r="AH261" s="353">
        <f t="shared" si="67"/>
        <v>118.86701659137132</v>
      </c>
      <c r="AI261" s="353">
        <f t="shared" si="68"/>
        <v>10.299036519424398</v>
      </c>
      <c r="AJ261" s="353">
        <f t="shared" si="69"/>
        <v>87.009999999999991</v>
      </c>
      <c r="AK261" s="353">
        <f t="shared" si="70"/>
        <v>3.8173169897193517</v>
      </c>
      <c r="AL261" s="353">
        <f t="shared" si="71"/>
        <v>4.3872164000911988</v>
      </c>
      <c r="AM261" s="430" t="s">
        <v>1088</v>
      </c>
    </row>
    <row r="262" spans="1:39">
      <c r="A262" s="355">
        <v>258</v>
      </c>
      <c r="B262" s="353">
        <v>39.668999999999997</v>
      </c>
      <c r="C262" s="353">
        <v>42.084000000000003</v>
      </c>
      <c r="D262" s="353">
        <v>38.786999999999999</v>
      </c>
      <c r="E262" s="353">
        <v>1008.48</v>
      </c>
      <c r="F262" s="353">
        <v>879.45</v>
      </c>
      <c r="G262" s="353">
        <v>935.99</v>
      </c>
      <c r="H262" s="353">
        <v>73.469000000000008</v>
      </c>
      <c r="I262" s="353">
        <v>65.471999999999994</v>
      </c>
      <c r="J262" s="353">
        <v>68.739000000000004</v>
      </c>
      <c r="K262" s="353">
        <f t="shared" ref="K262:K325" si="72">AVERAGE(B262:D262)</f>
        <v>40.18</v>
      </c>
      <c r="L262" s="353">
        <f t="shared" ref="L262:L325" si="73">STDEV(B262:D262)</f>
        <v>1.706866427111392</v>
      </c>
      <c r="M262" s="353">
        <f t="shared" ref="M262:M325" si="74">L262/K262*100</f>
        <v>4.2480498434828071</v>
      </c>
      <c r="N262" s="353">
        <f t="shared" ref="N262:N325" si="75">AVERAGE(E262:G262)</f>
        <v>941.30666666666673</v>
      </c>
      <c r="O262" s="353">
        <f t="shared" ref="O262:O325" si="76">STDEV(E262:G262)</f>
        <v>64.679095798668456</v>
      </c>
      <c r="P262" s="353">
        <f t="shared" ref="P262:P325" si="77">O262/N262*100</f>
        <v>6.8712034121365102</v>
      </c>
      <c r="Q262" s="353">
        <f t="shared" ref="Q262:Q325" si="78">AVERAGE(H262:J262)</f>
        <v>69.226666666666674</v>
      </c>
      <c r="R262" s="353">
        <f t="shared" ref="R262:R325" si="79">STDEV(H262:J262)</f>
        <v>4.0207420127799036</v>
      </c>
      <c r="S262" s="353">
        <f t="shared" ref="S262:S325" si="80">R262/Q262*100</f>
        <v>5.8080826455795975</v>
      </c>
      <c r="T262" s="355">
        <v>258</v>
      </c>
      <c r="U262" s="353">
        <v>39.668999999999997</v>
      </c>
      <c r="V262" s="353">
        <v>42.084000000000003</v>
      </c>
      <c r="W262" s="353">
        <v>38.786999999999999</v>
      </c>
      <c r="X262" s="353">
        <v>1008.48</v>
      </c>
      <c r="Y262" s="353">
        <v>879.45</v>
      </c>
      <c r="Z262" s="353">
        <v>935.99</v>
      </c>
      <c r="AA262" s="353">
        <v>73.469000000000008</v>
      </c>
      <c r="AB262" s="353">
        <v>65.471999999999994</v>
      </c>
      <c r="AC262" s="353">
        <v>68.739000000000004</v>
      </c>
      <c r="AD262" s="353">
        <f t="shared" ref="AD262:AD325" si="81">AVERAGE(U262:W262)</f>
        <v>40.18</v>
      </c>
      <c r="AE262" s="353">
        <f t="shared" ref="AE262:AE325" si="82">STDEV(U262:W262)</f>
        <v>1.706866427111392</v>
      </c>
      <c r="AF262" s="353">
        <f t="shared" ref="AF262:AF325" si="83">AE262/AD262*100</f>
        <v>4.2480498434828071</v>
      </c>
      <c r="AG262" s="353">
        <f t="shared" ref="AG262:AG325" si="84">AVERAGE(X262:Z262)</f>
        <v>941.30666666666673</v>
      </c>
      <c r="AH262" s="353">
        <f t="shared" ref="AH262:AH325" si="85">STDEV(X262:Z262)</f>
        <v>64.679095798668456</v>
      </c>
      <c r="AI262" s="353">
        <f t="shared" ref="AI262:AI325" si="86">AH262/AG262*100</f>
        <v>6.8712034121365102</v>
      </c>
      <c r="AJ262" s="353">
        <f t="shared" ref="AJ262:AJ325" si="87">AVERAGE(AA262:AC262)</f>
        <v>69.226666666666674</v>
      </c>
      <c r="AK262" s="353">
        <f t="shared" ref="AK262:AK325" si="88">STDEV(AA262:AC262)</f>
        <v>4.0207420127799036</v>
      </c>
      <c r="AL262" s="353">
        <f t="shared" ref="AL262:AL325" si="89">AK262/AJ262*100</f>
        <v>5.8080826455795975</v>
      </c>
      <c r="AM262" s="430" t="s">
        <v>1089</v>
      </c>
    </row>
    <row r="263" spans="1:39">
      <c r="A263" s="355">
        <v>259</v>
      </c>
      <c r="B263" s="353">
        <v>45.15</v>
      </c>
      <c r="C263" s="353">
        <v>50.841000000000008</v>
      </c>
      <c r="D263" s="353">
        <v>45.381</v>
      </c>
      <c r="E263" s="353">
        <v>1318.9</v>
      </c>
      <c r="F263" s="353">
        <v>1017.61</v>
      </c>
      <c r="G263" s="353">
        <v>1515.8000000000002</v>
      </c>
      <c r="H263" s="353">
        <v>96.888000000000005</v>
      </c>
      <c r="I263" s="353">
        <v>107.712</v>
      </c>
      <c r="J263" s="353">
        <v>83.313999999999993</v>
      </c>
      <c r="K263" s="353">
        <f t="shared" si="72"/>
        <v>47.124000000000002</v>
      </c>
      <c r="L263" s="353">
        <f t="shared" si="73"/>
        <v>3.2210878597144834</v>
      </c>
      <c r="M263" s="353">
        <f t="shared" si="74"/>
        <v>6.835344749415337</v>
      </c>
      <c r="N263" s="353">
        <f t="shared" si="75"/>
        <v>1284.1033333333335</v>
      </c>
      <c r="O263" s="353">
        <f t="shared" si="76"/>
        <v>250.911189533933</v>
      </c>
      <c r="P263" s="353">
        <f t="shared" si="77"/>
        <v>19.539797383954017</v>
      </c>
      <c r="Q263" s="353">
        <f t="shared" si="78"/>
        <v>95.971333333333334</v>
      </c>
      <c r="R263" s="353">
        <f t="shared" si="79"/>
        <v>12.224803038631583</v>
      </c>
      <c r="S263" s="353">
        <f t="shared" si="80"/>
        <v>12.737973532337692</v>
      </c>
      <c r="T263" s="355">
        <v>259</v>
      </c>
      <c r="U263" s="353">
        <v>45.15</v>
      </c>
      <c r="V263" s="353">
        <v>50.841000000000008</v>
      </c>
      <c r="W263" s="353">
        <v>45.381</v>
      </c>
      <c r="X263" s="353">
        <v>1318.9</v>
      </c>
      <c r="Y263" s="353">
        <v>1017.61</v>
      </c>
      <c r="Z263" s="353">
        <v>1515.8000000000002</v>
      </c>
      <c r="AA263" s="353">
        <v>96.888000000000005</v>
      </c>
      <c r="AB263" s="353">
        <v>107.712</v>
      </c>
      <c r="AD263" s="353">
        <f t="shared" si="81"/>
        <v>47.124000000000002</v>
      </c>
      <c r="AE263" s="353">
        <f t="shared" si="82"/>
        <v>3.2210878597144834</v>
      </c>
      <c r="AF263" s="353">
        <f t="shared" si="83"/>
        <v>6.835344749415337</v>
      </c>
      <c r="AG263" s="353">
        <f t="shared" si="84"/>
        <v>1284.1033333333335</v>
      </c>
      <c r="AH263" s="353">
        <f t="shared" si="85"/>
        <v>250.911189533933</v>
      </c>
      <c r="AI263" s="353">
        <f t="shared" si="86"/>
        <v>19.539797383954017</v>
      </c>
      <c r="AJ263" s="353">
        <f t="shared" si="87"/>
        <v>102.30000000000001</v>
      </c>
      <c r="AK263" s="353">
        <f t="shared" si="88"/>
        <v>7.6537237995631893</v>
      </c>
      <c r="AL263" s="353">
        <f t="shared" si="89"/>
        <v>7.4816459428770177</v>
      </c>
      <c r="AM263" s="430" t="s">
        <v>1090</v>
      </c>
    </row>
    <row r="264" spans="1:39">
      <c r="A264" s="355">
        <v>260</v>
      </c>
      <c r="B264" s="353">
        <v>38.64</v>
      </c>
      <c r="C264" s="353">
        <v>36.309000000000005</v>
      </c>
      <c r="D264" s="353">
        <v>35.321999999999996</v>
      </c>
      <c r="E264" s="353">
        <v>1230.9000000000001</v>
      </c>
      <c r="F264" s="353">
        <v>1167.1000000000001</v>
      </c>
      <c r="G264" s="353">
        <v>1197.9000000000001</v>
      </c>
      <c r="H264" s="353">
        <v>66.858000000000004</v>
      </c>
      <c r="I264" s="353">
        <v>63.756</v>
      </c>
      <c r="J264" s="353">
        <v>71.918000000000006</v>
      </c>
      <c r="K264" s="353">
        <f t="shared" si="72"/>
        <v>36.757000000000005</v>
      </c>
      <c r="L264" s="353">
        <f t="shared" si="73"/>
        <v>1.7037631877699451</v>
      </c>
      <c r="M264" s="353">
        <f t="shared" si="74"/>
        <v>4.6352074102074292</v>
      </c>
      <c r="N264" s="353">
        <f t="shared" si="75"/>
        <v>1198.6333333333334</v>
      </c>
      <c r="O264" s="353">
        <f t="shared" si="76"/>
        <v>31.906321212783713</v>
      </c>
      <c r="P264" s="353">
        <f t="shared" si="77"/>
        <v>2.6618916999458029</v>
      </c>
      <c r="Q264" s="353">
        <f t="shared" si="78"/>
        <v>67.510666666666665</v>
      </c>
      <c r="R264" s="353">
        <f t="shared" si="79"/>
        <v>4.1199564722619773</v>
      </c>
      <c r="S264" s="353">
        <f t="shared" si="80"/>
        <v>6.1026748448570753</v>
      </c>
      <c r="T264" s="355">
        <v>260</v>
      </c>
      <c r="U264" s="353">
        <v>38.64</v>
      </c>
      <c r="V264" s="353">
        <v>36.309000000000005</v>
      </c>
      <c r="W264" s="353">
        <v>35.321999999999996</v>
      </c>
      <c r="X264" s="353">
        <v>1230.9000000000001</v>
      </c>
      <c r="Y264" s="353">
        <v>1167.1000000000001</v>
      </c>
      <c r="Z264" s="353">
        <v>1197.9000000000001</v>
      </c>
      <c r="AA264" s="353">
        <v>66.858000000000004</v>
      </c>
      <c r="AB264" s="353">
        <v>63.756</v>
      </c>
      <c r="AC264" s="353">
        <v>71.918000000000006</v>
      </c>
      <c r="AD264" s="353">
        <f t="shared" si="81"/>
        <v>36.757000000000005</v>
      </c>
      <c r="AE264" s="353">
        <f t="shared" si="82"/>
        <v>1.7037631877699451</v>
      </c>
      <c r="AF264" s="353">
        <f t="shared" si="83"/>
        <v>4.6352074102074292</v>
      </c>
      <c r="AG264" s="353">
        <f t="shared" si="84"/>
        <v>1198.6333333333334</v>
      </c>
      <c r="AH264" s="353">
        <f t="shared" si="85"/>
        <v>31.906321212783713</v>
      </c>
      <c r="AI264" s="353">
        <f t="shared" si="86"/>
        <v>2.6618916999458029</v>
      </c>
      <c r="AJ264" s="353">
        <f t="shared" si="87"/>
        <v>67.510666666666665</v>
      </c>
      <c r="AK264" s="353">
        <f t="shared" si="88"/>
        <v>4.1199564722619773</v>
      </c>
      <c r="AL264" s="353">
        <f t="shared" si="89"/>
        <v>6.1026748448570753</v>
      </c>
      <c r="AM264" s="430" t="s">
        <v>1091</v>
      </c>
    </row>
    <row r="265" spans="1:39">
      <c r="A265" s="355">
        <v>261</v>
      </c>
      <c r="B265" s="353">
        <v>36.771000000000001</v>
      </c>
      <c r="C265" s="353">
        <v>33.978000000000002</v>
      </c>
      <c r="D265" s="353">
        <v>33.494999999999997</v>
      </c>
      <c r="E265" s="353">
        <v>753.28000000000009</v>
      </c>
      <c r="F265" s="353">
        <v>651.64</v>
      </c>
      <c r="G265" s="353">
        <v>817.5200000000001</v>
      </c>
      <c r="H265" s="353">
        <v>98.945000000000007</v>
      </c>
      <c r="I265" s="353">
        <v>69.332999999999998</v>
      </c>
      <c r="J265" s="353">
        <v>89.87</v>
      </c>
      <c r="K265" s="353">
        <f t="shared" si="72"/>
        <v>34.747999999999998</v>
      </c>
      <c r="L265" s="353">
        <f t="shared" si="73"/>
        <v>1.7685358350907123</v>
      </c>
      <c r="M265" s="353">
        <f t="shared" si="74"/>
        <v>5.0896046825449304</v>
      </c>
      <c r="N265" s="353">
        <f t="shared" si="75"/>
        <v>740.81333333333339</v>
      </c>
      <c r="O265" s="353">
        <f t="shared" si="76"/>
        <v>83.639744938237016</v>
      </c>
      <c r="P265" s="353">
        <f t="shared" si="77"/>
        <v>11.290259121268113</v>
      </c>
      <c r="Q265" s="353">
        <f t="shared" si="78"/>
        <v>86.049333333333337</v>
      </c>
      <c r="R265" s="353">
        <f t="shared" si="79"/>
        <v>15.171214728337739</v>
      </c>
      <c r="S265" s="353">
        <f t="shared" si="80"/>
        <v>17.630833547040154</v>
      </c>
      <c r="T265" s="355">
        <v>261</v>
      </c>
      <c r="U265" s="353">
        <v>36.771000000000001</v>
      </c>
      <c r="V265" s="353">
        <v>33.978000000000002</v>
      </c>
      <c r="W265" s="353">
        <v>33.494999999999997</v>
      </c>
      <c r="X265" s="353">
        <v>753.28000000000009</v>
      </c>
      <c r="Y265" s="353">
        <v>651.64</v>
      </c>
      <c r="Z265" s="353">
        <v>817.5200000000001</v>
      </c>
      <c r="AA265" s="353">
        <v>98.945000000000007</v>
      </c>
      <c r="AC265" s="353">
        <v>89.87</v>
      </c>
      <c r="AD265" s="353">
        <f t="shared" si="81"/>
        <v>34.747999999999998</v>
      </c>
      <c r="AE265" s="353">
        <f t="shared" si="82"/>
        <v>1.7685358350907123</v>
      </c>
      <c r="AF265" s="353">
        <f t="shared" si="83"/>
        <v>5.0896046825449304</v>
      </c>
      <c r="AG265" s="353">
        <f t="shared" si="84"/>
        <v>740.81333333333339</v>
      </c>
      <c r="AH265" s="353">
        <f t="shared" si="85"/>
        <v>83.639744938237016</v>
      </c>
      <c r="AI265" s="353">
        <f t="shared" si="86"/>
        <v>11.290259121268113</v>
      </c>
      <c r="AJ265" s="353">
        <f t="shared" si="87"/>
        <v>94.407499999999999</v>
      </c>
      <c r="AK265" s="353">
        <f t="shared" si="88"/>
        <v>6.4169940392679212</v>
      </c>
      <c r="AL265" s="353">
        <f t="shared" si="89"/>
        <v>6.7971231515164803</v>
      </c>
      <c r="AM265" s="430" t="s">
        <v>1092</v>
      </c>
    </row>
    <row r="266" spans="1:39">
      <c r="A266" s="355">
        <v>262</v>
      </c>
      <c r="B266" s="353">
        <v>67.262999999999991</v>
      </c>
      <c r="C266" s="353">
        <v>64.932000000000002</v>
      </c>
      <c r="D266" s="353">
        <v>67.808999999999997</v>
      </c>
      <c r="E266" s="353">
        <v>2094.4</v>
      </c>
      <c r="F266" s="353">
        <v>2094.4</v>
      </c>
      <c r="G266" s="353">
        <v>2088.9</v>
      </c>
      <c r="H266" s="353">
        <v>84.831999999999994</v>
      </c>
      <c r="I266" s="353">
        <v>83.456999999999994</v>
      </c>
      <c r="J266" s="353">
        <v>83.545000000000002</v>
      </c>
      <c r="K266" s="353">
        <f t="shared" si="72"/>
        <v>66.667999999999992</v>
      </c>
      <c r="L266" s="353">
        <f t="shared" si="73"/>
        <v>1.5280055628170952</v>
      </c>
      <c r="M266" s="353">
        <f t="shared" si="74"/>
        <v>2.2919625049755434</v>
      </c>
      <c r="N266" s="353">
        <f t="shared" si="75"/>
        <v>2092.5666666666671</v>
      </c>
      <c r="O266" s="353">
        <f t="shared" si="76"/>
        <v>3.1754264805429413</v>
      </c>
      <c r="P266" s="353">
        <f t="shared" si="77"/>
        <v>0.15174792426571548</v>
      </c>
      <c r="Q266" s="353">
        <f t="shared" si="78"/>
        <v>83.944666666666663</v>
      </c>
      <c r="R266" s="353">
        <f t="shared" si="79"/>
        <v>0.76971185084636062</v>
      </c>
      <c r="S266" s="353">
        <f t="shared" si="80"/>
        <v>0.9169276398496955</v>
      </c>
      <c r="T266" s="355">
        <v>262</v>
      </c>
      <c r="U266" s="353">
        <v>67.262999999999991</v>
      </c>
      <c r="V266" s="353">
        <v>64.932000000000002</v>
      </c>
      <c r="W266" s="353">
        <v>67.808999999999997</v>
      </c>
      <c r="X266" s="353">
        <v>2094.4</v>
      </c>
      <c r="Y266" s="353">
        <v>2094.4</v>
      </c>
      <c r="Z266" s="353">
        <v>2088.9</v>
      </c>
      <c r="AA266" s="353">
        <v>84.831999999999994</v>
      </c>
      <c r="AB266" s="353">
        <v>83.456999999999994</v>
      </c>
      <c r="AC266" s="353">
        <v>83.545000000000002</v>
      </c>
      <c r="AD266" s="353">
        <f t="shared" si="81"/>
        <v>66.667999999999992</v>
      </c>
      <c r="AE266" s="353">
        <f t="shared" si="82"/>
        <v>1.5280055628170952</v>
      </c>
      <c r="AF266" s="353">
        <f t="shared" si="83"/>
        <v>2.2919625049755434</v>
      </c>
      <c r="AG266" s="353">
        <f t="shared" si="84"/>
        <v>2092.5666666666671</v>
      </c>
      <c r="AH266" s="353">
        <f t="shared" si="85"/>
        <v>3.1754264805429413</v>
      </c>
      <c r="AI266" s="353">
        <f t="shared" si="86"/>
        <v>0.15174792426571548</v>
      </c>
      <c r="AJ266" s="353">
        <f t="shared" si="87"/>
        <v>83.944666666666663</v>
      </c>
      <c r="AK266" s="353">
        <f t="shared" si="88"/>
        <v>0.76971185084636062</v>
      </c>
      <c r="AL266" s="353">
        <f t="shared" si="89"/>
        <v>0.9169276398496955</v>
      </c>
      <c r="AM266" s="430" t="s">
        <v>1093</v>
      </c>
    </row>
    <row r="267" spans="1:39">
      <c r="A267" s="355">
        <v>263</v>
      </c>
      <c r="B267" s="353">
        <v>44.919000000000004</v>
      </c>
      <c r="C267" s="353">
        <v>46.116000000000007</v>
      </c>
      <c r="D267" s="353">
        <v>40.383000000000003</v>
      </c>
      <c r="E267" s="353">
        <v>733.58999999999992</v>
      </c>
      <c r="F267" s="353">
        <v>661.21</v>
      </c>
      <c r="G267" s="353">
        <v>774.40000000000009</v>
      </c>
      <c r="H267" s="353">
        <v>62.502000000000002</v>
      </c>
      <c r="I267" s="353">
        <v>77.253</v>
      </c>
      <c r="J267" s="353">
        <v>65.087000000000003</v>
      </c>
      <c r="K267" s="353">
        <f t="shared" si="72"/>
        <v>43.806000000000004</v>
      </c>
      <c r="L267" s="353">
        <f t="shared" si="73"/>
        <v>3.0242187420886095</v>
      </c>
      <c r="M267" s="353">
        <f t="shared" si="74"/>
        <v>6.9036632929019071</v>
      </c>
      <c r="N267" s="353">
        <f t="shared" si="75"/>
        <v>723.06666666666661</v>
      </c>
      <c r="O267" s="353">
        <f t="shared" si="76"/>
        <v>57.324073767775218</v>
      </c>
      <c r="P267" s="353">
        <f t="shared" si="77"/>
        <v>7.9279098885914472</v>
      </c>
      <c r="Q267" s="353">
        <f t="shared" si="78"/>
        <v>68.280666666666662</v>
      </c>
      <c r="R267" s="353">
        <f t="shared" si="79"/>
        <v>7.8770318225416167</v>
      </c>
      <c r="S267" s="353">
        <f t="shared" si="80"/>
        <v>11.536255000256222</v>
      </c>
      <c r="T267" s="355">
        <v>263</v>
      </c>
      <c r="U267" s="353">
        <v>44.919000000000004</v>
      </c>
      <c r="V267" s="353">
        <v>46.116000000000007</v>
      </c>
      <c r="W267" s="353">
        <v>40.383000000000003</v>
      </c>
      <c r="X267" s="353">
        <v>733.58999999999992</v>
      </c>
      <c r="Y267" s="353">
        <v>661.21</v>
      </c>
      <c r="Z267" s="353">
        <v>774.40000000000009</v>
      </c>
      <c r="AA267" s="353">
        <v>62.502000000000002</v>
      </c>
      <c r="AB267" s="353">
        <v>77.253</v>
      </c>
      <c r="AC267" s="353">
        <v>65.087000000000003</v>
      </c>
      <c r="AD267" s="353">
        <f t="shared" si="81"/>
        <v>43.806000000000004</v>
      </c>
      <c r="AE267" s="353">
        <f t="shared" si="82"/>
        <v>3.0242187420886095</v>
      </c>
      <c r="AF267" s="353">
        <f t="shared" si="83"/>
        <v>6.9036632929019071</v>
      </c>
      <c r="AG267" s="353">
        <f t="shared" si="84"/>
        <v>723.06666666666661</v>
      </c>
      <c r="AH267" s="353">
        <f t="shared" si="85"/>
        <v>57.324073767775218</v>
      </c>
      <c r="AI267" s="353">
        <f t="shared" si="86"/>
        <v>7.9279098885914472</v>
      </c>
      <c r="AJ267" s="353">
        <f t="shared" si="87"/>
        <v>68.280666666666662</v>
      </c>
      <c r="AK267" s="353">
        <f t="shared" si="88"/>
        <v>7.8770318225416167</v>
      </c>
      <c r="AL267" s="353">
        <f t="shared" si="89"/>
        <v>11.536255000256222</v>
      </c>
      <c r="AM267" s="430" t="s">
        <v>1094</v>
      </c>
    </row>
    <row r="268" spans="1:39">
      <c r="A268" s="355">
        <v>264</v>
      </c>
      <c r="B268" s="353">
        <v>61.005000000000003</v>
      </c>
      <c r="C268" s="353">
        <v>61.614000000000004</v>
      </c>
      <c r="D268" s="353">
        <v>54.243000000000002</v>
      </c>
      <c r="E268" s="353">
        <v>1763.3000000000002</v>
      </c>
      <c r="F268" s="353">
        <v>1611.5</v>
      </c>
      <c r="G268" s="353">
        <v>1713.8000000000002</v>
      </c>
      <c r="H268" s="353">
        <v>91.245000000000005</v>
      </c>
      <c r="I268" s="353">
        <v>80.563999999999993</v>
      </c>
      <c r="J268" s="353">
        <v>91.52000000000001</v>
      </c>
      <c r="K268" s="353">
        <f t="shared" si="72"/>
        <v>58.954000000000001</v>
      </c>
      <c r="L268" s="353">
        <f t="shared" si="73"/>
        <v>4.0911931022624692</v>
      </c>
      <c r="M268" s="353">
        <f t="shared" si="74"/>
        <v>6.9396361608414514</v>
      </c>
      <c r="N268" s="353">
        <f t="shared" si="75"/>
        <v>1696.2</v>
      </c>
      <c r="O268" s="353">
        <f t="shared" si="76"/>
        <v>77.41530856361689</v>
      </c>
      <c r="P268" s="353">
        <f t="shared" si="77"/>
        <v>4.5640436601589958</v>
      </c>
      <c r="Q268" s="353">
        <f t="shared" si="78"/>
        <v>87.776333333333341</v>
      </c>
      <c r="R268" s="353">
        <f t="shared" si="79"/>
        <v>6.2475771570532395</v>
      </c>
      <c r="S268" s="353">
        <f t="shared" si="80"/>
        <v>7.1176100889608502</v>
      </c>
      <c r="T268" s="355">
        <v>264</v>
      </c>
      <c r="U268" s="353">
        <v>61.005000000000003</v>
      </c>
      <c r="V268" s="353">
        <v>61.614000000000004</v>
      </c>
      <c r="W268" s="353">
        <v>54.243000000000002</v>
      </c>
      <c r="X268" s="353">
        <v>1763.3000000000002</v>
      </c>
      <c r="Y268" s="353">
        <v>1611.5</v>
      </c>
      <c r="Z268" s="353">
        <v>1713.8000000000002</v>
      </c>
      <c r="AA268" s="353">
        <v>91.245000000000005</v>
      </c>
      <c r="AB268" s="353">
        <v>80.563999999999993</v>
      </c>
      <c r="AC268" s="353">
        <v>91.52000000000001</v>
      </c>
      <c r="AD268" s="353">
        <f t="shared" si="81"/>
        <v>58.954000000000001</v>
      </c>
      <c r="AE268" s="353">
        <f t="shared" si="82"/>
        <v>4.0911931022624692</v>
      </c>
      <c r="AF268" s="353">
        <f t="shared" si="83"/>
        <v>6.9396361608414514</v>
      </c>
      <c r="AG268" s="353">
        <f t="shared" si="84"/>
        <v>1696.2</v>
      </c>
      <c r="AH268" s="353">
        <f t="shared" si="85"/>
        <v>77.41530856361689</v>
      </c>
      <c r="AI268" s="353">
        <f t="shared" si="86"/>
        <v>4.5640436601589958</v>
      </c>
      <c r="AJ268" s="353">
        <f t="shared" si="87"/>
        <v>87.776333333333341</v>
      </c>
      <c r="AK268" s="353">
        <f t="shared" si="88"/>
        <v>6.2475771570532395</v>
      </c>
      <c r="AL268" s="353">
        <f t="shared" si="89"/>
        <v>7.1176100889608502</v>
      </c>
      <c r="AM268" s="430" t="s">
        <v>1095</v>
      </c>
    </row>
    <row r="269" spans="1:39">
      <c r="A269" s="355">
        <v>265</v>
      </c>
      <c r="B269" s="353">
        <v>54.725999999999999</v>
      </c>
      <c r="C269" s="353">
        <v>49.77</v>
      </c>
      <c r="D269" s="353">
        <v>53.780999999999999</v>
      </c>
      <c r="E269" s="353">
        <v>1290.3000000000002</v>
      </c>
      <c r="F269" s="353">
        <v>1062.49</v>
      </c>
      <c r="G269" s="353">
        <v>1299.1000000000001</v>
      </c>
      <c r="H269" s="353">
        <v>91.52000000000001</v>
      </c>
      <c r="I269" s="353">
        <v>91.60799999999999</v>
      </c>
      <c r="J269" s="353">
        <v>83.578000000000003</v>
      </c>
      <c r="K269" s="353">
        <f t="shared" si="72"/>
        <v>52.759000000000007</v>
      </c>
      <c r="L269" s="353">
        <f t="shared" si="73"/>
        <v>2.6313203909824412</v>
      </c>
      <c r="M269" s="353">
        <f t="shared" si="74"/>
        <v>4.9874341647537683</v>
      </c>
      <c r="N269" s="353">
        <f t="shared" si="75"/>
        <v>1217.2966666666669</v>
      </c>
      <c r="O269" s="353">
        <f t="shared" si="76"/>
        <v>134.13868954680208</v>
      </c>
      <c r="P269" s="353">
        <f t="shared" si="77"/>
        <v>11.019391839305296</v>
      </c>
      <c r="Q269" s="353">
        <f t="shared" si="78"/>
        <v>88.902000000000001</v>
      </c>
      <c r="R269" s="353">
        <f t="shared" si="79"/>
        <v>4.6109291905211451</v>
      </c>
      <c r="S269" s="353">
        <f t="shared" si="80"/>
        <v>5.1865303261131865</v>
      </c>
      <c r="T269" s="355">
        <v>265</v>
      </c>
      <c r="U269" s="353">
        <v>54.725999999999999</v>
      </c>
      <c r="V269" s="353">
        <v>49.77</v>
      </c>
      <c r="W269" s="353">
        <v>53.780999999999999</v>
      </c>
      <c r="X269" s="353">
        <v>1290.3000000000002</v>
      </c>
      <c r="Y269" s="353">
        <v>1062.49</v>
      </c>
      <c r="Z269" s="353">
        <v>1299.1000000000001</v>
      </c>
      <c r="AA269" s="353">
        <v>91.52000000000001</v>
      </c>
      <c r="AB269" s="353">
        <v>91.60799999999999</v>
      </c>
      <c r="AC269" s="353">
        <v>83.578000000000003</v>
      </c>
      <c r="AD269" s="353">
        <f t="shared" si="81"/>
        <v>52.759000000000007</v>
      </c>
      <c r="AE269" s="353">
        <f t="shared" si="82"/>
        <v>2.6313203909824412</v>
      </c>
      <c r="AF269" s="353">
        <f t="shared" si="83"/>
        <v>4.9874341647537683</v>
      </c>
      <c r="AG269" s="353">
        <f t="shared" si="84"/>
        <v>1217.2966666666669</v>
      </c>
      <c r="AH269" s="353">
        <f t="shared" si="85"/>
        <v>134.13868954680208</v>
      </c>
      <c r="AI269" s="353">
        <f t="shared" si="86"/>
        <v>11.019391839305296</v>
      </c>
      <c r="AJ269" s="353">
        <f t="shared" si="87"/>
        <v>88.902000000000001</v>
      </c>
      <c r="AK269" s="353">
        <f t="shared" si="88"/>
        <v>4.6109291905211451</v>
      </c>
      <c r="AL269" s="353">
        <f t="shared" si="89"/>
        <v>5.1865303261131865</v>
      </c>
      <c r="AM269" s="430" t="s">
        <v>1096</v>
      </c>
    </row>
    <row r="270" spans="1:39">
      <c r="A270" s="355">
        <v>266</v>
      </c>
      <c r="B270" s="353">
        <v>156.66</v>
      </c>
      <c r="C270" s="353">
        <v>146.286</v>
      </c>
      <c r="D270" s="353">
        <v>154.791</v>
      </c>
      <c r="E270" s="353">
        <v>7152.1773213142978</v>
      </c>
      <c r="F270" s="353">
        <v>6832.1</v>
      </c>
      <c r="G270" s="353">
        <v>7018.0710971060134</v>
      </c>
      <c r="H270" s="353">
        <v>73.634</v>
      </c>
      <c r="I270" s="353">
        <v>70.388999999999996</v>
      </c>
      <c r="J270" s="353">
        <v>78.462999999999994</v>
      </c>
      <c r="K270" s="353">
        <f t="shared" si="72"/>
        <v>152.57900000000001</v>
      </c>
      <c r="L270" s="353">
        <f t="shared" si="73"/>
        <v>5.529437313144979</v>
      </c>
      <c r="M270" s="353">
        <f t="shared" si="74"/>
        <v>3.6239831910977127</v>
      </c>
      <c r="N270" s="353">
        <f t="shared" si="75"/>
        <v>7000.7828061401042</v>
      </c>
      <c r="O270" s="353">
        <f t="shared" si="76"/>
        <v>160.7374774541565</v>
      </c>
      <c r="P270" s="353">
        <f t="shared" si="77"/>
        <v>2.2959929182945102</v>
      </c>
      <c r="Q270" s="353">
        <f t="shared" si="78"/>
        <v>74.161999999999992</v>
      </c>
      <c r="R270" s="353">
        <f t="shared" si="79"/>
        <v>4.0628139263323382</v>
      </c>
      <c r="S270" s="353">
        <f t="shared" si="80"/>
        <v>5.4782960631217312</v>
      </c>
      <c r="T270" s="355">
        <v>266</v>
      </c>
      <c r="U270" s="353">
        <v>156.66</v>
      </c>
      <c r="V270" s="353">
        <v>146.286</v>
      </c>
      <c r="W270" s="353">
        <v>154.791</v>
      </c>
      <c r="X270" s="353">
        <v>7152.1773213142978</v>
      </c>
      <c r="Y270" s="353">
        <v>6832.1</v>
      </c>
      <c r="Z270" s="353">
        <v>7018.0710971060134</v>
      </c>
      <c r="AA270" s="353">
        <v>73.634</v>
      </c>
      <c r="AB270" s="353">
        <v>70.388999999999996</v>
      </c>
      <c r="AC270" s="353">
        <v>78.462999999999994</v>
      </c>
      <c r="AD270" s="353">
        <f t="shared" si="81"/>
        <v>152.57900000000001</v>
      </c>
      <c r="AE270" s="353">
        <f t="shared" si="82"/>
        <v>5.529437313144979</v>
      </c>
      <c r="AF270" s="353">
        <f t="shared" si="83"/>
        <v>3.6239831910977127</v>
      </c>
      <c r="AG270" s="353">
        <f t="shared" si="84"/>
        <v>7000.7828061401042</v>
      </c>
      <c r="AH270" s="353">
        <f t="shared" si="85"/>
        <v>160.7374774541565</v>
      </c>
      <c r="AI270" s="353">
        <f t="shared" si="86"/>
        <v>2.2959929182945102</v>
      </c>
      <c r="AJ270" s="353">
        <f t="shared" si="87"/>
        <v>74.161999999999992</v>
      </c>
      <c r="AK270" s="353">
        <f t="shared" si="88"/>
        <v>4.0628139263323382</v>
      </c>
      <c r="AL270" s="353">
        <f t="shared" si="89"/>
        <v>5.4782960631217312</v>
      </c>
      <c r="AM270" s="430" t="s">
        <v>1097</v>
      </c>
    </row>
    <row r="271" spans="1:39">
      <c r="A271" s="355">
        <v>267</v>
      </c>
      <c r="B271" s="353">
        <v>44.036999999999999</v>
      </c>
      <c r="C271" s="353">
        <v>43.196999999999996</v>
      </c>
      <c r="D271" s="353">
        <v>48.321000000000005</v>
      </c>
      <c r="E271" s="353">
        <v>990.88</v>
      </c>
      <c r="F271" s="353">
        <v>877.58</v>
      </c>
      <c r="G271" s="353">
        <v>921.46999999999991</v>
      </c>
      <c r="H271" s="353">
        <v>82.896000000000001</v>
      </c>
      <c r="I271" s="353">
        <v>89.76</v>
      </c>
      <c r="J271" s="353">
        <v>80.113</v>
      </c>
      <c r="K271" s="353">
        <f t="shared" si="72"/>
        <v>45.185000000000002</v>
      </c>
      <c r="L271" s="353">
        <f t="shared" si="73"/>
        <v>2.7481397344385576</v>
      </c>
      <c r="M271" s="353">
        <f t="shared" si="74"/>
        <v>6.0819735187309005</v>
      </c>
      <c r="N271" s="353">
        <f t="shared" si="75"/>
        <v>929.97666666666657</v>
      </c>
      <c r="O271" s="353">
        <f t="shared" si="76"/>
        <v>57.12700791511255</v>
      </c>
      <c r="P271" s="353">
        <f t="shared" si="77"/>
        <v>6.1428431446429714</v>
      </c>
      <c r="Q271" s="353">
        <f t="shared" si="78"/>
        <v>84.25633333333333</v>
      </c>
      <c r="R271" s="353">
        <f t="shared" si="79"/>
        <v>4.965282704271063</v>
      </c>
      <c r="S271" s="353">
        <f t="shared" si="80"/>
        <v>5.8930676280766985</v>
      </c>
      <c r="T271" s="355">
        <v>267</v>
      </c>
      <c r="U271" s="353">
        <v>44.036999999999999</v>
      </c>
      <c r="V271" s="353">
        <v>43.196999999999996</v>
      </c>
      <c r="W271" s="353">
        <v>48.321000000000005</v>
      </c>
      <c r="X271" s="353">
        <v>990.88</v>
      </c>
      <c r="Y271" s="353">
        <v>877.58</v>
      </c>
      <c r="Z271" s="353">
        <v>921.46999999999991</v>
      </c>
      <c r="AA271" s="353">
        <v>82.896000000000001</v>
      </c>
      <c r="AB271" s="353">
        <v>89.76</v>
      </c>
      <c r="AC271" s="353">
        <v>80.113</v>
      </c>
      <c r="AD271" s="353">
        <f t="shared" si="81"/>
        <v>45.185000000000002</v>
      </c>
      <c r="AE271" s="353">
        <f t="shared" si="82"/>
        <v>2.7481397344385576</v>
      </c>
      <c r="AF271" s="353">
        <f t="shared" si="83"/>
        <v>6.0819735187309005</v>
      </c>
      <c r="AG271" s="353">
        <f t="shared" si="84"/>
        <v>929.97666666666657</v>
      </c>
      <c r="AH271" s="353">
        <f t="shared" si="85"/>
        <v>57.12700791511255</v>
      </c>
      <c r="AI271" s="353">
        <f t="shared" si="86"/>
        <v>6.1428431446429714</v>
      </c>
      <c r="AJ271" s="353">
        <f t="shared" si="87"/>
        <v>84.25633333333333</v>
      </c>
      <c r="AK271" s="353">
        <f t="shared" si="88"/>
        <v>4.965282704271063</v>
      </c>
      <c r="AL271" s="353">
        <f t="shared" si="89"/>
        <v>5.8930676280766985</v>
      </c>
      <c r="AM271" s="430" t="s">
        <v>1098</v>
      </c>
    </row>
    <row r="272" spans="1:39">
      <c r="A272" s="355">
        <v>268</v>
      </c>
      <c r="B272" s="353">
        <v>52.143000000000001</v>
      </c>
      <c r="C272" s="353">
        <v>51.323999999999998</v>
      </c>
      <c r="D272" s="353">
        <v>57.098999999999997</v>
      </c>
      <c r="E272" s="353">
        <v>1010.46</v>
      </c>
      <c r="F272" s="353">
        <v>890.89</v>
      </c>
      <c r="G272" s="353">
        <v>938.96</v>
      </c>
      <c r="H272" s="353">
        <v>97.966000000000008</v>
      </c>
      <c r="I272" s="353">
        <v>108.08600000000001</v>
      </c>
      <c r="J272" s="353">
        <v>112.64</v>
      </c>
      <c r="K272" s="353">
        <f t="shared" si="72"/>
        <v>53.521999999999998</v>
      </c>
      <c r="L272" s="353">
        <f t="shared" si="73"/>
        <v>3.1247219076263395</v>
      </c>
      <c r="M272" s="353">
        <f t="shared" si="74"/>
        <v>5.8382009409707027</v>
      </c>
      <c r="N272" s="353">
        <f t="shared" si="75"/>
        <v>946.77</v>
      </c>
      <c r="O272" s="353">
        <f t="shared" si="76"/>
        <v>60.16638014705557</v>
      </c>
      <c r="P272" s="353">
        <f t="shared" si="77"/>
        <v>6.3549098669218056</v>
      </c>
      <c r="Q272" s="353">
        <f t="shared" si="78"/>
        <v>106.23066666666666</v>
      </c>
      <c r="R272" s="353">
        <f t="shared" si="79"/>
        <v>7.5108764690502863</v>
      </c>
      <c r="S272" s="353">
        <f t="shared" si="80"/>
        <v>7.0703467320017008</v>
      </c>
      <c r="T272" s="355">
        <v>268</v>
      </c>
      <c r="U272" s="353">
        <v>52.143000000000001</v>
      </c>
      <c r="V272" s="353">
        <v>51.323999999999998</v>
      </c>
      <c r="W272" s="353">
        <v>57.098999999999997</v>
      </c>
      <c r="X272" s="353">
        <v>1010.46</v>
      </c>
      <c r="Y272" s="353">
        <v>890.89</v>
      </c>
      <c r="Z272" s="353">
        <v>938.96</v>
      </c>
      <c r="AA272" s="353">
        <v>97.966000000000008</v>
      </c>
      <c r="AB272" s="353">
        <v>108.08600000000001</v>
      </c>
      <c r="AC272" s="353">
        <v>112.64</v>
      </c>
      <c r="AD272" s="353">
        <f t="shared" si="81"/>
        <v>53.521999999999998</v>
      </c>
      <c r="AE272" s="353">
        <f t="shared" si="82"/>
        <v>3.1247219076263395</v>
      </c>
      <c r="AF272" s="353">
        <f t="shared" si="83"/>
        <v>5.8382009409707027</v>
      </c>
      <c r="AG272" s="353">
        <f t="shared" si="84"/>
        <v>946.77</v>
      </c>
      <c r="AH272" s="353">
        <f t="shared" si="85"/>
        <v>60.16638014705557</v>
      </c>
      <c r="AI272" s="353">
        <f t="shared" si="86"/>
        <v>6.3549098669218056</v>
      </c>
      <c r="AJ272" s="353">
        <f t="shared" si="87"/>
        <v>106.23066666666666</v>
      </c>
      <c r="AK272" s="353">
        <f t="shared" si="88"/>
        <v>7.5108764690502863</v>
      </c>
      <c r="AL272" s="353">
        <f t="shared" si="89"/>
        <v>7.0703467320017008</v>
      </c>
      <c r="AM272" s="430" t="s">
        <v>1099</v>
      </c>
    </row>
    <row r="273" spans="1:39">
      <c r="A273" s="355">
        <v>269</v>
      </c>
      <c r="B273" s="353">
        <v>46.850999999999999</v>
      </c>
      <c r="C273" s="353">
        <v>34.944000000000003</v>
      </c>
      <c r="D273" s="353">
        <v>49.665000000000006</v>
      </c>
      <c r="E273" s="353">
        <v>950.40000000000009</v>
      </c>
      <c r="F273" s="353">
        <v>889.79</v>
      </c>
      <c r="G273" s="353">
        <v>979.55</v>
      </c>
      <c r="H273" s="353">
        <v>79.936999999999998</v>
      </c>
      <c r="I273" s="353">
        <v>97.713000000000008</v>
      </c>
      <c r="J273" s="353">
        <v>90.507999999999996</v>
      </c>
      <c r="K273" s="353">
        <f t="shared" si="72"/>
        <v>43.82</v>
      </c>
      <c r="L273" s="353">
        <f t="shared" si="73"/>
        <v>7.814549315219649</v>
      </c>
      <c r="M273" s="353">
        <f t="shared" si="74"/>
        <v>17.83329373623836</v>
      </c>
      <c r="N273" s="353">
        <f t="shared" si="75"/>
        <v>939.9133333333333</v>
      </c>
      <c r="O273" s="353">
        <f t="shared" si="76"/>
        <v>45.789649849429232</v>
      </c>
      <c r="P273" s="353">
        <f t="shared" si="77"/>
        <v>4.8716885084542438</v>
      </c>
      <c r="Q273" s="353">
        <f t="shared" si="78"/>
        <v>89.38600000000001</v>
      </c>
      <c r="R273" s="353">
        <f t="shared" si="79"/>
        <v>8.9409567161462142</v>
      </c>
      <c r="S273" s="353">
        <f t="shared" si="80"/>
        <v>10.002636560698781</v>
      </c>
      <c r="T273" s="355">
        <v>269</v>
      </c>
      <c r="U273" s="353">
        <v>46.850999999999999</v>
      </c>
      <c r="W273" s="353">
        <v>49.665000000000006</v>
      </c>
      <c r="X273" s="353">
        <v>950.40000000000009</v>
      </c>
      <c r="Z273" s="353">
        <v>979.55</v>
      </c>
      <c r="AB273" s="353">
        <v>97.713000000000008</v>
      </c>
      <c r="AC273" s="353">
        <v>90.507999999999996</v>
      </c>
      <c r="AD273" s="353">
        <f t="shared" si="81"/>
        <v>48.258000000000003</v>
      </c>
      <c r="AE273" s="353">
        <f t="shared" si="82"/>
        <v>1.9897984822589498</v>
      </c>
      <c r="AF273" s="353">
        <f>AE273/AD273*100</f>
        <v>4.1232510304176504</v>
      </c>
      <c r="AG273" s="353">
        <f t="shared" si="84"/>
        <v>964.97500000000002</v>
      </c>
      <c r="AH273" s="353">
        <f t="shared" si="85"/>
        <v>20.612162671587765</v>
      </c>
      <c r="AI273" s="353">
        <f t="shared" si="86"/>
        <v>2.1360307439661925</v>
      </c>
      <c r="AJ273" s="353">
        <f t="shared" si="87"/>
        <v>94.110500000000002</v>
      </c>
      <c r="AK273" s="353">
        <f t="shared" si="88"/>
        <v>5.0947043584490839</v>
      </c>
      <c r="AL273" s="353">
        <f t="shared" si="89"/>
        <v>5.4135344711260522</v>
      </c>
      <c r="AM273" s="430" t="s">
        <v>1100</v>
      </c>
    </row>
    <row r="274" spans="1:39">
      <c r="A274" s="355">
        <v>270</v>
      </c>
      <c r="B274" s="353">
        <v>37.421999999999997</v>
      </c>
      <c r="C274" s="353">
        <v>41.118000000000002</v>
      </c>
      <c r="D274" s="353">
        <v>40.215000000000003</v>
      </c>
      <c r="E274" s="353">
        <v>1040.6000000000001</v>
      </c>
      <c r="F274" s="353">
        <v>1158.3000000000002</v>
      </c>
      <c r="G274" s="353">
        <v>1050.17</v>
      </c>
      <c r="H274" s="353">
        <v>76.626000000000005</v>
      </c>
      <c r="I274" s="353">
        <v>75.855999999999995</v>
      </c>
      <c r="J274" s="353">
        <v>87.461000000000013</v>
      </c>
      <c r="K274" s="353">
        <f t="shared" si="72"/>
        <v>39.585000000000001</v>
      </c>
      <c r="L274" s="353">
        <f t="shared" si="73"/>
        <v>1.9268572858413804</v>
      </c>
      <c r="M274" s="353">
        <f t="shared" si="74"/>
        <v>4.8676450318084639</v>
      </c>
      <c r="N274" s="353">
        <f t="shared" si="75"/>
        <v>1083.0233333333335</v>
      </c>
      <c r="O274" s="353">
        <f t="shared" si="76"/>
        <v>65.366877188170292</v>
      </c>
      <c r="P274" s="353">
        <f t="shared" si="77"/>
        <v>6.0355926946637295</v>
      </c>
      <c r="Q274" s="353">
        <f t="shared" si="78"/>
        <v>79.981000000000009</v>
      </c>
      <c r="R274" s="353">
        <f t="shared" si="79"/>
        <v>6.4893008097945417</v>
      </c>
      <c r="S274" s="353">
        <f t="shared" si="80"/>
        <v>8.1135529810761824</v>
      </c>
      <c r="T274" s="355">
        <v>270</v>
      </c>
      <c r="U274" s="353">
        <v>37.421999999999997</v>
      </c>
      <c r="V274" s="353">
        <v>41.118000000000002</v>
      </c>
      <c r="W274" s="353">
        <v>40.215000000000003</v>
      </c>
      <c r="X274" s="353">
        <v>1040.6000000000001</v>
      </c>
      <c r="Y274" s="353">
        <v>1158.3000000000002</v>
      </c>
      <c r="Z274" s="353">
        <v>1050.17</v>
      </c>
      <c r="AA274" s="353">
        <v>76.626000000000005</v>
      </c>
      <c r="AB274" s="353">
        <v>75.855999999999995</v>
      </c>
      <c r="AC274" s="353">
        <v>87.461000000000013</v>
      </c>
      <c r="AD274" s="353">
        <f t="shared" si="81"/>
        <v>39.585000000000001</v>
      </c>
      <c r="AE274" s="353">
        <f t="shared" si="82"/>
        <v>1.9268572858413804</v>
      </c>
      <c r="AF274" s="353">
        <f t="shared" si="83"/>
        <v>4.8676450318084639</v>
      </c>
      <c r="AG274" s="353">
        <f t="shared" si="84"/>
        <v>1083.0233333333335</v>
      </c>
      <c r="AH274" s="353">
        <f t="shared" si="85"/>
        <v>65.366877188170292</v>
      </c>
      <c r="AI274" s="353">
        <f t="shared" si="86"/>
        <v>6.0355926946637295</v>
      </c>
      <c r="AJ274" s="353">
        <f t="shared" si="87"/>
        <v>79.981000000000009</v>
      </c>
      <c r="AK274" s="353">
        <f t="shared" si="88"/>
        <v>6.4893008097945417</v>
      </c>
      <c r="AL274" s="353">
        <f t="shared" si="89"/>
        <v>8.1135529810761824</v>
      </c>
      <c r="AM274" s="430" t="s">
        <v>1101</v>
      </c>
    </row>
    <row r="275" spans="1:39">
      <c r="A275" s="355">
        <v>271</v>
      </c>
      <c r="B275" s="353">
        <v>46.053000000000004</v>
      </c>
      <c r="C275" s="353">
        <v>44.835000000000008</v>
      </c>
      <c r="D275" s="353">
        <v>44.688000000000002</v>
      </c>
      <c r="E275" s="353">
        <v>1027.29</v>
      </c>
      <c r="F275" s="353">
        <v>990.88</v>
      </c>
      <c r="G275" s="353">
        <v>955.0200000000001</v>
      </c>
      <c r="H275" s="353">
        <v>56.551000000000002</v>
      </c>
      <c r="I275" s="353">
        <v>65.438999999999993</v>
      </c>
      <c r="J275" s="353">
        <v>61.104999999999997</v>
      </c>
      <c r="K275" s="353">
        <f t="shared" si="72"/>
        <v>45.192000000000007</v>
      </c>
      <c r="L275" s="353">
        <f t="shared" si="73"/>
        <v>0.74926163654627331</v>
      </c>
      <c r="M275" s="353">
        <f t="shared" si="74"/>
        <v>1.6579519307538353</v>
      </c>
      <c r="N275" s="353">
        <f t="shared" si="75"/>
        <v>991.06333333333339</v>
      </c>
      <c r="O275" s="353">
        <f t="shared" si="76"/>
        <v>36.135348806028269</v>
      </c>
      <c r="P275" s="353">
        <f t="shared" si="77"/>
        <v>3.646119031009952</v>
      </c>
      <c r="Q275" s="353">
        <f t="shared" si="78"/>
        <v>61.031666666666666</v>
      </c>
      <c r="R275" s="353">
        <f t="shared" si="79"/>
        <v>4.4444537722124293</v>
      </c>
      <c r="S275" s="353">
        <f t="shared" si="80"/>
        <v>7.2822094085787645</v>
      </c>
      <c r="T275" s="355">
        <v>271</v>
      </c>
      <c r="U275" s="353">
        <v>46.053000000000004</v>
      </c>
      <c r="V275" s="353">
        <v>44.835000000000008</v>
      </c>
      <c r="W275" s="353">
        <v>44.688000000000002</v>
      </c>
      <c r="X275" s="353">
        <v>1027.29</v>
      </c>
      <c r="Y275" s="353">
        <v>990.88</v>
      </c>
      <c r="Z275" s="353">
        <v>955.0200000000001</v>
      </c>
      <c r="AA275" s="353">
        <v>56.551000000000002</v>
      </c>
      <c r="AB275" s="353">
        <v>65.438999999999993</v>
      </c>
      <c r="AC275" s="353">
        <v>61.104999999999997</v>
      </c>
      <c r="AD275" s="353">
        <f t="shared" si="81"/>
        <v>45.192000000000007</v>
      </c>
      <c r="AE275" s="353">
        <f t="shared" si="82"/>
        <v>0.74926163654627331</v>
      </c>
      <c r="AF275" s="353">
        <f t="shared" si="83"/>
        <v>1.6579519307538353</v>
      </c>
      <c r="AG275" s="353">
        <f t="shared" si="84"/>
        <v>991.06333333333339</v>
      </c>
      <c r="AH275" s="353">
        <f t="shared" si="85"/>
        <v>36.135348806028269</v>
      </c>
      <c r="AI275" s="353">
        <f t="shared" si="86"/>
        <v>3.646119031009952</v>
      </c>
      <c r="AJ275" s="353">
        <f t="shared" si="87"/>
        <v>61.031666666666666</v>
      </c>
      <c r="AK275" s="353">
        <f t="shared" si="88"/>
        <v>4.4444537722124293</v>
      </c>
      <c r="AL275" s="353">
        <f t="shared" si="89"/>
        <v>7.2822094085787645</v>
      </c>
      <c r="AM275" s="430" t="s">
        <v>1102</v>
      </c>
    </row>
    <row r="276" spans="1:39">
      <c r="A276" s="355">
        <v>272</v>
      </c>
      <c r="B276" s="353">
        <v>69.153000000000006</v>
      </c>
      <c r="C276" s="353">
        <v>65.960999999999999</v>
      </c>
      <c r="D276" s="353">
        <v>70.77</v>
      </c>
      <c r="E276" s="353">
        <v>2259.4</v>
      </c>
      <c r="F276" s="353">
        <v>2179.1000000000004</v>
      </c>
      <c r="G276" s="353">
        <v>2316.6000000000004</v>
      </c>
      <c r="H276" s="353">
        <v>89.804000000000002</v>
      </c>
      <c r="I276" s="353">
        <v>87.593000000000004</v>
      </c>
      <c r="J276" s="353">
        <v>95.238</v>
      </c>
      <c r="K276" s="353">
        <f t="shared" si="72"/>
        <v>68.628</v>
      </c>
      <c r="L276" s="353">
        <f t="shared" si="73"/>
        <v>2.4471082934761998</v>
      </c>
      <c r="M276" s="353">
        <f t="shared" si="74"/>
        <v>3.5657578444311362</v>
      </c>
      <c r="N276" s="353">
        <f t="shared" si="75"/>
        <v>2251.7000000000003</v>
      </c>
      <c r="O276" s="353">
        <f t="shared" si="76"/>
        <v>69.072642920334232</v>
      </c>
      <c r="P276" s="353">
        <f t="shared" si="77"/>
        <v>3.0675775156696816</v>
      </c>
      <c r="Q276" s="353">
        <f t="shared" si="78"/>
        <v>90.87833333333333</v>
      </c>
      <c r="R276" s="353">
        <f t="shared" si="79"/>
        <v>3.9341009561694418</v>
      </c>
      <c r="S276" s="353">
        <f t="shared" si="80"/>
        <v>4.328975688561016</v>
      </c>
      <c r="T276" s="355">
        <v>272</v>
      </c>
      <c r="U276" s="353">
        <v>69.153000000000006</v>
      </c>
      <c r="V276" s="353">
        <v>65.960999999999999</v>
      </c>
      <c r="W276" s="353">
        <v>70.77</v>
      </c>
      <c r="X276" s="353">
        <v>2259.4</v>
      </c>
      <c r="Y276" s="353">
        <v>2179.1000000000004</v>
      </c>
      <c r="Z276" s="353">
        <v>2316.6000000000004</v>
      </c>
      <c r="AA276" s="353">
        <v>89.804000000000002</v>
      </c>
      <c r="AB276" s="353">
        <v>87.593000000000004</v>
      </c>
      <c r="AC276" s="353">
        <v>95.238</v>
      </c>
      <c r="AD276" s="353">
        <f t="shared" si="81"/>
        <v>68.628</v>
      </c>
      <c r="AE276" s="353">
        <f t="shared" si="82"/>
        <v>2.4471082934761998</v>
      </c>
      <c r="AF276" s="353">
        <f t="shared" si="83"/>
        <v>3.5657578444311362</v>
      </c>
      <c r="AG276" s="353">
        <f t="shared" si="84"/>
        <v>2251.7000000000003</v>
      </c>
      <c r="AH276" s="353">
        <f t="shared" si="85"/>
        <v>69.072642920334232</v>
      </c>
      <c r="AI276" s="353">
        <f t="shared" si="86"/>
        <v>3.0675775156696816</v>
      </c>
      <c r="AJ276" s="353">
        <f t="shared" si="87"/>
        <v>90.87833333333333</v>
      </c>
      <c r="AK276" s="353">
        <f t="shared" si="88"/>
        <v>3.9341009561694418</v>
      </c>
      <c r="AL276" s="353">
        <f t="shared" si="89"/>
        <v>4.328975688561016</v>
      </c>
      <c r="AM276" s="430" t="s">
        <v>1103</v>
      </c>
    </row>
    <row r="277" spans="1:39">
      <c r="A277" s="355">
        <v>273</v>
      </c>
      <c r="B277" s="353">
        <v>65.772000000000006</v>
      </c>
      <c r="C277" s="353">
        <v>60.837000000000003</v>
      </c>
      <c r="D277" s="353">
        <v>72.072000000000003</v>
      </c>
      <c r="E277" s="353">
        <v>8292.0527652773435</v>
      </c>
      <c r="F277" s="353">
        <v>8272.3793607110929</v>
      </c>
      <c r="G277" s="353">
        <v>7851.5609917637512</v>
      </c>
      <c r="H277" s="353">
        <v>131.89000000000001</v>
      </c>
      <c r="I277" s="353">
        <v>144.54000000000002</v>
      </c>
      <c r="J277" s="353">
        <v>136.95000000000002</v>
      </c>
      <c r="K277" s="353">
        <f t="shared" si="72"/>
        <v>66.227000000000004</v>
      </c>
      <c r="L277" s="353">
        <f t="shared" si="73"/>
        <v>5.63130313515442</v>
      </c>
      <c r="M277" s="353">
        <f t="shared" si="74"/>
        <v>8.5030322000912317</v>
      </c>
      <c r="N277" s="353">
        <f t="shared" si="75"/>
        <v>8138.6643725840631</v>
      </c>
      <c r="O277" s="353">
        <f t="shared" si="76"/>
        <v>248.83332608524603</v>
      </c>
      <c r="P277" s="353">
        <f t="shared" si="77"/>
        <v>3.057422135792538</v>
      </c>
      <c r="Q277" s="353">
        <f t="shared" si="78"/>
        <v>137.79333333333338</v>
      </c>
      <c r="R277" s="353">
        <f t="shared" si="79"/>
        <v>6.3670270404116689</v>
      </c>
      <c r="S277" s="353">
        <f t="shared" si="80"/>
        <v>4.6207076107298368</v>
      </c>
      <c r="T277" s="355">
        <v>273</v>
      </c>
      <c r="U277" s="353">
        <v>65.772000000000006</v>
      </c>
      <c r="V277" s="353">
        <v>60.837000000000003</v>
      </c>
      <c r="W277" s="353">
        <v>72.072000000000003</v>
      </c>
      <c r="X277" s="353">
        <v>8292.0527652773435</v>
      </c>
      <c r="Y277" s="353">
        <v>8272.3793607110929</v>
      </c>
      <c r="Z277" s="353">
        <v>7851.5609917637512</v>
      </c>
      <c r="AA277" s="353">
        <v>131.89000000000001</v>
      </c>
      <c r="AB277" s="353">
        <v>144.54000000000002</v>
      </c>
      <c r="AC277" s="353">
        <v>136.95000000000002</v>
      </c>
      <c r="AD277" s="353">
        <f t="shared" si="81"/>
        <v>66.227000000000004</v>
      </c>
      <c r="AE277" s="353">
        <f t="shared" si="82"/>
        <v>5.63130313515442</v>
      </c>
      <c r="AF277" s="353">
        <f t="shared" si="83"/>
        <v>8.5030322000912317</v>
      </c>
      <c r="AG277" s="353">
        <f t="shared" si="84"/>
        <v>8138.6643725840631</v>
      </c>
      <c r="AH277" s="353">
        <f t="shared" si="85"/>
        <v>248.83332608524603</v>
      </c>
      <c r="AI277" s="353">
        <f t="shared" si="86"/>
        <v>3.057422135792538</v>
      </c>
      <c r="AJ277" s="353">
        <f t="shared" si="87"/>
        <v>137.79333333333338</v>
      </c>
      <c r="AK277" s="353">
        <f t="shared" si="88"/>
        <v>6.3670270404116689</v>
      </c>
      <c r="AL277" s="353">
        <f t="shared" si="89"/>
        <v>4.6207076107298368</v>
      </c>
      <c r="AM277" s="430" t="s">
        <v>1104</v>
      </c>
    </row>
    <row r="278" spans="1:39">
      <c r="A278" s="355">
        <v>274</v>
      </c>
      <c r="B278" s="353">
        <v>38.451000000000001</v>
      </c>
      <c r="C278" s="353">
        <v>35.826000000000001</v>
      </c>
      <c r="D278" s="353">
        <v>36.519000000000005</v>
      </c>
      <c r="E278" s="353">
        <v>726.33</v>
      </c>
      <c r="F278" s="353">
        <v>782.43</v>
      </c>
      <c r="G278" s="353">
        <v>705.32</v>
      </c>
      <c r="H278" s="353">
        <v>79.035000000000011</v>
      </c>
      <c r="I278" s="353">
        <v>87.087000000000003</v>
      </c>
      <c r="J278" s="353">
        <v>85.888000000000005</v>
      </c>
      <c r="K278" s="353">
        <f t="shared" si="72"/>
        <v>36.932000000000002</v>
      </c>
      <c r="L278" s="353">
        <f t="shared" si="73"/>
        <v>1.3603613490539923</v>
      </c>
      <c r="M278" s="353">
        <f t="shared" si="74"/>
        <v>3.6834218267464318</v>
      </c>
      <c r="N278" s="353">
        <f t="shared" si="75"/>
        <v>738.02666666666664</v>
      </c>
      <c r="O278" s="353">
        <f t="shared" si="76"/>
        <v>39.863479945099236</v>
      </c>
      <c r="P278" s="353">
        <f t="shared" si="77"/>
        <v>5.4013603770097607</v>
      </c>
      <c r="Q278" s="353">
        <f t="shared" si="78"/>
        <v>84.003333333333345</v>
      </c>
      <c r="R278" s="353">
        <f t="shared" si="79"/>
        <v>4.3442666047715468</v>
      </c>
      <c r="S278" s="353">
        <f t="shared" si="80"/>
        <v>5.1715407381908021</v>
      </c>
      <c r="T278" s="355">
        <v>274</v>
      </c>
      <c r="U278" s="353">
        <v>38.451000000000001</v>
      </c>
      <c r="V278" s="353">
        <v>35.826000000000001</v>
      </c>
      <c r="W278" s="353">
        <v>36.519000000000005</v>
      </c>
      <c r="X278" s="353">
        <v>726.33</v>
      </c>
      <c r="Y278" s="353">
        <v>782.43</v>
      </c>
      <c r="Z278" s="353">
        <v>705.32</v>
      </c>
      <c r="AA278" s="353">
        <v>79.035000000000011</v>
      </c>
      <c r="AB278" s="353">
        <v>87.087000000000003</v>
      </c>
      <c r="AC278" s="353">
        <v>85.888000000000005</v>
      </c>
      <c r="AD278" s="353">
        <f t="shared" si="81"/>
        <v>36.932000000000002</v>
      </c>
      <c r="AE278" s="353">
        <f t="shared" si="82"/>
        <v>1.3603613490539923</v>
      </c>
      <c r="AF278" s="353">
        <f t="shared" si="83"/>
        <v>3.6834218267464318</v>
      </c>
      <c r="AG278" s="353">
        <f t="shared" si="84"/>
        <v>738.02666666666664</v>
      </c>
      <c r="AH278" s="353">
        <f t="shared" si="85"/>
        <v>39.863479945099236</v>
      </c>
      <c r="AI278" s="353">
        <f t="shared" si="86"/>
        <v>5.4013603770097607</v>
      </c>
      <c r="AJ278" s="353">
        <f t="shared" si="87"/>
        <v>84.003333333333345</v>
      </c>
      <c r="AK278" s="353">
        <f t="shared" si="88"/>
        <v>4.3442666047715468</v>
      </c>
      <c r="AL278" s="353">
        <f t="shared" si="89"/>
        <v>5.1715407381908021</v>
      </c>
      <c r="AM278" s="430" t="s">
        <v>1105</v>
      </c>
    </row>
    <row r="279" spans="1:39">
      <c r="A279" s="355">
        <v>275</v>
      </c>
      <c r="B279" s="353">
        <v>42.588000000000001</v>
      </c>
      <c r="C279" s="353">
        <v>44.835000000000008</v>
      </c>
      <c r="D279" s="353">
        <v>44.583000000000006</v>
      </c>
      <c r="E279" s="353">
        <v>1610.4</v>
      </c>
      <c r="F279" s="353">
        <v>1667.6</v>
      </c>
      <c r="G279" s="353">
        <v>1778.7000000000003</v>
      </c>
      <c r="H279" s="353">
        <v>123.53</v>
      </c>
      <c r="I279" s="353">
        <v>88.26400000000001</v>
      </c>
      <c r="J279" s="353">
        <v>83.501000000000005</v>
      </c>
      <c r="K279" s="353">
        <f t="shared" si="72"/>
        <v>44.002000000000002</v>
      </c>
      <c r="L279" s="353">
        <f t="shared" si="73"/>
        <v>1.2310251825206535</v>
      </c>
      <c r="M279" s="353">
        <f t="shared" si="74"/>
        <v>2.7976573394860536</v>
      </c>
      <c r="N279" s="353">
        <f t="shared" si="75"/>
        <v>1685.5666666666668</v>
      </c>
      <c r="O279" s="353">
        <f t="shared" si="76"/>
        <v>85.576418091278825</v>
      </c>
      <c r="P279" s="353">
        <f t="shared" si="77"/>
        <v>5.0770117719824484</v>
      </c>
      <c r="Q279" s="353">
        <f t="shared" si="78"/>
        <v>98.431666666666672</v>
      </c>
      <c r="R279" s="353">
        <f t="shared" si="79"/>
        <v>21.865870536828272</v>
      </c>
      <c r="S279" s="353">
        <f t="shared" si="80"/>
        <v>22.214264247780967</v>
      </c>
      <c r="T279" s="355">
        <v>275</v>
      </c>
      <c r="U279" s="353">
        <v>42.588000000000001</v>
      </c>
      <c r="V279" s="353">
        <v>44.835000000000008</v>
      </c>
      <c r="W279" s="353">
        <v>44.583000000000006</v>
      </c>
      <c r="X279" s="353">
        <v>1610.4</v>
      </c>
      <c r="Y279" s="353">
        <v>1667.6</v>
      </c>
      <c r="Z279" s="353">
        <v>1778.7000000000003</v>
      </c>
      <c r="AB279" s="353">
        <v>88.26400000000001</v>
      </c>
      <c r="AC279" s="353">
        <v>83.501000000000005</v>
      </c>
      <c r="AD279" s="353">
        <f t="shared" si="81"/>
        <v>44.002000000000002</v>
      </c>
      <c r="AE279" s="353">
        <f t="shared" si="82"/>
        <v>1.2310251825206535</v>
      </c>
      <c r="AF279" s="353">
        <f t="shared" si="83"/>
        <v>2.7976573394860536</v>
      </c>
      <c r="AG279" s="353">
        <f t="shared" si="84"/>
        <v>1685.5666666666668</v>
      </c>
      <c r="AH279" s="353">
        <f t="shared" si="85"/>
        <v>85.576418091278825</v>
      </c>
      <c r="AI279" s="353">
        <f t="shared" si="86"/>
        <v>5.0770117719824484</v>
      </c>
      <c r="AJ279" s="353">
        <f t="shared" si="87"/>
        <v>85.882500000000007</v>
      </c>
      <c r="AK279" s="353">
        <f t="shared" si="88"/>
        <v>3.3679495987915296</v>
      </c>
      <c r="AL279" s="353">
        <f t="shared" si="89"/>
        <v>3.9215784342462423</v>
      </c>
      <c r="AM279" s="430" t="s">
        <v>1106</v>
      </c>
    </row>
    <row r="280" spans="1:39">
      <c r="A280" s="355">
        <v>276</v>
      </c>
      <c r="B280" s="353">
        <v>42.335999999999999</v>
      </c>
      <c r="C280" s="353">
        <v>37.085999999999999</v>
      </c>
      <c r="D280" s="353">
        <v>39.920999999999999</v>
      </c>
      <c r="E280" s="353">
        <v>964.92</v>
      </c>
      <c r="F280" s="353">
        <v>907.5</v>
      </c>
      <c r="G280" s="353">
        <v>974.60000000000014</v>
      </c>
      <c r="H280" s="353">
        <v>69.641000000000005</v>
      </c>
      <c r="I280" s="353">
        <v>71.5</v>
      </c>
      <c r="J280" s="353">
        <v>71.004999999999995</v>
      </c>
      <c r="K280" s="353">
        <f t="shared" si="72"/>
        <v>39.780999999999999</v>
      </c>
      <c r="L280" s="353">
        <f t="shared" si="73"/>
        <v>2.6277985082574351</v>
      </c>
      <c r="M280" s="353">
        <f t="shared" si="74"/>
        <v>6.6056622715804911</v>
      </c>
      <c r="N280" s="353">
        <f t="shared" si="75"/>
        <v>949.00666666666677</v>
      </c>
      <c r="O280" s="353">
        <f t="shared" si="76"/>
        <v>36.270209998473078</v>
      </c>
      <c r="P280" s="353">
        <f t="shared" si="77"/>
        <v>3.8219130879101386</v>
      </c>
      <c r="Q280" s="353">
        <f t="shared" si="78"/>
        <v>70.715333333333334</v>
      </c>
      <c r="R280" s="353">
        <f t="shared" si="79"/>
        <v>0.96275663245356369</v>
      </c>
      <c r="S280" s="353">
        <f t="shared" si="80"/>
        <v>1.3614538560051526</v>
      </c>
      <c r="T280" s="355">
        <v>276</v>
      </c>
      <c r="U280" s="353">
        <v>42.335999999999999</v>
      </c>
      <c r="V280" s="353">
        <v>37.085999999999999</v>
      </c>
      <c r="W280" s="353">
        <v>39.920999999999999</v>
      </c>
      <c r="X280" s="353">
        <v>964.92</v>
      </c>
      <c r="Y280" s="353">
        <v>907.5</v>
      </c>
      <c r="Z280" s="353">
        <v>974.60000000000014</v>
      </c>
      <c r="AA280" s="353">
        <v>69.641000000000005</v>
      </c>
      <c r="AB280" s="353">
        <v>71.5</v>
      </c>
      <c r="AC280" s="353">
        <v>71.004999999999995</v>
      </c>
      <c r="AD280" s="353">
        <f t="shared" si="81"/>
        <v>39.780999999999999</v>
      </c>
      <c r="AE280" s="353">
        <f t="shared" si="82"/>
        <v>2.6277985082574351</v>
      </c>
      <c r="AF280" s="353">
        <f t="shared" si="83"/>
        <v>6.6056622715804911</v>
      </c>
      <c r="AG280" s="353">
        <f t="shared" si="84"/>
        <v>949.00666666666677</v>
      </c>
      <c r="AH280" s="353">
        <f t="shared" si="85"/>
        <v>36.270209998473078</v>
      </c>
      <c r="AI280" s="353">
        <f t="shared" si="86"/>
        <v>3.8219130879101386</v>
      </c>
      <c r="AJ280" s="353">
        <f t="shared" si="87"/>
        <v>70.715333333333334</v>
      </c>
      <c r="AK280" s="353">
        <f t="shared" si="88"/>
        <v>0.96275663245356369</v>
      </c>
      <c r="AL280" s="353">
        <f t="shared" si="89"/>
        <v>1.3614538560051526</v>
      </c>
      <c r="AM280" s="430" t="s">
        <v>1107</v>
      </c>
    </row>
    <row r="281" spans="1:39">
      <c r="A281" s="355">
        <v>277</v>
      </c>
      <c r="B281" s="353">
        <v>51.155999999999999</v>
      </c>
      <c r="C281" s="353">
        <v>41.664000000000001</v>
      </c>
      <c r="D281" s="353">
        <v>54.809999999999995</v>
      </c>
      <c r="E281" s="353">
        <v>2776.4</v>
      </c>
      <c r="F281" s="353">
        <v>2786.3</v>
      </c>
      <c r="G281" s="353">
        <v>2888.6000000000004</v>
      </c>
      <c r="H281" s="353">
        <v>48.84</v>
      </c>
      <c r="I281" s="353">
        <v>53.955000000000005</v>
      </c>
      <c r="J281" s="353">
        <v>53.867000000000004</v>
      </c>
      <c r="K281" s="353">
        <f t="shared" si="72"/>
        <v>49.21</v>
      </c>
      <c r="L281" s="353">
        <f t="shared" si="73"/>
        <v>6.7856109525966728</v>
      </c>
      <c r="M281" s="353">
        <f t="shared" si="74"/>
        <v>13.789089519603074</v>
      </c>
      <c r="N281" s="353">
        <f t="shared" si="75"/>
        <v>2817.1000000000004</v>
      </c>
      <c r="O281" s="353">
        <f t="shared" si="76"/>
        <v>62.118354775380332</v>
      </c>
      <c r="P281" s="353">
        <f t="shared" si="77"/>
        <v>2.2050461387732181</v>
      </c>
      <c r="Q281" s="353">
        <f t="shared" si="78"/>
        <v>52.220666666666681</v>
      </c>
      <c r="R281" s="353">
        <f t="shared" si="79"/>
        <v>2.9280738264827511</v>
      </c>
      <c r="S281" s="353">
        <f t="shared" si="80"/>
        <v>5.6071169010023176</v>
      </c>
      <c r="T281" s="355">
        <v>277</v>
      </c>
      <c r="U281" s="353">
        <v>51.155999999999999</v>
      </c>
      <c r="V281" s="353">
        <v>41.664000000000001</v>
      </c>
      <c r="W281" s="353">
        <v>54.809999999999995</v>
      </c>
      <c r="X281" s="353">
        <v>2776.4</v>
      </c>
      <c r="Y281" s="353">
        <v>2786.3</v>
      </c>
      <c r="Z281" s="353">
        <v>2888.6000000000004</v>
      </c>
      <c r="AA281" s="353">
        <v>48.84</v>
      </c>
      <c r="AB281" s="353">
        <v>53.955000000000005</v>
      </c>
      <c r="AC281" s="353">
        <v>53.867000000000004</v>
      </c>
      <c r="AD281" s="353">
        <f t="shared" si="81"/>
        <v>49.21</v>
      </c>
      <c r="AE281" s="353">
        <f t="shared" si="82"/>
        <v>6.7856109525966728</v>
      </c>
      <c r="AF281" s="353">
        <f t="shared" si="83"/>
        <v>13.789089519603074</v>
      </c>
      <c r="AG281" s="353">
        <f t="shared" si="84"/>
        <v>2817.1000000000004</v>
      </c>
      <c r="AH281" s="353">
        <f t="shared" si="85"/>
        <v>62.118354775380332</v>
      </c>
      <c r="AI281" s="353">
        <f t="shared" si="86"/>
        <v>2.2050461387732181</v>
      </c>
      <c r="AJ281" s="353">
        <f t="shared" si="87"/>
        <v>52.220666666666681</v>
      </c>
      <c r="AK281" s="353">
        <f t="shared" si="88"/>
        <v>2.9280738264827511</v>
      </c>
      <c r="AL281" s="353">
        <f t="shared" si="89"/>
        <v>5.6071169010023176</v>
      </c>
      <c r="AM281" s="430" t="s">
        <v>1108</v>
      </c>
    </row>
    <row r="282" spans="1:39">
      <c r="A282" s="355">
        <v>278</v>
      </c>
      <c r="B282" s="353">
        <v>57.518999999999998</v>
      </c>
      <c r="C282" s="353">
        <v>54.495000000000005</v>
      </c>
      <c r="D282" s="353">
        <v>54.621000000000002</v>
      </c>
      <c r="E282" s="353">
        <v>2032.8000000000002</v>
      </c>
      <c r="F282" s="353">
        <v>2149.4</v>
      </c>
      <c r="G282" s="353">
        <v>2057</v>
      </c>
      <c r="H282" s="353">
        <v>65.076000000000008</v>
      </c>
      <c r="I282" s="353">
        <v>71.39</v>
      </c>
      <c r="J282" s="353">
        <v>66.935000000000002</v>
      </c>
      <c r="K282" s="353">
        <f t="shared" si="72"/>
        <v>55.545000000000009</v>
      </c>
      <c r="L282" s="353">
        <f t="shared" si="73"/>
        <v>1.7106945957709663</v>
      </c>
      <c r="M282" s="353">
        <f t="shared" si="74"/>
        <v>3.0798354411215518</v>
      </c>
      <c r="N282" s="353">
        <f t="shared" si="75"/>
        <v>2079.7333333333336</v>
      </c>
      <c r="O282" s="353">
        <f t="shared" si="76"/>
        <v>61.534488974341301</v>
      </c>
      <c r="P282" s="353">
        <f t="shared" si="77"/>
        <v>2.9587682222564413</v>
      </c>
      <c r="Q282" s="353">
        <f t="shared" si="78"/>
        <v>67.800333333333342</v>
      </c>
      <c r="R282" s="353">
        <f t="shared" si="79"/>
        <v>3.244726542150095</v>
      </c>
      <c r="S282" s="353">
        <f t="shared" si="80"/>
        <v>4.785708834494562</v>
      </c>
      <c r="T282" s="355">
        <v>278</v>
      </c>
      <c r="U282" s="353">
        <v>57.518999999999998</v>
      </c>
      <c r="V282" s="353">
        <v>54.495000000000005</v>
      </c>
      <c r="W282" s="353">
        <v>54.621000000000002</v>
      </c>
      <c r="X282" s="353">
        <v>2032.8000000000002</v>
      </c>
      <c r="Y282" s="353">
        <v>2149.4</v>
      </c>
      <c r="Z282" s="353">
        <v>2057</v>
      </c>
      <c r="AA282" s="353">
        <v>65.076000000000008</v>
      </c>
      <c r="AB282" s="353">
        <v>71.39</v>
      </c>
      <c r="AC282" s="353">
        <v>66.935000000000002</v>
      </c>
      <c r="AD282" s="353">
        <f t="shared" si="81"/>
        <v>55.545000000000009</v>
      </c>
      <c r="AE282" s="353">
        <f t="shared" si="82"/>
        <v>1.7106945957709663</v>
      </c>
      <c r="AF282" s="353">
        <f t="shared" si="83"/>
        <v>3.0798354411215518</v>
      </c>
      <c r="AG282" s="353">
        <f t="shared" si="84"/>
        <v>2079.7333333333336</v>
      </c>
      <c r="AH282" s="353">
        <f t="shared" si="85"/>
        <v>61.534488974341301</v>
      </c>
      <c r="AI282" s="353">
        <f t="shared" si="86"/>
        <v>2.9587682222564413</v>
      </c>
      <c r="AJ282" s="353">
        <f t="shared" si="87"/>
        <v>67.800333333333342</v>
      </c>
      <c r="AK282" s="353">
        <f t="shared" si="88"/>
        <v>3.244726542150095</v>
      </c>
      <c r="AL282" s="353">
        <f t="shared" si="89"/>
        <v>4.785708834494562</v>
      </c>
      <c r="AM282" s="430" t="s">
        <v>1109</v>
      </c>
    </row>
    <row r="283" spans="1:39">
      <c r="A283" s="355">
        <v>279</v>
      </c>
      <c r="B283" s="353">
        <v>37.695</v>
      </c>
      <c r="C283" s="353">
        <v>34.985999999999997</v>
      </c>
      <c r="D283" s="353">
        <v>33.914999999999999</v>
      </c>
      <c r="E283" s="353">
        <v>778.58</v>
      </c>
      <c r="F283" s="353">
        <v>758.89</v>
      </c>
      <c r="G283" s="353">
        <v>759.66000000000008</v>
      </c>
      <c r="H283" s="353">
        <v>79.629000000000005</v>
      </c>
      <c r="I283" s="353">
        <v>73.986000000000004</v>
      </c>
      <c r="J283" s="353">
        <v>83.028000000000006</v>
      </c>
      <c r="K283" s="353">
        <f t="shared" si="72"/>
        <v>35.532000000000004</v>
      </c>
      <c r="L283" s="353">
        <f t="shared" si="73"/>
        <v>1.9482522937237887</v>
      </c>
      <c r="M283" s="353">
        <f t="shared" si="74"/>
        <v>5.4830921246307227</v>
      </c>
      <c r="N283" s="353">
        <f t="shared" si="75"/>
        <v>765.71</v>
      </c>
      <c r="O283" s="353">
        <f t="shared" si="76"/>
        <v>11.152394361750311</v>
      </c>
      <c r="P283" s="353">
        <f t="shared" si="77"/>
        <v>1.4564775648418213</v>
      </c>
      <c r="Q283" s="353">
        <f t="shared" si="78"/>
        <v>78.881000000000014</v>
      </c>
      <c r="R283" s="353">
        <f t="shared" si="79"/>
        <v>4.567172976798668</v>
      </c>
      <c r="S283" s="353">
        <f t="shared" si="80"/>
        <v>5.7899531912610982</v>
      </c>
      <c r="T283" s="355">
        <v>279</v>
      </c>
      <c r="U283" s="353">
        <v>37.695</v>
      </c>
      <c r="V283" s="353">
        <v>34.985999999999997</v>
      </c>
      <c r="W283" s="353">
        <v>33.914999999999999</v>
      </c>
      <c r="X283" s="353">
        <v>778.58</v>
      </c>
      <c r="Y283" s="353">
        <v>758.89</v>
      </c>
      <c r="Z283" s="353">
        <v>759.66000000000008</v>
      </c>
      <c r="AA283" s="353">
        <v>79.629000000000005</v>
      </c>
      <c r="AB283" s="353">
        <v>73.986000000000004</v>
      </c>
      <c r="AC283" s="353">
        <v>83.028000000000006</v>
      </c>
      <c r="AD283" s="353">
        <f t="shared" si="81"/>
        <v>35.532000000000004</v>
      </c>
      <c r="AE283" s="353">
        <f t="shared" si="82"/>
        <v>1.9482522937237887</v>
      </c>
      <c r="AF283" s="353">
        <f t="shared" si="83"/>
        <v>5.4830921246307227</v>
      </c>
      <c r="AG283" s="353">
        <f t="shared" si="84"/>
        <v>765.71</v>
      </c>
      <c r="AH283" s="353">
        <f t="shared" si="85"/>
        <v>11.152394361750311</v>
      </c>
      <c r="AI283" s="353">
        <f t="shared" si="86"/>
        <v>1.4564775648418213</v>
      </c>
      <c r="AJ283" s="353">
        <f t="shared" si="87"/>
        <v>78.881000000000014</v>
      </c>
      <c r="AK283" s="353">
        <f t="shared" si="88"/>
        <v>4.567172976798668</v>
      </c>
      <c r="AL283" s="353">
        <f t="shared" si="89"/>
        <v>5.7899531912610982</v>
      </c>
      <c r="AM283" s="430" t="s">
        <v>1110</v>
      </c>
    </row>
    <row r="284" spans="1:39">
      <c r="A284" s="355">
        <v>280</v>
      </c>
      <c r="B284" s="353">
        <v>93.932999999999993</v>
      </c>
      <c r="C284" s="353">
        <v>91.24499999999999</v>
      </c>
      <c r="D284" s="353">
        <v>86.87700000000001</v>
      </c>
      <c r="E284" s="353">
        <v>6301.9</v>
      </c>
      <c r="F284" s="353">
        <v>6260.1</v>
      </c>
      <c r="G284" s="353">
        <v>6261.2000000000007</v>
      </c>
      <c r="H284" s="353">
        <v>91.047000000000011</v>
      </c>
      <c r="I284" s="353">
        <v>84.337000000000003</v>
      </c>
      <c r="J284" s="353">
        <v>89.155000000000001</v>
      </c>
      <c r="K284" s="353">
        <f t="shared" si="72"/>
        <v>90.685000000000002</v>
      </c>
      <c r="L284" s="353">
        <f t="shared" si="73"/>
        <v>3.5611773334109516</v>
      </c>
      <c r="M284" s="353">
        <f t="shared" si="74"/>
        <v>3.9269750602756259</v>
      </c>
      <c r="N284" s="353">
        <f t="shared" si="75"/>
        <v>6274.4000000000005</v>
      </c>
      <c r="O284" s="353">
        <f t="shared" si="76"/>
        <v>23.822048610477967</v>
      </c>
      <c r="P284" s="353">
        <f t="shared" si="77"/>
        <v>0.37967054396401195</v>
      </c>
      <c r="Q284" s="353">
        <f t="shared" si="78"/>
        <v>88.179666666666662</v>
      </c>
      <c r="R284" s="353">
        <f t="shared" si="79"/>
        <v>3.4596938207496564</v>
      </c>
      <c r="S284" s="353">
        <f t="shared" si="80"/>
        <v>3.9234598536506793</v>
      </c>
      <c r="T284" s="355">
        <v>280</v>
      </c>
      <c r="U284" s="353">
        <v>93.932999999999993</v>
      </c>
      <c r="V284" s="353">
        <v>91.24499999999999</v>
      </c>
      <c r="W284" s="353">
        <v>86.87700000000001</v>
      </c>
      <c r="X284" s="353">
        <v>6301.9</v>
      </c>
      <c r="Y284" s="353">
        <v>6260.1</v>
      </c>
      <c r="Z284" s="353">
        <v>6261.2000000000007</v>
      </c>
      <c r="AA284" s="353">
        <v>91.047000000000011</v>
      </c>
      <c r="AB284" s="353">
        <v>84.337000000000003</v>
      </c>
      <c r="AC284" s="353">
        <v>89.155000000000001</v>
      </c>
      <c r="AD284" s="353">
        <f t="shared" si="81"/>
        <v>90.685000000000002</v>
      </c>
      <c r="AE284" s="353">
        <f t="shared" si="82"/>
        <v>3.5611773334109516</v>
      </c>
      <c r="AF284" s="353">
        <f t="shared" si="83"/>
        <v>3.9269750602756259</v>
      </c>
      <c r="AG284" s="353">
        <f t="shared" si="84"/>
        <v>6274.4000000000005</v>
      </c>
      <c r="AH284" s="353">
        <f t="shared" si="85"/>
        <v>23.822048610477967</v>
      </c>
      <c r="AI284" s="353">
        <f t="shared" si="86"/>
        <v>0.37967054396401195</v>
      </c>
      <c r="AJ284" s="353">
        <f t="shared" si="87"/>
        <v>88.179666666666662</v>
      </c>
      <c r="AK284" s="353">
        <f t="shared" si="88"/>
        <v>3.4596938207496564</v>
      </c>
      <c r="AL284" s="353">
        <f t="shared" si="89"/>
        <v>3.9234598536506793</v>
      </c>
      <c r="AM284" s="430" t="s">
        <v>1111</v>
      </c>
    </row>
    <row r="285" spans="1:39">
      <c r="A285" s="355">
        <v>281</v>
      </c>
      <c r="B285" s="353">
        <v>28.476000000000003</v>
      </c>
      <c r="C285" s="353">
        <v>40.341000000000001</v>
      </c>
      <c r="D285" s="353">
        <v>30.891000000000002</v>
      </c>
      <c r="E285" s="353">
        <v>721.05</v>
      </c>
      <c r="F285" s="353">
        <v>792.55</v>
      </c>
      <c r="G285" s="353">
        <v>793.21</v>
      </c>
      <c r="H285" s="353">
        <v>77.033000000000001</v>
      </c>
      <c r="I285" s="353">
        <v>62.314999999999998</v>
      </c>
      <c r="J285" s="353">
        <v>70.191000000000003</v>
      </c>
      <c r="K285" s="353">
        <f t="shared" si="72"/>
        <v>33.236000000000004</v>
      </c>
      <c r="L285" s="353">
        <f t="shared" si="73"/>
        <v>6.2704724702369603</v>
      </c>
      <c r="M285" s="353">
        <f t="shared" si="74"/>
        <v>18.866507612940666</v>
      </c>
      <c r="N285" s="353">
        <f t="shared" si="75"/>
        <v>768.93666666666661</v>
      </c>
      <c r="O285" s="353">
        <f t="shared" si="76"/>
        <v>41.472382778583331</v>
      </c>
      <c r="P285" s="353">
        <f t="shared" si="77"/>
        <v>5.3934718652923301</v>
      </c>
      <c r="Q285" s="353">
        <f t="shared" si="78"/>
        <v>69.846333333333334</v>
      </c>
      <c r="R285" s="353">
        <f t="shared" si="79"/>
        <v>7.3650510747267299</v>
      </c>
      <c r="S285" s="353">
        <f t="shared" si="80"/>
        <v>10.544649551720772</v>
      </c>
      <c r="T285" s="355">
        <v>281</v>
      </c>
      <c r="U285" s="353">
        <v>28.476000000000003</v>
      </c>
      <c r="W285" s="353">
        <v>30.891000000000002</v>
      </c>
      <c r="X285" s="353">
        <v>721.05</v>
      </c>
      <c r="Y285" s="353">
        <v>792.55</v>
      </c>
      <c r="Z285" s="353">
        <v>793.21</v>
      </c>
      <c r="AA285" s="353">
        <v>77.033000000000001</v>
      </c>
      <c r="AB285" s="353">
        <v>62.314999999999998</v>
      </c>
      <c r="AC285" s="353">
        <v>70.191000000000003</v>
      </c>
      <c r="AD285" s="353">
        <f t="shared" si="81"/>
        <v>29.683500000000002</v>
      </c>
      <c r="AE285" s="353">
        <f t="shared" si="82"/>
        <v>1.7076628765655117</v>
      </c>
      <c r="AF285" s="353">
        <f t="shared" si="83"/>
        <v>5.7529027121650467</v>
      </c>
      <c r="AG285" s="353">
        <f t="shared" si="84"/>
        <v>768.93666666666661</v>
      </c>
      <c r="AH285" s="353">
        <f t="shared" si="85"/>
        <v>41.472382778583331</v>
      </c>
      <c r="AI285" s="353">
        <f t="shared" si="86"/>
        <v>5.3934718652923301</v>
      </c>
      <c r="AJ285" s="353">
        <f t="shared" si="87"/>
        <v>69.846333333333334</v>
      </c>
      <c r="AK285" s="353">
        <f t="shared" si="88"/>
        <v>7.3650510747267299</v>
      </c>
      <c r="AL285" s="353">
        <f t="shared" si="89"/>
        <v>10.544649551720772</v>
      </c>
      <c r="AM285" s="430" t="s">
        <v>1112</v>
      </c>
    </row>
    <row r="286" spans="1:39">
      <c r="A286" s="355">
        <v>282</v>
      </c>
      <c r="B286" s="353">
        <v>47.964000000000006</v>
      </c>
      <c r="C286" s="353">
        <v>47.145000000000003</v>
      </c>
      <c r="D286" s="353">
        <v>47.165999999999997</v>
      </c>
      <c r="E286" s="353">
        <v>954.03000000000009</v>
      </c>
      <c r="F286" s="353">
        <v>886.38</v>
      </c>
      <c r="G286" s="353">
        <v>953.7</v>
      </c>
      <c r="H286" s="353">
        <v>72.082999999999998</v>
      </c>
      <c r="I286" s="353">
        <v>65.835000000000008</v>
      </c>
      <c r="J286" s="353">
        <v>62.051000000000002</v>
      </c>
      <c r="K286" s="353">
        <f t="shared" si="72"/>
        <v>47.425000000000004</v>
      </c>
      <c r="L286" s="353">
        <f t="shared" si="73"/>
        <v>0.4669057720782675</v>
      </c>
      <c r="M286" s="353">
        <f t="shared" si="74"/>
        <v>0.98451401597947807</v>
      </c>
      <c r="N286" s="353">
        <f t="shared" si="75"/>
        <v>931.37</v>
      </c>
      <c r="O286" s="353">
        <f t="shared" si="76"/>
        <v>38.962832289247189</v>
      </c>
      <c r="P286" s="353">
        <f t="shared" si="77"/>
        <v>4.1833892319107537</v>
      </c>
      <c r="Q286" s="353">
        <f t="shared" si="78"/>
        <v>66.656333333333336</v>
      </c>
      <c r="R286" s="353">
        <f t="shared" si="79"/>
        <v>5.0661817311791442</v>
      </c>
      <c r="S286" s="353">
        <f t="shared" si="80"/>
        <v>7.6004506666220424</v>
      </c>
      <c r="T286" s="355">
        <v>282</v>
      </c>
      <c r="U286" s="353">
        <v>47.964000000000006</v>
      </c>
      <c r="V286" s="353">
        <v>47.145000000000003</v>
      </c>
      <c r="W286" s="353">
        <v>47.165999999999997</v>
      </c>
      <c r="X286" s="353">
        <v>954.03000000000009</v>
      </c>
      <c r="Y286" s="353">
        <v>886.38</v>
      </c>
      <c r="Z286" s="353">
        <v>953.7</v>
      </c>
      <c r="AA286" s="353">
        <v>72.082999999999998</v>
      </c>
      <c r="AB286" s="353">
        <v>65.835000000000008</v>
      </c>
      <c r="AC286" s="353">
        <v>62.051000000000002</v>
      </c>
      <c r="AD286" s="353">
        <f t="shared" si="81"/>
        <v>47.425000000000004</v>
      </c>
      <c r="AE286" s="353">
        <f t="shared" si="82"/>
        <v>0.4669057720782675</v>
      </c>
      <c r="AF286" s="353">
        <f t="shared" si="83"/>
        <v>0.98451401597947807</v>
      </c>
      <c r="AG286" s="353">
        <f t="shared" si="84"/>
        <v>931.37</v>
      </c>
      <c r="AH286" s="353">
        <f t="shared" si="85"/>
        <v>38.962832289247189</v>
      </c>
      <c r="AI286" s="353">
        <f t="shared" si="86"/>
        <v>4.1833892319107537</v>
      </c>
      <c r="AJ286" s="353">
        <f t="shared" si="87"/>
        <v>66.656333333333336</v>
      </c>
      <c r="AK286" s="353">
        <f t="shared" si="88"/>
        <v>5.0661817311791442</v>
      </c>
      <c r="AL286" s="353">
        <f t="shared" si="89"/>
        <v>7.6004506666220424</v>
      </c>
      <c r="AM286" s="430" t="s">
        <v>1113</v>
      </c>
    </row>
    <row r="287" spans="1:39">
      <c r="A287" s="355">
        <v>283</v>
      </c>
      <c r="B287" s="353">
        <v>50.925000000000004</v>
      </c>
      <c r="C287" s="353">
        <v>57.477000000000004</v>
      </c>
      <c r="D287" s="353">
        <v>58.548000000000002</v>
      </c>
      <c r="E287" s="353">
        <v>940.06000000000006</v>
      </c>
      <c r="F287" s="353">
        <v>1021.46</v>
      </c>
      <c r="G287" s="353">
        <v>1114.3000000000002</v>
      </c>
      <c r="H287" s="353">
        <v>80.795000000000002</v>
      </c>
      <c r="I287" s="353">
        <v>72.369</v>
      </c>
      <c r="J287" s="353">
        <v>87.692000000000007</v>
      </c>
      <c r="K287" s="353">
        <f t="shared" si="72"/>
        <v>55.650000000000006</v>
      </c>
      <c r="L287" s="353">
        <f t="shared" si="73"/>
        <v>4.1268606712609035</v>
      </c>
      <c r="M287" s="353">
        <f t="shared" si="74"/>
        <v>7.4157424461112367</v>
      </c>
      <c r="N287" s="353">
        <f t="shared" si="75"/>
        <v>1025.2733333333333</v>
      </c>
      <c r="O287" s="353">
        <f t="shared" si="76"/>
        <v>87.182570123467599</v>
      </c>
      <c r="P287" s="353">
        <f t="shared" si="77"/>
        <v>8.5033490376680945</v>
      </c>
      <c r="Q287" s="353">
        <f t="shared" si="78"/>
        <v>80.285333333333327</v>
      </c>
      <c r="R287" s="353">
        <f t="shared" si="79"/>
        <v>7.6742036937608971</v>
      </c>
      <c r="S287" s="353">
        <f t="shared" si="80"/>
        <v>9.558662055868524</v>
      </c>
      <c r="T287" s="355">
        <v>283</v>
      </c>
      <c r="U287" s="353">
        <v>50.925000000000004</v>
      </c>
      <c r="V287" s="353">
        <v>57.477000000000004</v>
      </c>
      <c r="W287" s="353">
        <v>58.548000000000002</v>
      </c>
      <c r="X287" s="353">
        <v>940.06000000000006</v>
      </c>
      <c r="Y287" s="353">
        <v>1021.46</v>
      </c>
      <c r="Z287" s="353">
        <v>1114.3000000000002</v>
      </c>
      <c r="AA287" s="353">
        <v>80.795000000000002</v>
      </c>
      <c r="AB287" s="353">
        <v>72.369</v>
      </c>
      <c r="AC287" s="353">
        <v>87.692000000000007</v>
      </c>
      <c r="AD287" s="353">
        <f t="shared" si="81"/>
        <v>55.650000000000006</v>
      </c>
      <c r="AE287" s="353">
        <f t="shared" si="82"/>
        <v>4.1268606712609035</v>
      </c>
      <c r="AF287" s="353">
        <f t="shared" si="83"/>
        <v>7.4157424461112367</v>
      </c>
      <c r="AG287" s="353">
        <f t="shared" si="84"/>
        <v>1025.2733333333333</v>
      </c>
      <c r="AH287" s="353">
        <f t="shared" si="85"/>
        <v>87.182570123467599</v>
      </c>
      <c r="AI287" s="353">
        <f t="shared" si="86"/>
        <v>8.5033490376680945</v>
      </c>
      <c r="AJ287" s="353">
        <f t="shared" si="87"/>
        <v>80.285333333333327</v>
      </c>
      <c r="AK287" s="353">
        <f t="shared" si="88"/>
        <v>7.6742036937608971</v>
      </c>
      <c r="AL287" s="353">
        <f t="shared" si="89"/>
        <v>9.558662055868524</v>
      </c>
      <c r="AM287" s="430" t="s">
        <v>1114</v>
      </c>
    </row>
    <row r="288" spans="1:39">
      <c r="A288" s="355">
        <v>284</v>
      </c>
      <c r="B288" s="353">
        <v>25.032</v>
      </c>
      <c r="C288" s="353">
        <v>25.704000000000001</v>
      </c>
      <c r="D288" s="353">
        <v>26.523000000000003</v>
      </c>
      <c r="E288" s="353">
        <v>748.55</v>
      </c>
      <c r="F288" s="353">
        <v>797.28000000000009</v>
      </c>
      <c r="G288" s="353">
        <v>773.85000000000014</v>
      </c>
      <c r="H288" s="353">
        <v>38.598999999999997</v>
      </c>
      <c r="I288" s="353">
        <v>44.847000000000001</v>
      </c>
      <c r="J288" s="353">
        <v>40.260000000000005</v>
      </c>
      <c r="K288" s="353">
        <f t="shared" si="72"/>
        <v>25.753000000000004</v>
      </c>
      <c r="L288" s="353">
        <f t="shared" si="73"/>
        <v>0.74670676975637662</v>
      </c>
      <c r="M288" s="353">
        <f t="shared" si="74"/>
        <v>2.8994943103963675</v>
      </c>
      <c r="N288" s="353">
        <f t="shared" si="75"/>
        <v>773.2266666666668</v>
      </c>
      <c r="O288" s="353">
        <f t="shared" si="76"/>
        <v>24.370979326513261</v>
      </c>
      <c r="P288" s="353">
        <f t="shared" si="77"/>
        <v>3.1518544790462379</v>
      </c>
      <c r="Q288" s="353">
        <f t="shared" si="78"/>
        <v>41.235333333333337</v>
      </c>
      <c r="R288" s="353">
        <f t="shared" si="79"/>
        <v>3.2361755720809313</v>
      </c>
      <c r="S288" s="353">
        <f t="shared" si="80"/>
        <v>7.8480645370821085</v>
      </c>
      <c r="T288" s="355">
        <v>284</v>
      </c>
      <c r="U288" s="353">
        <v>25.032</v>
      </c>
      <c r="V288" s="353">
        <v>25.704000000000001</v>
      </c>
      <c r="W288" s="353">
        <v>26.523000000000003</v>
      </c>
      <c r="X288" s="353">
        <v>748.55</v>
      </c>
      <c r="Y288" s="353">
        <v>797.28000000000009</v>
      </c>
      <c r="Z288" s="353">
        <v>773.85000000000014</v>
      </c>
      <c r="AA288" s="353">
        <v>38.598999999999997</v>
      </c>
      <c r="AB288" s="353">
        <v>44.847000000000001</v>
      </c>
      <c r="AC288" s="353">
        <v>40.260000000000005</v>
      </c>
      <c r="AD288" s="353">
        <f t="shared" si="81"/>
        <v>25.753000000000004</v>
      </c>
      <c r="AE288" s="353">
        <f t="shared" si="82"/>
        <v>0.74670676975637662</v>
      </c>
      <c r="AF288" s="353">
        <f t="shared" si="83"/>
        <v>2.8994943103963675</v>
      </c>
      <c r="AG288" s="353">
        <f t="shared" si="84"/>
        <v>773.2266666666668</v>
      </c>
      <c r="AH288" s="353">
        <f t="shared" si="85"/>
        <v>24.370979326513261</v>
      </c>
      <c r="AI288" s="353">
        <f t="shared" si="86"/>
        <v>3.1518544790462379</v>
      </c>
      <c r="AJ288" s="353">
        <f t="shared" si="87"/>
        <v>41.235333333333337</v>
      </c>
      <c r="AK288" s="353">
        <f t="shared" si="88"/>
        <v>3.2361755720809313</v>
      </c>
      <c r="AL288" s="353">
        <f t="shared" si="89"/>
        <v>7.8480645370821085</v>
      </c>
      <c r="AM288" s="430" t="s">
        <v>1115</v>
      </c>
    </row>
    <row r="289" spans="1:39">
      <c r="A289" s="355">
        <v>285</v>
      </c>
      <c r="B289" s="353">
        <v>29.169</v>
      </c>
      <c r="C289" s="353">
        <v>45.738</v>
      </c>
      <c r="D289" s="353">
        <v>37.652999999999999</v>
      </c>
      <c r="E289" s="353">
        <v>1020.9100000000001</v>
      </c>
      <c r="F289" s="353">
        <v>1112.1000000000001</v>
      </c>
      <c r="G289" s="353">
        <v>1027.51</v>
      </c>
      <c r="H289" s="353">
        <v>109.37299999999999</v>
      </c>
      <c r="I289" s="353">
        <v>91.003</v>
      </c>
      <c r="J289" s="353">
        <v>100.023</v>
      </c>
      <c r="K289" s="353">
        <f t="shared" si="72"/>
        <v>37.520000000000003</v>
      </c>
      <c r="L289" s="353">
        <f t="shared" si="73"/>
        <v>8.2853006583949771</v>
      </c>
      <c r="M289" s="353">
        <f t="shared" si="74"/>
        <v>22.082357831543113</v>
      </c>
      <c r="N289" s="353">
        <f t="shared" si="75"/>
        <v>1053.5066666666669</v>
      </c>
      <c r="O289" s="353">
        <f t="shared" si="76"/>
        <v>50.850506716583851</v>
      </c>
      <c r="P289" s="353">
        <f t="shared" si="77"/>
        <v>4.8267854704210551</v>
      </c>
      <c r="Q289" s="353">
        <f t="shared" si="78"/>
        <v>100.133</v>
      </c>
      <c r="R289" s="353">
        <f t="shared" si="79"/>
        <v>9.1854939986916282</v>
      </c>
      <c r="S289" s="353">
        <f t="shared" si="80"/>
        <v>9.1732935183122724</v>
      </c>
      <c r="T289" s="355">
        <v>285</v>
      </c>
      <c r="U289" s="353">
        <v>29.169</v>
      </c>
      <c r="W289" s="353">
        <v>37.652999999999999</v>
      </c>
      <c r="X289" s="353">
        <v>1020.9100000000001</v>
      </c>
      <c r="Y289" s="353">
        <v>1112.1000000000001</v>
      </c>
      <c r="Z289" s="353">
        <v>1027.51</v>
      </c>
      <c r="AA289" s="353">
        <v>109.37299999999999</v>
      </c>
      <c r="AB289" s="353">
        <v>91.003</v>
      </c>
      <c r="AC289" s="353">
        <v>100.023</v>
      </c>
      <c r="AD289" s="353">
        <f t="shared" si="81"/>
        <v>33.411000000000001</v>
      </c>
      <c r="AE289" s="353">
        <f t="shared" si="82"/>
        <v>5.9990939315866072</v>
      </c>
      <c r="AF289" s="353">
        <f t="shared" si="83"/>
        <v>17.955445606496685</v>
      </c>
      <c r="AG289" s="353">
        <f t="shared" si="84"/>
        <v>1053.5066666666669</v>
      </c>
      <c r="AH289" s="353">
        <f t="shared" si="85"/>
        <v>50.850506716583851</v>
      </c>
      <c r="AI289" s="353">
        <f t="shared" si="86"/>
        <v>4.8267854704210551</v>
      </c>
      <c r="AJ289" s="353">
        <f t="shared" si="87"/>
        <v>100.133</v>
      </c>
      <c r="AK289" s="353">
        <f t="shared" si="88"/>
        <v>9.1854939986916282</v>
      </c>
      <c r="AL289" s="353">
        <f t="shared" si="89"/>
        <v>9.1732935183122724</v>
      </c>
      <c r="AM289" s="430" t="s">
        <v>1116</v>
      </c>
    </row>
    <row r="290" spans="1:39">
      <c r="A290" s="355">
        <v>286</v>
      </c>
      <c r="B290" s="353">
        <v>27.741</v>
      </c>
      <c r="C290" s="353">
        <v>24.066000000000003</v>
      </c>
      <c r="D290" s="353">
        <v>25.788</v>
      </c>
      <c r="E290" s="353">
        <v>535.91999999999996</v>
      </c>
      <c r="F290" s="353">
        <v>507.98</v>
      </c>
      <c r="G290" s="353">
        <v>578.71</v>
      </c>
      <c r="H290" s="353">
        <v>50.456999999999994</v>
      </c>
      <c r="I290" s="353">
        <v>47.168000000000006</v>
      </c>
      <c r="J290" s="353">
        <v>49.312999999999995</v>
      </c>
      <c r="K290" s="353">
        <f t="shared" si="72"/>
        <v>25.864999999999998</v>
      </c>
      <c r="L290" s="353">
        <f t="shared" si="73"/>
        <v>1.8387096018675693</v>
      </c>
      <c r="M290" s="353">
        <f t="shared" si="74"/>
        <v>7.1088714551230208</v>
      </c>
      <c r="N290" s="353">
        <f t="shared" si="75"/>
        <v>540.87</v>
      </c>
      <c r="O290" s="353">
        <f t="shared" si="76"/>
        <v>35.623869806633884</v>
      </c>
      <c r="P290" s="353">
        <f t="shared" si="77"/>
        <v>6.5864015025114879</v>
      </c>
      <c r="Q290" s="353">
        <f t="shared" si="78"/>
        <v>48.979333333333329</v>
      </c>
      <c r="R290" s="353">
        <f t="shared" si="79"/>
        <v>1.6696946826690533</v>
      </c>
      <c r="S290" s="353">
        <f t="shared" si="80"/>
        <v>3.4089779689441531</v>
      </c>
      <c r="T290" s="355">
        <v>286</v>
      </c>
      <c r="U290" s="353">
        <v>27.741</v>
      </c>
      <c r="V290" s="353">
        <v>24.066000000000003</v>
      </c>
      <c r="W290" s="353">
        <v>25.788</v>
      </c>
      <c r="X290" s="353">
        <v>535.91999999999996</v>
      </c>
      <c r="Y290" s="353">
        <v>507.98</v>
      </c>
      <c r="Z290" s="353">
        <v>578.71</v>
      </c>
      <c r="AA290" s="353">
        <v>50.456999999999994</v>
      </c>
      <c r="AB290" s="353">
        <v>47.168000000000006</v>
      </c>
      <c r="AC290" s="353">
        <v>49.312999999999995</v>
      </c>
      <c r="AD290" s="353">
        <f t="shared" si="81"/>
        <v>25.864999999999998</v>
      </c>
      <c r="AE290" s="353">
        <f t="shared" si="82"/>
        <v>1.8387096018675693</v>
      </c>
      <c r="AF290" s="353">
        <f t="shared" si="83"/>
        <v>7.1088714551230208</v>
      </c>
      <c r="AG290" s="353">
        <f t="shared" si="84"/>
        <v>540.87</v>
      </c>
      <c r="AH290" s="353">
        <f t="shared" si="85"/>
        <v>35.623869806633884</v>
      </c>
      <c r="AI290" s="353">
        <f t="shared" si="86"/>
        <v>6.5864015025114879</v>
      </c>
      <c r="AJ290" s="353">
        <f t="shared" si="87"/>
        <v>48.979333333333329</v>
      </c>
      <c r="AK290" s="353">
        <f t="shared" si="88"/>
        <v>1.6696946826690533</v>
      </c>
      <c r="AL290" s="353">
        <f t="shared" si="89"/>
        <v>3.4089779689441531</v>
      </c>
      <c r="AM290" s="430" t="s">
        <v>1117</v>
      </c>
    </row>
    <row r="291" spans="1:39">
      <c r="A291" s="355">
        <v>287</v>
      </c>
      <c r="B291" s="353">
        <v>34.503</v>
      </c>
      <c r="C291" s="353">
        <v>33.264000000000003</v>
      </c>
      <c r="D291" s="353">
        <v>35.153999999999996</v>
      </c>
      <c r="E291" s="353">
        <v>803.7700000000001</v>
      </c>
      <c r="F291" s="353">
        <v>842.38</v>
      </c>
      <c r="G291" s="353">
        <v>882.2</v>
      </c>
      <c r="H291" s="353">
        <v>79.045999999999992</v>
      </c>
      <c r="I291" s="353">
        <v>66.813999999999993</v>
      </c>
      <c r="J291" s="353">
        <v>73.853999999999999</v>
      </c>
      <c r="K291" s="353">
        <f t="shared" si="72"/>
        <v>34.306999999999995</v>
      </c>
      <c r="L291" s="353">
        <f t="shared" si="73"/>
        <v>0.96012342956517516</v>
      </c>
      <c r="M291" s="353">
        <f t="shared" si="74"/>
        <v>2.7986225247476471</v>
      </c>
      <c r="N291" s="353">
        <f t="shared" si="75"/>
        <v>842.78333333333342</v>
      </c>
      <c r="O291" s="353">
        <f t="shared" si="76"/>
        <v>39.216555602619302</v>
      </c>
      <c r="P291" s="353">
        <f t="shared" si="77"/>
        <v>4.6532191669609784</v>
      </c>
      <c r="Q291" s="353">
        <f t="shared" si="78"/>
        <v>73.238</v>
      </c>
      <c r="R291" s="353">
        <f t="shared" si="79"/>
        <v>6.139222100559647</v>
      </c>
      <c r="S291" s="353">
        <f t="shared" si="80"/>
        <v>8.3825638337470263</v>
      </c>
      <c r="T291" s="355">
        <v>287</v>
      </c>
      <c r="U291" s="353">
        <v>34.503</v>
      </c>
      <c r="V291" s="353">
        <v>33.264000000000003</v>
      </c>
      <c r="W291" s="353">
        <v>35.153999999999996</v>
      </c>
      <c r="X291" s="353">
        <v>803.7700000000001</v>
      </c>
      <c r="Y291" s="353">
        <v>842.38</v>
      </c>
      <c r="Z291" s="353">
        <v>882.2</v>
      </c>
      <c r="AA291" s="353">
        <v>79.045999999999992</v>
      </c>
      <c r="AB291" s="353">
        <v>66.813999999999993</v>
      </c>
      <c r="AC291" s="353">
        <v>73.853999999999999</v>
      </c>
      <c r="AD291" s="353">
        <f t="shared" si="81"/>
        <v>34.306999999999995</v>
      </c>
      <c r="AE291" s="353">
        <f t="shared" si="82"/>
        <v>0.96012342956517516</v>
      </c>
      <c r="AF291" s="353">
        <f t="shared" si="83"/>
        <v>2.7986225247476471</v>
      </c>
      <c r="AG291" s="353">
        <f t="shared" si="84"/>
        <v>842.78333333333342</v>
      </c>
      <c r="AH291" s="353">
        <f t="shared" si="85"/>
        <v>39.216555602619302</v>
      </c>
      <c r="AI291" s="353">
        <f t="shared" si="86"/>
        <v>4.6532191669609784</v>
      </c>
      <c r="AJ291" s="353">
        <f t="shared" si="87"/>
        <v>73.238</v>
      </c>
      <c r="AK291" s="353">
        <f t="shared" si="88"/>
        <v>6.139222100559647</v>
      </c>
      <c r="AL291" s="353">
        <f t="shared" si="89"/>
        <v>8.3825638337470263</v>
      </c>
      <c r="AM291" s="430" t="s">
        <v>1118</v>
      </c>
    </row>
    <row r="292" spans="1:39">
      <c r="A292" s="355">
        <v>288</v>
      </c>
      <c r="B292" s="353">
        <v>35.762999999999998</v>
      </c>
      <c r="C292" s="353">
        <v>35.091000000000001</v>
      </c>
      <c r="D292" s="353">
        <v>40.613999999999997</v>
      </c>
      <c r="E292" s="353">
        <v>712.8</v>
      </c>
      <c r="F292" s="353">
        <v>777.04</v>
      </c>
      <c r="G292" s="353">
        <v>742.39</v>
      </c>
      <c r="H292" s="353">
        <v>94.963000000000008</v>
      </c>
      <c r="I292" s="353">
        <v>76.405999999999992</v>
      </c>
      <c r="J292" s="353">
        <v>101.36499999999999</v>
      </c>
      <c r="K292" s="353">
        <f t="shared" si="72"/>
        <v>37.155999999999999</v>
      </c>
      <c r="L292" s="353">
        <f t="shared" si="73"/>
        <v>3.0135060975548051</v>
      </c>
      <c r="M292" s="353">
        <f t="shared" si="74"/>
        <v>8.1104158078232462</v>
      </c>
      <c r="N292" s="353">
        <f t="shared" si="75"/>
        <v>744.07666666666671</v>
      </c>
      <c r="O292" s="353">
        <f t="shared" si="76"/>
        <v>32.153196315970419</v>
      </c>
      <c r="P292" s="353">
        <f t="shared" si="77"/>
        <v>4.3212208844030968</v>
      </c>
      <c r="Q292" s="353">
        <f t="shared" si="78"/>
        <v>90.911333333333332</v>
      </c>
      <c r="R292" s="353">
        <f t="shared" si="79"/>
        <v>12.963407049588923</v>
      </c>
      <c r="S292" s="353">
        <f t="shared" si="80"/>
        <v>14.259396022779253</v>
      </c>
      <c r="T292" s="355">
        <v>288</v>
      </c>
      <c r="U292" s="353">
        <v>35.762999999999998</v>
      </c>
      <c r="V292" s="353">
        <v>35.091000000000001</v>
      </c>
      <c r="W292" s="353">
        <v>40.613999999999997</v>
      </c>
      <c r="X292" s="353">
        <v>712.8</v>
      </c>
      <c r="Y292" s="353">
        <v>777.04</v>
      </c>
      <c r="Z292" s="353">
        <v>742.39</v>
      </c>
      <c r="AA292" s="353">
        <v>94.963000000000008</v>
      </c>
      <c r="AB292" s="353">
        <v>76.405999999999992</v>
      </c>
      <c r="AC292" s="353">
        <v>101.36499999999999</v>
      </c>
      <c r="AD292" s="353">
        <f t="shared" si="81"/>
        <v>37.155999999999999</v>
      </c>
      <c r="AE292" s="353">
        <f t="shared" si="82"/>
        <v>3.0135060975548051</v>
      </c>
      <c r="AF292" s="353">
        <f t="shared" si="83"/>
        <v>8.1104158078232462</v>
      </c>
      <c r="AG292" s="353">
        <f t="shared" si="84"/>
        <v>744.07666666666671</v>
      </c>
      <c r="AH292" s="353">
        <f t="shared" si="85"/>
        <v>32.153196315970419</v>
      </c>
      <c r="AI292" s="353">
        <f t="shared" si="86"/>
        <v>4.3212208844030968</v>
      </c>
      <c r="AJ292" s="353">
        <f t="shared" si="87"/>
        <v>90.911333333333332</v>
      </c>
      <c r="AK292" s="353">
        <f t="shared" si="88"/>
        <v>12.963407049588923</v>
      </c>
      <c r="AL292" s="353">
        <f t="shared" si="89"/>
        <v>14.259396022779253</v>
      </c>
      <c r="AM292" s="430" t="s">
        <v>1119</v>
      </c>
    </row>
    <row r="293" spans="1:39">
      <c r="A293" s="355">
        <v>289</v>
      </c>
      <c r="B293" s="353">
        <v>410.55</v>
      </c>
      <c r="C293" s="353">
        <v>390.18000000000006</v>
      </c>
      <c r="D293" s="353">
        <v>424.83</v>
      </c>
      <c r="E293" s="353">
        <v>36179.29628169637</v>
      </c>
      <c r="F293" s="353">
        <v>36133.296552079119</v>
      </c>
      <c r="G293" s="353">
        <v>35204.582559711547</v>
      </c>
      <c r="H293" s="353">
        <v>208.45</v>
      </c>
      <c r="I293" s="353">
        <v>237.38000000000002</v>
      </c>
      <c r="J293" s="353">
        <v>228.25</v>
      </c>
      <c r="K293" s="353">
        <f t="shared" si="72"/>
        <v>408.52</v>
      </c>
      <c r="L293" s="353">
        <f t="shared" si="73"/>
        <v>17.413968531038485</v>
      </c>
      <c r="M293" s="353">
        <f t="shared" si="74"/>
        <v>4.2626966931945764</v>
      </c>
      <c r="N293" s="353">
        <f t="shared" si="75"/>
        <v>35839.058464495676</v>
      </c>
      <c r="O293" s="353">
        <f t="shared" si="76"/>
        <v>549.95340629452119</v>
      </c>
      <c r="P293" s="353">
        <f t="shared" si="77"/>
        <v>1.5345085218668288</v>
      </c>
      <c r="Q293" s="353">
        <f t="shared" si="78"/>
        <v>224.69333333333336</v>
      </c>
      <c r="R293" s="353">
        <f t="shared" si="79"/>
        <v>14.789308074867256</v>
      </c>
      <c r="S293" s="353">
        <f t="shared" si="80"/>
        <v>6.581996828952315</v>
      </c>
      <c r="T293" s="355">
        <v>289</v>
      </c>
      <c r="U293" s="353">
        <v>410.55</v>
      </c>
      <c r="V293" s="353">
        <v>390.18000000000006</v>
      </c>
      <c r="W293" s="353">
        <v>424.83</v>
      </c>
      <c r="X293" s="353">
        <v>36179.29628169637</v>
      </c>
      <c r="Y293" s="353">
        <v>36133.296552079119</v>
      </c>
      <c r="Z293" s="353">
        <v>35204.582559711547</v>
      </c>
      <c r="AB293" s="353">
        <v>237.38000000000002</v>
      </c>
      <c r="AC293" s="353">
        <v>228.25</v>
      </c>
      <c r="AD293" s="353">
        <f t="shared" si="81"/>
        <v>408.52</v>
      </c>
      <c r="AE293" s="353">
        <f t="shared" si="82"/>
        <v>17.413968531038485</v>
      </c>
      <c r="AF293" s="353">
        <f t="shared" si="83"/>
        <v>4.2626966931945764</v>
      </c>
      <c r="AG293" s="353">
        <f t="shared" si="84"/>
        <v>35839.058464495676</v>
      </c>
      <c r="AH293" s="353">
        <f t="shared" si="85"/>
        <v>549.95340629452119</v>
      </c>
      <c r="AI293" s="353">
        <f t="shared" si="86"/>
        <v>1.5345085218668288</v>
      </c>
      <c r="AJ293" s="353">
        <f t="shared" si="87"/>
        <v>232.815</v>
      </c>
      <c r="AK293" s="353">
        <f t="shared" si="88"/>
        <v>6.4558849122331949</v>
      </c>
      <c r="AL293" s="353">
        <f t="shared" si="89"/>
        <v>2.7729677693590169</v>
      </c>
      <c r="AM293" s="430" t="s">
        <v>1120</v>
      </c>
    </row>
    <row r="294" spans="1:39">
      <c r="A294" s="355">
        <v>290</v>
      </c>
      <c r="B294" s="353">
        <v>40.929000000000002</v>
      </c>
      <c r="C294" s="353">
        <v>46.725000000000001</v>
      </c>
      <c r="D294" s="353">
        <v>49.727999999999994</v>
      </c>
      <c r="E294" s="353">
        <v>962.71999999999991</v>
      </c>
      <c r="F294" s="353">
        <v>1012</v>
      </c>
      <c r="G294" s="353">
        <v>1014.2</v>
      </c>
      <c r="H294" s="353">
        <v>102.696</v>
      </c>
      <c r="I294" s="353">
        <v>122.1</v>
      </c>
      <c r="J294" s="353">
        <v>120.45000000000002</v>
      </c>
      <c r="K294" s="353">
        <f t="shared" si="72"/>
        <v>45.794000000000004</v>
      </c>
      <c r="L294" s="353">
        <f t="shared" si="73"/>
        <v>4.4727699471356637</v>
      </c>
      <c r="M294" s="353">
        <f t="shared" si="74"/>
        <v>9.7671527866874772</v>
      </c>
      <c r="N294" s="353">
        <f t="shared" si="75"/>
        <v>996.30666666666673</v>
      </c>
      <c r="O294" s="353">
        <f t="shared" si="76"/>
        <v>29.107698867023775</v>
      </c>
      <c r="P294" s="353">
        <f t="shared" si="77"/>
        <v>2.9215601823090389</v>
      </c>
      <c r="Q294" s="353">
        <f t="shared" si="78"/>
        <v>115.08199999999999</v>
      </c>
      <c r="R294" s="353">
        <f t="shared" si="79"/>
        <v>10.758269935263758</v>
      </c>
      <c r="S294" s="353">
        <f t="shared" si="80"/>
        <v>9.3483515539039637</v>
      </c>
      <c r="T294" s="355">
        <v>290</v>
      </c>
      <c r="U294" s="353">
        <v>40.929000000000002</v>
      </c>
      <c r="V294" s="353">
        <v>46.725000000000001</v>
      </c>
      <c r="W294" s="353">
        <v>49.727999999999994</v>
      </c>
      <c r="X294" s="353">
        <v>962.71999999999991</v>
      </c>
      <c r="Y294" s="353">
        <v>1012</v>
      </c>
      <c r="Z294" s="353">
        <v>1014.2</v>
      </c>
      <c r="AB294" s="353">
        <v>122.1</v>
      </c>
      <c r="AC294" s="353">
        <v>120.45000000000002</v>
      </c>
      <c r="AD294" s="353">
        <f t="shared" si="81"/>
        <v>45.794000000000004</v>
      </c>
      <c r="AE294" s="353">
        <f t="shared" si="82"/>
        <v>4.4727699471356637</v>
      </c>
      <c r="AF294" s="353">
        <f t="shared" si="83"/>
        <v>9.7671527866874772</v>
      </c>
      <c r="AG294" s="353">
        <f t="shared" si="84"/>
        <v>996.30666666666673</v>
      </c>
      <c r="AH294" s="353">
        <f t="shared" si="85"/>
        <v>29.107698867023775</v>
      </c>
      <c r="AI294" s="353">
        <f t="shared" si="86"/>
        <v>2.9215601823090389</v>
      </c>
      <c r="AJ294" s="353">
        <f t="shared" si="87"/>
        <v>121.27500000000001</v>
      </c>
      <c r="AK294" s="353">
        <f t="shared" si="88"/>
        <v>1.1667261889577873</v>
      </c>
      <c r="AL294" s="353">
        <f t="shared" si="89"/>
        <v>0.9620500424306635</v>
      </c>
      <c r="AM294" s="430" t="s">
        <v>1121</v>
      </c>
    </row>
    <row r="295" spans="1:39">
      <c r="A295" s="355">
        <v>291</v>
      </c>
      <c r="B295" s="353">
        <v>22.764000000000003</v>
      </c>
      <c r="C295" s="353">
        <v>26.397000000000002</v>
      </c>
      <c r="D295" s="353">
        <v>23.331</v>
      </c>
      <c r="E295" s="353">
        <v>717.75</v>
      </c>
      <c r="F295" s="353">
        <v>727.54</v>
      </c>
      <c r="G295" s="353">
        <v>756.58</v>
      </c>
      <c r="H295" s="353">
        <v>64.415999999999997</v>
      </c>
      <c r="I295" s="353">
        <v>89.254000000000005</v>
      </c>
      <c r="J295" s="353">
        <v>71.412000000000006</v>
      </c>
      <c r="K295" s="353">
        <f t="shared" si="72"/>
        <v>24.164000000000001</v>
      </c>
      <c r="L295" s="353">
        <f t="shared" si="73"/>
        <v>1.9545047966172917</v>
      </c>
      <c r="M295" s="353">
        <f t="shared" si="74"/>
        <v>8.0884985789492276</v>
      </c>
      <c r="N295" s="353">
        <f t="shared" si="75"/>
        <v>733.95666666666659</v>
      </c>
      <c r="O295" s="353">
        <f t="shared" si="76"/>
        <v>20.194613968415798</v>
      </c>
      <c r="P295" s="353">
        <f t="shared" si="77"/>
        <v>2.7514722442854209</v>
      </c>
      <c r="Q295" s="353">
        <f t="shared" si="78"/>
        <v>75.027333333333345</v>
      </c>
      <c r="R295" s="353">
        <f t="shared" si="79"/>
        <v>12.807596860197194</v>
      </c>
      <c r="S295" s="353">
        <f t="shared" si="80"/>
        <v>17.070574537542573</v>
      </c>
      <c r="T295" s="355">
        <v>291</v>
      </c>
      <c r="U295" s="353">
        <v>22.764000000000003</v>
      </c>
      <c r="V295" s="353">
        <v>26.397000000000002</v>
      </c>
      <c r="W295" s="353">
        <v>23.331</v>
      </c>
      <c r="X295" s="353">
        <v>717.75</v>
      </c>
      <c r="Y295" s="353">
        <v>727.54</v>
      </c>
      <c r="Z295" s="353">
        <v>756.58</v>
      </c>
      <c r="AA295" s="353">
        <v>64.415999999999997</v>
      </c>
      <c r="AB295" s="353">
        <v>89.254000000000005</v>
      </c>
      <c r="AC295" s="353">
        <v>71.412000000000006</v>
      </c>
      <c r="AD295" s="353">
        <f t="shared" si="81"/>
        <v>24.164000000000001</v>
      </c>
      <c r="AE295" s="353">
        <f t="shared" si="82"/>
        <v>1.9545047966172917</v>
      </c>
      <c r="AF295" s="353">
        <f t="shared" si="83"/>
        <v>8.0884985789492276</v>
      </c>
      <c r="AG295" s="353">
        <f t="shared" si="84"/>
        <v>733.95666666666659</v>
      </c>
      <c r="AH295" s="353">
        <f t="shared" si="85"/>
        <v>20.194613968415798</v>
      </c>
      <c r="AI295" s="353">
        <f t="shared" si="86"/>
        <v>2.7514722442854209</v>
      </c>
      <c r="AJ295" s="353">
        <f t="shared" si="87"/>
        <v>75.027333333333345</v>
      </c>
      <c r="AK295" s="353">
        <f t="shared" si="88"/>
        <v>12.807596860197194</v>
      </c>
      <c r="AL295" s="353">
        <f t="shared" si="89"/>
        <v>17.070574537542573</v>
      </c>
      <c r="AM295" s="430" t="s">
        <v>1122</v>
      </c>
    </row>
    <row r="296" spans="1:39">
      <c r="A296" s="355">
        <v>292</v>
      </c>
      <c r="B296" s="353">
        <v>73.542000000000002</v>
      </c>
      <c r="C296" s="353">
        <v>78.308999999999997</v>
      </c>
      <c r="D296" s="353">
        <v>72.45</v>
      </c>
      <c r="E296" s="353">
        <v>5208.5</v>
      </c>
      <c r="F296" s="353">
        <v>5168.9000000000005</v>
      </c>
      <c r="G296" s="353">
        <v>5285.5</v>
      </c>
      <c r="H296" s="353">
        <v>90.343000000000018</v>
      </c>
      <c r="I296" s="353">
        <v>92.334000000000003</v>
      </c>
      <c r="J296" s="353">
        <v>101.794</v>
      </c>
      <c r="K296" s="353">
        <f t="shared" si="72"/>
        <v>74.766999999999996</v>
      </c>
      <c r="L296" s="353">
        <f t="shared" si="73"/>
        <v>3.1156763310716316</v>
      </c>
      <c r="M296" s="353">
        <f t="shared" si="74"/>
        <v>4.1671811508708814</v>
      </c>
      <c r="N296" s="353">
        <f t="shared" si="75"/>
        <v>5220.9666666666672</v>
      </c>
      <c r="O296" s="353">
        <f t="shared" si="76"/>
        <v>59.291258490044761</v>
      </c>
      <c r="P296" s="353">
        <f t="shared" si="77"/>
        <v>1.1356375605420086</v>
      </c>
      <c r="Q296" s="353">
        <f t="shared" si="78"/>
        <v>94.823666666666668</v>
      </c>
      <c r="R296" s="353">
        <f t="shared" si="79"/>
        <v>6.1180209490760351</v>
      </c>
      <c r="S296" s="353">
        <f t="shared" si="80"/>
        <v>6.45199786524043</v>
      </c>
      <c r="T296" s="355">
        <v>292</v>
      </c>
      <c r="U296" s="353">
        <v>73.542000000000002</v>
      </c>
      <c r="V296" s="353">
        <v>78.308999999999997</v>
      </c>
      <c r="W296" s="353">
        <v>72.45</v>
      </c>
      <c r="X296" s="353">
        <v>5208.5</v>
      </c>
      <c r="Y296" s="353">
        <v>5168.9000000000005</v>
      </c>
      <c r="Z296" s="353">
        <v>5285.5</v>
      </c>
      <c r="AA296" s="353">
        <v>90.343000000000018</v>
      </c>
      <c r="AB296" s="353">
        <v>92.334000000000003</v>
      </c>
      <c r="AC296" s="353">
        <v>101.794</v>
      </c>
      <c r="AD296" s="353">
        <f t="shared" si="81"/>
        <v>74.766999999999996</v>
      </c>
      <c r="AE296" s="353">
        <f t="shared" si="82"/>
        <v>3.1156763310716316</v>
      </c>
      <c r="AF296" s="353">
        <f t="shared" si="83"/>
        <v>4.1671811508708814</v>
      </c>
      <c r="AG296" s="353">
        <f t="shared" si="84"/>
        <v>5220.9666666666672</v>
      </c>
      <c r="AH296" s="353">
        <f t="shared" si="85"/>
        <v>59.291258490044761</v>
      </c>
      <c r="AI296" s="353">
        <f t="shared" si="86"/>
        <v>1.1356375605420086</v>
      </c>
      <c r="AJ296" s="353">
        <f t="shared" si="87"/>
        <v>94.823666666666668</v>
      </c>
      <c r="AK296" s="353">
        <f t="shared" si="88"/>
        <v>6.1180209490760351</v>
      </c>
      <c r="AL296" s="353">
        <f t="shared" si="89"/>
        <v>6.45199786524043</v>
      </c>
      <c r="AM296" s="430" t="s">
        <v>1123</v>
      </c>
    </row>
    <row r="297" spans="1:39">
      <c r="A297" s="355">
        <v>293</v>
      </c>
      <c r="B297" s="353">
        <v>48.195</v>
      </c>
      <c r="C297" s="353">
        <v>45.927</v>
      </c>
      <c r="D297" s="353">
        <v>45.296999999999997</v>
      </c>
      <c r="E297" s="353">
        <v>1042.58</v>
      </c>
      <c r="F297" s="353">
        <v>955.57</v>
      </c>
      <c r="G297" s="353">
        <v>848.65000000000009</v>
      </c>
      <c r="H297" s="353">
        <v>80.872</v>
      </c>
      <c r="I297" s="353">
        <v>87.350999999999999</v>
      </c>
      <c r="J297" s="353">
        <v>87.241</v>
      </c>
      <c r="K297" s="353">
        <f t="shared" si="72"/>
        <v>46.472999999999992</v>
      </c>
      <c r="L297" s="353">
        <f t="shared" si="73"/>
        <v>1.5242007741764219</v>
      </c>
      <c r="M297" s="353">
        <f t="shared" si="74"/>
        <v>3.27975550142324</v>
      </c>
      <c r="N297" s="353">
        <f t="shared" si="75"/>
        <v>948.93333333333339</v>
      </c>
      <c r="O297" s="353">
        <f t="shared" si="76"/>
        <v>97.135190499289791</v>
      </c>
      <c r="P297" s="353">
        <f t="shared" si="77"/>
        <v>10.236250228251699</v>
      </c>
      <c r="Q297" s="353">
        <f t="shared" si="78"/>
        <v>85.154666666666671</v>
      </c>
      <c r="R297" s="353">
        <f t="shared" si="79"/>
        <v>3.7093059099154022</v>
      </c>
      <c r="S297" s="353">
        <f t="shared" si="80"/>
        <v>4.3559631610505614</v>
      </c>
      <c r="T297" s="355">
        <v>293</v>
      </c>
      <c r="U297" s="353">
        <v>48.195</v>
      </c>
      <c r="V297" s="353">
        <v>45.927</v>
      </c>
      <c r="W297" s="353">
        <v>45.296999999999997</v>
      </c>
      <c r="X297" s="353">
        <v>1042.58</v>
      </c>
      <c r="Y297" s="353">
        <v>955.57</v>
      </c>
      <c r="Z297" s="353">
        <v>848.65000000000009</v>
      </c>
      <c r="AA297" s="353">
        <v>80.872</v>
      </c>
      <c r="AB297" s="353">
        <v>87.350999999999999</v>
      </c>
      <c r="AC297" s="353">
        <v>87.241</v>
      </c>
      <c r="AD297" s="353">
        <f t="shared" si="81"/>
        <v>46.472999999999992</v>
      </c>
      <c r="AE297" s="353">
        <f t="shared" si="82"/>
        <v>1.5242007741764219</v>
      </c>
      <c r="AF297" s="353">
        <f t="shared" si="83"/>
        <v>3.27975550142324</v>
      </c>
      <c r="AG297" s="353">
        <f t="shared" si="84"/>
        <v>948.93333333333339</v>
      </c>
      <c r="AH297" s="353">
        <f t="shared" si="85"/>
        <v>97.135190499289791</v>
      </c>
      <c r="AI297" s="353">
        <f t="shared" si="86"/>
        <v>10.236250228251699</v>
      </c>
      <c r="AJ297" s="353">
        <f t="shared" si="87"/>
        <v>85.154666666666671</v>
      </c>
      <c r="AK297" s="353">
        <f t="shared" si="88"/>
        <v>3.7093059099154022</v>
      </c>
      <c r="AL297" s="353">
        <f t="shared" si="89"/>
        <v>4.3559631610505614</v>
      </c>
      <c r="AM297" s="430" t="s">
        <v>1124</v>
      </c>
    </row>
    <row r="298" spans="1:39">
      <c r="A298" s="355">
        <v>294</v>
      </c>
      <c r="B298" s="353">
        <v>44.981999999999999</v>
      </c>
      <c r="C298" s="353">
        <v>38.829000000000001</v>
      </c>
      <c r="D298" s="353">
        <v>44.73</v>
      </c>
      <c r="E298" s="353">
        <v>966.68</v>
      </c>
      <c r="F298" s="353">
        <v>1005.73</v>
      </c>
      <c r="G298" s="353">
        <v>936.76</v>
      </c>
      <c r="H298" s="353">
        <v>111.97999999999999</v>
      </c>
      <c r="I298" s="353">
        <v>93.808000000000007</v>
      </c>
      <c r="J298" s="353">
        <v>109.48299999999999</v>
      </c>
      <c r="K298" s="353">
        <f t="shared" si="72"/>
        <v>42.847000000000001</v>
      </c>
      <c r="L298" s="353">
        <f t="shared" si="73"/>
        <v>3.4819705627704538</v>
      </c>
      <c r="M298" s="353">
        <f t="shared" si="74"/>
        <v>8.1265212564950957</v>
      </c>
      <c r="N298" s="353">
        <f t="shared" si="75"/>
        <v>969.72333333333336</v>
      </c>
      <c r="O298" s="353">
        <f t="shared" si="76"/>
        <v>34.585569726886597</v>
      </c>
      <c r="P298" s="353">
        <f t="shared" si="77"/>
        <v>3.5665399127813018</v>
      </c>
      <c r="Q298" s="353">
        <f t="shared" si="78"/>
        <v>105.09033333333333</v>
      </c>
      <c r="R298" s="353">
        <f t="shared" si="79"/>
        <v>9.8502302680360287</v>
      </c>
      <c r="S298" s="353">
        <f t="shared" si="80"/>
        <v>9.3731078355155049</v>
      </c>
      <c r="T298" s="355">
        <v>294</v>
      </c>
      <c r="U298" s="353">
        <v>44.981999999999999</v>
      </c>
      <c r="V298" s="353">
        <v>38.829000000000001</v>
      </c>
      <c r="W298" s="353">
        <v>44.73</v>
      </c>
      <c r="X298" s="353">
        <v>966.68</v>
      </c>
      <c r="Y298" s="353">
        <v>1005.73</v>
      </c>
      <c r="Z298" s="353">
        <v>936.76</v>
      </c>
      <c r="AA298" s="353">
        <v>111.97999999999999</v>
      </c>
      <c r="AB298" s="353">
        <v>93.808000000000007</v>
      </c>
      <c r="AC298" s="353">
        <v>109.48299999999999</v>
      </c>
      <c r="AD298" s="353">
        <f t="shared" si="81"/>
        <v>42.847000000000001</v>
      </c>
      <c r="AE298" s="353">
        <f t="shared" si="82"/>
        <v>3.4819705627704538</v>
      </c>
      <c r="AF298" s="353">
        <f t="shared" si="83"/>
        <v>8.1265212564950957</v>
      </c>
      <c r="AG298" s="353">
        <f t="shared" si="84"/>
        <v>969.72333333333336</v>
      </c>
      <c r="AH298" s="353">
        <f t="shared" si="85"/>
        <v>34.585569726886597</v>
      </c>
      <c r="AI298" s="353">
        <f t="shared" si="86"/>
        <v>3.5665399127813018</v>
      </c>
      <c r="AJ298" s="353">
        <f t="shared" si="87"/>
        <v>105.09033333333333</v>
      </c>
      <c r="AK298" s="353">
        <f t="shared" si="88"/>
        <v>9.8502302680360287</v>
      </c>
      <c r="AL298" s="353">
        <f t="shared" si="89"/>
        <v>9.3731078355155049</v>
      </c>
      <c r="AM298" s="430" t="s">
        <v>1125</v>
      </c>
    </row>
    <row r="299" spans="1:39">
      <c r="A299" s="355">
        <v>295</v>
      </c>
      <c r="B299" s="353">
        <v>53.528999999999996</v>
      </c>
      <c r="C299" s="353">
        <v>56.469000000000001</v>
      </c>
      <c r="D299" s="353">
        <v>53.003999999999998</v>
      </c>
      <c r="E299" s="353">
        <v>3731.2000000000007</v>
      </c>
      <c r="F299" s="353">
        <v>3678.4000000000005</v>
      </c>
      <c r="G299" s="353">
        <v>3533.2000000000007</v>
      </c>
      <c r="H299" s="353">
        <v>95.524000000000015</v>
      </c>
      <c r="I299" s="353">
        <v>105.072</v>
      </c>
      <c r="J299" s="353">
        <v>91.872</v>
      </c>
      <c r="K299" s="353">
        <f t="shared" si="72"/>
        <v>54.333999999999996</v>
      </c>
      <c r="L299" s="353">
        <f t="shared" si="73"/>
        <v>1.8675050200735763</v>
      </c>
      <c r="M299" s="353">
        <f t="shared" si="74"/>
        <v>3.4370836310111099</v>
      </c>
      <c r="N299" s="353">
        <f t="shared" si="75"/>
        <v>3647.6000000000008</v>
      </c>
      <c r="O299" s="353">
        <f t="shared" si="76"/>
        <v>102.53038574003315</v>
      </c>
      <c r="P299" s="353">
        <f t="shared" si="77"/>
        <v>2.8108999270762456</v>
      </c>
      <c r="Q299" s="353">
        <f t="shared" si="78"/>
        <v>97.489333333333335</v>
      </c>
      <c r="R299" s="353">
        <f t="shared" si="79"/>
        <v>6.8159299683413215</v>
      </c>
      <c r="S299" s="353">
        <f t="shared" si="80"/>
        <v>6.9914622813517946</v>
      </c>
      <c r="T299" s="355">
        <v>295</v>
      </c>
      <c r="U299" s="353">
        <v>53.528999999999996</v>
      </c>
      <c r="V299" s="353">
        <v>56.469000000000001</v>
      </c>
      <c r="W299" s="353">
        <v>53.003999999999998</v>
      </c>
      <c r="X299" s="353">
        <v>3731.2000000000007</v>
      </c>
      <c r="Y299" s="353">
        <v>3678.4000000000005</v>
      </c>
      <c r="Z299" s="353">
        <v>3533.2000000000007</v>
      </c>
      <c r="AA299" s="353">
        <v>95.524000000000015</v>
      </c>
      <c r="AB299" s="353">
        <v>105.072</v>
      </c>
      <c r="AC299" s="353">
        <v>91.872</v>
      </c>
      <c r="AD299" s="353">
        <f t="shared" si="81"/>
        <v>54.333999999999996</v>
      </c>
      <c r="AE299" s="353">
        <f t="shared" si="82"/>
        <v>1.8675050200735763</v>
      </c>
      <c r="AF299" s="353">
        <f t="shared" si="83"/>
        <v>3.4370836310111099</v>
      </c>
      <c r="AG299" s="353">
        <f t="shared" si="84"/>
        <v>3647.6000000000008</v>
      </c>
      <c r="AH299" s="353">
        <f t="shared" si="85"/>
        <v>102.53038574003315</v>
      </c>
      <c r="AI299" s="353">
        <f t="shared" si="86"/>
        <v>2.8108999270762456</v>
      </c>
      <c r="AJ299" s="353">
        <f t="shared" si="87"/>
        <v>97.489333333333335</v>
      </c>
      <c r="AK299" s="353">
        <f t="shared" si="88"/>
        <v>6.8159299683413215</v>
      </c>
      <c r="AL299" s="353">
        <f t="shared" si="89"/>
        <v>6.9914622813517946</v>
      </c>
      <c r="AM299" s="430" t="s">
        <v>1126</v>
      </c>
    </row>
    <row r="300" spans="1:39">
      <c r="A300" s="355">
        <v>296</v>
      </c>
      <c r="B300" s="353">
        <v>35.321999999999996</v>
      </c>
      <c r="C300" s="353">
        <v>39.731999999999999</v>
      </c>
      <c r="D300" s="353">
        <v>41.643000000000001</v>
      </c>
      <c r="E300" s="353">
        <v>682.11</v>
      </c>
      <c r="F300" s="353">
        <v>590.91999999999996</v>
      </c>
      <c r="G300" s="353">
        <v>619.52</v>
      </c>
      <c r="H300" s="353">
        <v>74.87700000000001</v>
      </c>
      <c r="I300" s="353">
        <v>76.725000000000009</v>
      </c>
      <c r="J300" s="353">
        <v>82.379000000000005</v>
      </c>
      <c r="K300" s="353">
        <f t="shared" si="72"/>
        <v>38.899000000000001</v>
      </c>
      <c r="L300" s="353">
        <f t="shared" si="73"/>
        <v>3.2417860817765281</v>
      </c>
      <c r="M300" s="353">
        <f t="shared" si="74"/>
        <v>8.3338545509563939</v>
      </c>
      <c r="N300" s="353">
        <f t="shared" si="75"/>
        <v>630.85</v>
      </c>
      <c r="O300" s="353">
        <f t="shared" si="76"/>
        <v>46.638832532558133</v>
      </c>
      <c r="P300" s="353">
        <f t="shared" si="77"/>
        <v>7.3930145886594483</v>
      </c>
      <c r="Q300" s="353">
        <f t="shared" si="78"/>
        <v>77.993666666666684</v>
      </c>
      <c r="R300" s="353">
        <f t="shared" si="79"/>
        <v>3.908597873065649</v>
      </c>
      <c r="S300" s="353">
        <f t="shared" si="80"/>
        <v>5.0114298251554379</v>
      </c>
      <c r="T300" s="355">
        <v>296</v>
      </c>
      <c r="U300" s="353">
        <v>35.321999999999996</v>
      </c>
      <c r="V300" s="353">
        <v>39.731999999999999</v>
      </c>
      <c r="W300" s="353">
        <v>41.643000000000001</v>
      </c>
      <c r="X300" s="353">
        <v>682.11</v>
      </c>
      <c r="Y300" s="353">
        <v>590.91999999999996</v>
      </c>
      <c r="Z300" s="353">
        <v>619.52</v>
      </c>
      <c r="AA300" s="353">
        <v>74.87700000000001</v>
      </c>
      <c r="AB300" s="353">
        <v>76.725000000000009</v>
      </c>
      <c r="AC300" s="353">
        <v>82.379000000000005</v>
      </c>
      <c r="AD300" s="353">
        <f t="shared" si="81"/>
        <v>38.899000000000001</v>
      </c>
      <c r="AE300" s="353">
        <f t="shared" si="82"/>
        <v>3.2417860817765281</v>
      </c>
      <c r="AF300" s="353">
        <f t="shared" si="83"/>
        <v>8.3338545509563939</v>
      </c>
      <c r="AG300" s="353">
        <f t="shared" si="84"/>
        <v>630.85</v>
      </c>
      <c r="AH300" s="353">
        <f t="shared" si="85"/>
        <v>46.638832532558133</v>
      </c>
      <c r="AI300" s="353">
        <f t="shared" si="86"/>
        <v>7.3930145886594483</v>
      </c>
      <c r="AJ300" s="353">
        <f t="shared" si="87"/>
        <v>77.993666666666684</v>
      </c>
      <c r="AK300" s="353">
        <f t="shared" si="88"/>
        <v>3.908597873065649</v>
      </c>
      <c r="AL300" s="353">
        <f t="shared" si="89"/>
        <v>5.0114298251554379</v>
      </c>
      <c r="AM300" s="430" t="s">
        <v>1127</v>
      </c>
    </row>
    <row r="301" spans="1:39">
      <c r="A301" s="355">
        <v>297</v>
      </c>
      <c r="B301" s="353">
        <v>35.868000000000002</v>
      </c>
      <c r="C301" s="353">
        <v>44.603999999999999</v>
      </c>
      <c r="D301" s="353">
        <v>39.459000000000003</v>
      </c>
      <c r="E301" s="353">
        <v>903.43</v>
      </c>
      <c r="F301" s="353">
        <v>796.62</v>
      </c>
      <c r="G301" s="353">
        <v>782.98</v>
      </c>
      <c r="H301" s="353">
        <v>97.162999999999997</v>
      </c>
      <c r="I301" s="353">
        <v>111.76</v>
      </c>
      <c r="J301" s="353">
        <v>100.46300000000001</v>
      </c>
      <c r="K301" s="353">
        <f t="shared" si="72"/>
        <v>39.977000000000004</v>
      </c>
      <c r="L301" s="353">
        <f t="shared" si="73"/>
        <v>4.3909756319068753</v>
      </c>
      <c r="M301" s="353">
        <f t="shared" si="74"/>
        <v>10.983754738741965</v>
      </c>
      <c r="N301" s="353">
        <f t="shared" si="75"/>
        <v>827.67666666666662</v>
      </c>
      <c r="O301" s="353">
        <f t="shared" si="76"/>
        <v>65.957850429902038</v>
      </c>
      <c r="P301" s="353">
        <f t="shared" si="77"/>
        <v>7.9690358670538055</v>
      </c>
      <c r="Q301" s="353">
        <f t="shared" si="78"/>
        <v>103.12866666666667</v>
      </c>
      <c r="R301" s="353">
        <f t="shared" si="79"/>
        <v>7.6548962326953447</v>
      </c>
      <c r="S301" s="353">
        <f t="shared" si="80"/>
        <v>7.4226657631845123</v>
      </c>
      <c r="T301" s="355">
        <v>297</v>
      </c>
      <c r="U301" s="353">
        <v>35.868000000000002</v>
      </c>
      <c r="V301" s="353">
        <v>44.603999999999999</v>
      </c>
      <c r="W301" s="353">
        <v>39.459000000000003</v>
      </c>
      <c r="X301" s="353">
        <v>903.43</v>
      </c>
      <c r="Y301" s="353">
        <v>796.62</v>
      </c>
      <c r="Z301" s="353">
        <v>782.98</v>
      </c>
      <c r="AA301" s="353">
        <v>97.162999999999997</v>
      </c>
      <c r="AB301" s="353">
        <v>111.76</v>
      </c>
      <c r="AC301" s="353">
        <v>100.46300000000001</v>
      </c>
      <c r="AD301" s="353">
        <f t="shared" si="81"/>
        <v>39.977000000000004</v>
      </c>
      <c r="AE301" s="353">
        <f t="shared" si="82"/>
        <v>4.3909756319068753</v>
      </c>
      <c r="AF301" s="353">
        <f t="shared" si="83"/>
        <v>10.983754738741965</v>
      </c>
      <c r="AG301" s="353">
        <f t="shared" si="84"/>
        <v>827.67666666666662</v>
      </c>
      <c r="AH301" s="353">
        <f t="shared" si="85"/>
        <v>65.957850429902038</v>
      </c>
      <c r="AI301" s="353">
        <f t="shared" si="86"/>
        <v>7.9690358670538055</v>
      </c>
      <c r="AJ301" s="353">
        <f t="shared" si="87"/>
        <v>103.12866666666667</v>
      </c>
      <c r="AK301" s="353">
        <f t="shared" si="88"/>
        <v>7.6548962326953447</v>
      </c>
      <c r="AL301" s="353">
        <f t="shared" si="89"/>
        <v>7.4226657631845123</v>
      </c>
      <c r="AM301" s="430" t="s">
        <v>1128</v>
      </c>
    </row>
    <row r="302" spans="1:39">
      <c r="A302" s="355">
        <v>298</v>
      </c>
      <c r="B302" s="353">
        <v>49.475999999999999</v>
      </c>
      <c r="C302" s="353">
        <v>50.085000000000008</v>
      </c>
      <c r="D302" s="353">
        <v>48.363</v>
      </c>
      <c r="E302" s="353">
        <v>1146.2</v>
      </c>
      <c r="F302" s="353">
        <v>1222.1000000000001</v>
      </c>
      <c r="G302" s="353">
        <v>1215.5</v>
      </c>
      <c r="H302" s="353">
        <v>86.844999999999999</v>
      </c>
      <c r="I302" s="353">
        <v>106.37</v>
      </c>
      <c r="J302" s="353">
        <v>95.436000000000007</v>
      </c>
      <c r="K302" s="353">
        <f t="shared" si="72"/>
        <v>49.308</v>
      </c>
      <c r="L302" s="353">
        <f t="shared" si="73"/>
        <v>0.87320616122425887</v>
      </c>
      <c r="M302" s="353">
        <f t="shared" si="74"/>
        <v>1.7709218812855092</v>
      </c>
      <c r="N302" s="353">
        <f t="shared" si="75"/>
        <v>1194.6000000000001</v>
      </c>
      <c r="O302" s="353">
        <f t="shared" si="76"/>
        <v>42.045332677956083</v>
      </c>
      <c r="P302" s="353">
        <f t="shared" si="77"/>
        <v>3.5196159951411419</v>
      </c>
      <c r="Q302" s="353">
        <f t="shared" si="78"/>
        <v>96.216999999999999</v>
      </c>
      <c r="R302" s="353">
        <f t="shared" si="79"/>
        <v>9.7859019512766459</v>
      </c>
      <c r="S302" s="353">
        <f t="shared" si="80"/>
        <v>10.170657941191937</v>
      </c>
      <c r="T302" s="355">
        <v>298</v>
      </c>
      <c r="U302" s="353">
        <v>49.475999999999999</v>
      </c>
      <c r="V302" s="353">
        <v>50.085000000000008</v>
      </c>
      <c r="W302" s="353">
        <v>48.363</v>
      </c>
      <c r="X302" s="353">
        <v>1146.2</v>
      </c>
      <c r="Y302" s="353">
        <v>1222.1000000000001</v>
      </c>
      <c r="Z302" s="353">
        <v>1215.5</v>
      </c>
      <c r="AA302" s="353">
        <v>86.844999999999999</v>
      </c>
      <c r="AB302" s="353">
        <v>106.37</v>
      </c>
      <c r="AC302" s="353">
        <v>95.436000000000007</v>
      </c>
      <c r="AD302" s="353">
        <f t="shared" si="81"/>
        <v>49.308</v>
      </c>
      <c r="AE302" s="353">
        <f t="shared" si="82"/>
        <v>0.87320616122425887</v>
      </c>
      <c r="AF302" s="353">
        <f t="shared" si="83"/>
        <v>1.7709218812855092</v>
      </c>
      <c r="AG302" s="353">
        <f t="shared" si="84"/>
        <v>1194.6000000000001</v>
      </c>
      <c r="AH302" s="353">
        <f t="shared" si="85"/>
        <v>42.045332677956083</v>
      </c>
      <c r="AI302" s="353">
        <f t="shared" si="86"/>
        <v>3.5196159951411419</v>
      </c>
      <c r="AJ302" s="353">
        <f t="shared" si="87"/>
        <v>96.216999999999999</v>
      </c>
      <c r="AK302" s="353">
        <f t="shared" si="88"/>
        <v>9.7859019512766459</v>
      </c>
      <c r="AL302" s="353">
        <f t="shared" si="89"/>
        <v>10.170657941191937</v>
      </c>
      <c r="AM302" s="430" t="s">
        <v>1129</v>
      </c>
    </row>
    <row r="303" spans="1:39">
      <c r="A303" s="355">
        <v>299</v>
      </c>
      <c r="B303" s="353">
        <v>34.230000000000004</v>
      </c>
      <c r="C303" s="353">
        <v>34.566000000000003</v>
      </c>
      <c r="D303" s="353">
        <v>34.713000000000001</v>
      </c>
      <c r="E303" s="353">
        <v>767.36</v>
      </c>
      <c r="F303" s="353">
        <v>764.94</v>
      </c>
      <c r="G303" s="353">
        <v>805.75</v>
      </c>
      <c r="H303" s="353">
        <v>89.782000000000011</v>
      </c>
      <c r="I303" s="353">
        <v>83.094000000000008</v>
      </c>
      <c r="J303" s="353">
        <v>80.872</v>
      </c>
      <c r="K303" s="353">
        <f t="shared" si="72"/>
        <v>34.503000000000007</v>
      </c>
      <c r="L303" s="353">
        <f t="shared" si="73"/>
        <v>0.24758634857358205</v>
      </c>
      <c r="M303" s="353">
        <f t="shared" si="74"/>
        <v>0.71757919187775554</v>
      </c>
      <c r="N303" s="353">
        <f t="shared" si="75"/>
        <v>779.35</v>
      </c>
      <c r="O303" s="353">
        <f t="shared" si="76"/>
        <v>22.895067154302016</v>
      </c>
      <c r="P303" s="353">
        <f t="shared" si="77"/>
        <v>2.9377131140440129</v>
      </c>
      <c r="Q303" s="353">
        <f t="shared" si="78"/>
        <v>84.582666666666682</v>
      </c>
      <c r="R303" s="353">
        <f t="shared" si="79"/>
        <v>4.6377927221182897</v>
      </c>
      <c r="S303" s="353">
        <f t="shared" si="80"/>
        <v>5.4831479130298035</v>
      </c>
      <c r="T303" s="355">
        <v>299</v>
      </c>
      <c r="U303" s="353">
        <v>34.230000000000004</v>
      </c>
      <c r="V303" s="353">
        <v>34.566000000000003</v>
      </c>
      <c r="W303" s="353">
        <v>34.713000000000001</v>
      </c>
      <c r="X303" s="353">
        <v>767.36</v>
      </c>
      <c r="Y303" s="353">
        <v>764.94</v>
      </c>
      <c r="Z303" s="353">
        <v>805.75</v>
      </c>
      <c r="AA303" s="353">
        <v>89.782000000000011</v>
      </c>
      <c r="AB303" s="353">
        <v>83.094000000000008</v>
      </c>
      <c r="AC303" s="353">
        <v>80.872</v>
      </c>
      <c r="AD303" s="353">
        <f t="shared" si="81"/>
        <v>34.503000000000007</v>
      </c>
      <c r="AE303" s="353">
        <f t="shared" si="82"/>
        <v>0.24758634857358205</v>
      </c>
      <c r="AF303" s="353">
        <f t="shared" si="83"/>
        <v>0.71757919187775554</v>
      </c>
      <c r="AG303" s="353">
        <f t="shared" si="84"/>
        <v>779.35</v>
      </c>
      <c r="AH303" s="353">
        <f t="shared" si="85"/>
        <v>22.895067154302016</v>
      </c>
      <c r="AI303" s="353">
        <f t="shared" si="86"/>
        <v>2.9377131140440129</v>
      </c>
      <c r="AJ303" s="353">
        <f t="shared" si="87"/>
        <v>84.582666666666682</v>
      </c>
      <c r="AK303" s="353">
        <f t="shared" si="88"/>
        <v>4.6377927221182897</v>
      </c>
      <c r="AL303" s="353">
        <f t="shared" si="89"/>
        <v>5.4831479130298035</v>
      </c>
      <c r="AM303" s="430" t="s">
        <v>1130</v>
      </c>
    </row>
    <row r="304" spans="1:39">
      <c r="A304" s="355">
        <v>300</v>
      </c>
      <c r="B304" s="353">
        <v>35.847000000000001</v>
      </c>
      <c r="C304" s="353">
        <v>37.778999999999996</v>
      </c>
      <c r="D304" s="353">
        <v>33.158999999999999</v>
      </c>
      <c r="E304" s="353">
        <v>1138.5</v>
      </c>
      <c r="F304" s="353">
        <v>1037.52</v>
      </c>
      <c r="G304" s="353">
        <v>1122</v>
      </c>
      <c r="H304" s="353">
        <v>85.679000000000002</v>
      </c>
      <c r="I304" s="353">
        <v>92.29</v>
      </c>
      <c r="J304" s="353">
        <v>85.118000000000009</v>
      </c>
      <c r="K304" s="353">
        <f t="shared" si="72"/>
        <v>35.594999999999999</v>
      </c>
      <c r="L304" s="353">
        <f t="shared" si="73"/>
        <v>2.320286189244765</v>
      </c>
      <c r="M304" s="353">
        <f t="shared" si="74"/>
        <v>6.5185733649241895</v>
      </c>
      <c r="N304" s="353">
        <f t="shared" si="75"/>
        <v>1099.3399999999999</v>
      </c>
      <c r="O304" s="353">
        <f t="shared" si="76"/>
        <v>54.169611407134916</v>
      </c>
      <c r="P304" s="353">
        <f t="shared" si="77"/>
        <v>4.927466607886088</v>
      </c>
      <c r="Q304" s="353">
        <f t="shared" si="78"/>
        <v>87.695666666666668</v>
      </c>
      <c r="R304" s="353">
        <f t="shared" si="79"/>
        <v>3.9886845367029635</v>
      </c>
      <c r="S304" s="353">
        <f t="shared" si="80"/>
        <v>4.548325690782475</v>
      </c>
      <c r="T304" s="355">
        <v>300</v>
      </c>
      <c r="U304" s="353">
        <v>35.847000000000001</v>
      </c>
      <c r="V304" s="353">
        <v>37.778999999999996</v>
      </c>
      <c r="W304" s="353">
        <v>33.158999999999999</v>
      </c>
      <c r="X304" s="353">
        <v>1138.5</v>
      </c>
      <c r="Y304" s="353">
        <v>1037.52</v>
      </c>
      <c r="Z304" s="353">
        <v>1122</v>
      </c>
      <c r="AA304" s="353">
        <v>85.679000000000002</v>
      </c>
      <c r="AB304" s="353">
        <v>92.29</v>
      </c>
      <c r="AC304" s="353">
        <v>85.118000000000009</v>
      </c>
      <c r="AD304" s="353">
        <f t="shared" si="81"/>
        <v>35.594999999999999</v>
      </c>
      <c r="AE304" s="353">
        <f t="shared" si="82"/>
        <v>2.320286189244765</v>
      </c>
      <c r="AF304" s="353">
        <f t="shared" si="83"/>
        <v>6.5185733649241895</v>
      </c>
      <c r="AG304" s="353">
        <f t="shared" si="84"/>
        <v>1099.3399999999999</v>
      </c>
      <c r="AH304" s="353">
        <f t="shared" si="85"/>
        <v>54.169611407134916</v>
      </c>
      <c r="AI304" s="353">
        <f t="shared" si="86"/>
        <v>4.927466607886088</v>
      </c>
      <c r="AJ304" s="353">
        <f t="shared" si="87"/>
        <v>87.695666666666668</v>
      </c>
      <c r="AK304" s="353">
        <f t="shared" si="88"/>
        <v>3.9886845367029635</v>
      </c>
      <c r="AL304" s="353">
        <f t="shared" si="89"/>
        <v>4.548325690782475</v>
      </c>
      <c r="AM304" s="430" t="s">
        <v>1131</v>
      </c>
    </row>
    <row r="305" spans="1:39">
      <c r="A305" s="355">
        <v>301</v>
      </c>
      <c r="B305" s="353">
        <v>53.277000000000001</v>
      </c>
      <c r="C305" s="353">
        <v>47.628000000000007</v>
      </c>
      <c r="D305" s="353">
        <v>51.639000000000003</v>
      </c>
      <c r="E305" s="353">
        <v>902.21999999999991</v>
      </c>
      <c r="F305" s="353">
        <v>740.96</v>
      </c>
      <c r="G305" s="353">
        <v>849.53000000000009</v>
      </c>
      <c r="H305" s="353">
        <v>118.69000000000001</v>
      </c>
      <c r="I305" s="353">
        <v>103.10299999999999</v>
      </c>
      <c r="J305" s="353">
        <v>115.72</v>
      </c>
      <c r="K305" s="353">
        <f t="shared" si="72"/>
        <v>50.848000000000006</v>
      </c>
      <c r="L305" s="353">
        <f t="shared" si="73"/>
        <v>2.9063828034173307</v>
      </c>
      <c r="M305" s="353">
        <f t="shared" si="74"/>
        <v>5.7158252112518291</v>
      </c>
      <c r="N305" s="353">
        <f t="shared" si="75"/>
        <v>830.90333333333331</v>
      </c>
      <c r="O305" s="353">
        <f t="shared" si="76"/>
        <v>82.227802070427032</v>
      </c>
      <c r="P305" s="353">
        <f t="shared" si="77"/>
        <v>9.8961935488396602</v>
      </c>
      <c r="Q305" s="353">
        <f t="shared" si="78"/>
        <v>112.50433333333335</v>
      </c>
      <c r="R305" s="353">
        <f t="shared" si="79"/>
        <v>8.2761117883540845</v>
      </c>
      <c r="S305" s="353">
        <f t="shared" si="80"/>
        <v>7.3562604596155561</v>
      </c>
      <c r="T305" s="355">
        <v>301</v>
      </c>
      <c r="U305" s="353">
        <v>53.277000000000001</v>
      </c>
      <c r="V305" s="353">
        <v>47.628000000000007</v>
      </c>
      <c r="W305" s="353">
        <v>51.639000000000003</v>
      </c>
      <c r="X305" s="353">
        <v>902.21999999999991</v>
      </c>
      <c r="Y305" s="353">
        <v>740.96</v>
      </c>
      <c r="Z305" s="353">
        <v>849.53000000000009</v>
      </c>
      <c r="AA305" s="353">
        <v>118.69000000000001</v>
      </c>
      <c r="AB305" s="353">
        <v>103.10299999999999</v>
      </c>
      <c r="AC305" s="353">
        <v>115.72</v>
      </c>
      <c r="AD305" s="353">
        <f t="shared" si="81"/>
        <v>50.848000000000006</v>
      </c>
      <c r="AE305" s="353">
        <f t="shared" si="82"/>
        <v>2.9063828034173307</v>
      </c>
      <c r="AF305" s="353">
        <f t="shared" si="83"/>
        <v>5.7158252112518291</v>
      </c>
      <c r="AG305" s="353">
        <f t="shared" si="84"/>
        <v>830.90333333333331</v>
      </c>
      <c r="AH305" s="353">
        <f t="shared" si="85"/>
        <v>82.227802070427032</v>
      </c>
      <c r="AI305" s="353">
        <f t="shared" si="86"/>
        <v>9.8961935488396602</v>
      </c>
      <c r="AJ305" s="353">
        <f t="shared" si="87"/>
        <v>112.50433333333335</v>
      </c>
      <c r="AK305" s="353">
        <f t="shared" si="88"/>
        <v>8.2761117883540845</v>
      </c>
      <c r="AL305" s="353">
        <f t="shared" si="89"/>
        <v>7.3562604596155561</v>
      </c>
      <c r="AM305" s="430" t="s">
        <v>1132</v>
      </c>
    </row>
    <row r="306" spans="1:39">
      <c r="A306" s="355">
        <v>302</v>
      </c>
      <c r="B306" s="353">
        <v>64.38600000000001</v>
      </c>
      <c r="C306" s="353">
        <v>58.59</v>
      </c>
      <c r="D306" s="353">
        <v>56.594999999999999</v>
      </c>
      <c r="E306" s="353">
        <v>1971.2000000000003</v>
      </c>
      <c r="F306" s="353">
        <v>1894.2000000000003</v>
      </c>
      <c r="G306" s="353">
        <v>1903</v>
      </c>
      <c r="H306" s="353">
        <v>127.49</v>
      </c>
      <c r="I306" s="353">
        <v>116.05000000000001</v>
      </c>
      <c r="J306" s="353">
        <v>112.75</v>
      </c>
      <c r="K306" s="353">
        <f t="shared" si="72"/>
        <v>59.857000000000006</v>
      </c>
      <c r="L306" s="353">
        <f t="shared" si="73"/>
        <v>4.0470837648855316</v>
      </c>
      <c r="M306" s="353">
        <f t="shared" si="74"/>
        <v>6.7612539300090733</v>
      </c>
      <c r="N306" s="353">
        <f t="shared" si="75"/>
        <v>1922.8000000000002</v>
      </c>
      <c r="O306" s="353">
        <f t="shared" si="76"/>
        <v>42.145936933469699</v>
      </c>
      <c r="P306" s="353">
        <f t="shared" si="77"/>
        <v>2.1919043547675106</v>
      </c>
      <c r="Q306" s="353">
        <f t="shared" si="78"/>
        <v>118.76333333333334</v>
      </c>
      <c r="R306" s="353">
        <f t="shared" si="79"/>
        <v>7.7355370423347631</v>
      </c>
      <c r="S306" s="353">
        <f t="shared" si="80"/>
        <v>6.5134051270044875</v>
      </c>
      <c r="T306" s="355">
        <v>302</v>
      </c>
      <c r="U306" s="353">
        <v>64.38600000000001</v>
      </c>
      <c r="V306" s="353">
        <v>58.59</v>
      </c>
      <c r="W306" s="353">
        <v>56.594999999999999</v>
      </c>
      <c r="X306" s="353">
        <v>1971.2000000000003</v>
      </c>
      <c r="Y306" s="353">
        <v>1894.2000000000003</v>
      </c>
      <c r="Z306" s="353">
        <v>1903</v>
      </c>
      <c r="AA306" s="353">
        <v>127.49</v>
      </c>
      <c r="AB306" s="353">
        <v>116.05000000000001</v>
      </c>
      <c r="AC306" s="353">
        <v>112.75</v>
      </c>
      <c r="AD306" s="353">
        <f t="shared" si="81"/>
        <v>59.857000000000006</v>
      </c>
      <c r="AE306" s="353">
        <f t="shared" si="82"/>
        <v>4.0470837648855316</v>
      </c>
      <c r="AF306" s="353">
        <f t="shared" si="83"/>
        <v>6.7612539300090733</v>
      </c>
      <c r="AG306" s="353">
        <f t="shared" si="84"/>
        <v>1922.8000000000002</v>
      </c>
      <c r="AH306" s="353">
        <f t="shared" si="85"/>
        <v>42.145936933469699</v>
      </c>
      <c r="AI306" s="353">
        <f t="shared" si="86"/>
        <v>2.1919043547675106</v>
      </c>
      <c r="AJ306" s="353">
        <f t="shared" si="87"/>
        <v>118.76333333333334</v>
      </c>
      <c r="AK306" s="353">
        <f t="shared" si="88"/>
        <v>7.7355370423347631</v>
      </c>
      <c r="AL306" s="353">
        <f t="shared" si="89"/>
        <v>6.5134051270044875</v>
      </c>
      <c r="AM306" s="430" t="s">
        <v>1133</v>
      </c>
    </row>
    <row r="307" spans="1:39">
      <c r="A307" s="355">
        <v>303</v>
      </c>
      <c r="B307" s="353">
        <v>41.139000000000003</v>
      </c>
      <c r="C307" s="353">
        <v>34.650000000000006</v>
      </c>
      <c r="D307" s="353">
        <v>37.778999999999996</v>
      </c>
      <c r="E307" s="353">
        <v>654.72</v>
      </c>
      <c r="F307" s="353">
        <v>662.64</v>
      </c>
      <c r="G307" s="353">
        <v>703.45</v>
      </c>
      <c r="H307" s="353">
        <v>121.22</v>
      </c>
      <c r="I307" s="353">
        <v>87.680999999999997</v>
      </c>
      <c r="J307" s="353">
        <v>101.94800000000001</v>
      </c>
      <c r="K307" s="353">
        <f t="shared" si="72"/>
        <v>37.856000000000002</v>
      </c>
      <c r="L307" s="353">
        <f t="shared" si="73"/>
        <v>3.2451852027272636</v>
      </c>
      <c r="M307" s="353">
        <f t="shared" si="74"/>
        <v>8.5724461187850363</v>
      </c>
      <c r="N307" s="353">
        <f t="shared" si="75"/>
        <v>673.60333333333335</v>
      </c>
      <c r="O307" s="353">
        <f t="shared" si="76"/>
        <v>26.149555126872318</v>
      </c>
      <c r="P307" s="353">
        <f t="shared" si="77"/>
        <v>3.8820406362110713</v>
      </c>
      <c r="Q307" s="353">
        <f t="shared" si="78"/>
        <v>103.61633333333334</v>
      </c>
      <c r="R307" s="353">
        <f t="shared" si="79"/>
        <v>16.83162595631601</v>
      </c>
      <c r="S307" s="353">
        <f t="shared" si="80"/>
        <v>16.24418218136395</v>
      </c>
      <c r="T307" s="355">
        <v>303</v>
      </c>
      <c r="U307" s="353">
        <v>41.139000000000003</v>
      </c>
      <c r="V307" s="353">
        <v>34.650000000000006</v>
      </c>
      <c r="W307" s="353">
        <v>37.778999999999996</v>
      </c>
      <c r="X307" s="353">
        <v>654.72</v>
      </c>
      <c r="Y307" s="353">
        <v>662.64</v>
      </c>
      <c r="Z307" s="353">
        <v>703.45</v>
      </c>
      <c r="AA307" s="353">
        <v>121.22</v>
      </c>
      <c r="AC307" s="353">
        <v>101.94800000000001</v>
      </c>
      <c r="AD307" s="353">
        <f t="shared" si="81"/>
        <v>37.856000000000002</v>
      </c>
      <c r="AE307" s="353">
        <f t="shared" si="82"/>
        <v>3.2451852027272636</v>
      </c>
      <c r="AF307" s="353">
        <f t="shared" si="83"/>
        <v>8.5724461187850363</v>
      </c>
      <c r="AG307" s="353">
        <f t="shared" si="84"/>
        <v>673.60333333333335</v>
      </c>
      <c r="AH307" s="353">
        <f t="shared" si="85"/>
        <v>26.149555126872318</v>
      </c>
      <c r="AI307" s="353">
        <f t="shared" si="86"/>
        <v>3.8820406362110713</v>
      </c>
      <c r="AJ307" s="353">
        <f t="shared" si="87"/>
        <v>111.584</v>
      </c>
      <c r="AK307" s="353">
        <f t="shared" si="88"/>
        <v>13.627361887027138</v>
      </c>
      <c r="AL307" s="353">
        <f t="shared" si="89"/>
        <v>12.212648665603615</v>
      </c>
      <c r="AM307" s="430" t="s">
        <v>1134</v>
      </c>
    </row>
    <row r="308" spans="1:39">
      <c r="A308" s="355">
        <v>304</v>
      </c>
      <c r="B308" s="353">
        <v>54.453000000000003</v>
      </c>
      <c r="C308" s="353">
        <v>53.234999999999999</v>
      </c>
      <c r="D308" s="353">
        <v>52.122000000000007</v>
      </c>
      <c r="E308" s="353">
        <v>1232</v>
      </c>
      <c r="F308" s="353">
        <v>1145.1000000000001</v>
      </c>
      <c r="G308" s="353">
        <v>1095.05</v>
      </c>
      <c r="H308" s="353">
        <v>111.54</v>
      </c>
      <c r="I308" s="353">
        <v>95.204999999999998</v>
      </c>
      <c r="J308" s="353">
        <v>103.521</v>
      </c>
      <c r="K308" s="353">
        <f t="shared" si="72"/>
        <v>53.27</v>
      </c>
      <c r="L308" s="353">
        <f t="shared" si="73"/>
        <v>1.1658940775216227</v>
      </c>
      <c r="M308" s="353">
        <f t="shared" si="74"/>
        <v>2.1886504177240895</v>
      </c>
      <c r="N308" s="353">
        <f t="shared" si="75"/>
        <v>1157.3833333333334</v>
      </c>
      <c r="O308" s="353">
        <f t="shared" si="76"/>
        <v>69.296362338389258</v>
      </c>
      <c r="P308" s="353">
        <f t="shared" si="77"/>
        <v>5.9873302425058759</v>
      </c>
      <c r="Q308" s="353">
        <f t="shared" si="78"/>
        <v>103.42200000000001</v>
      </c>
      <c r="R308" s="353">
        <f t="shared" si="79"/>
        <v>8.1679499876039934</v>
      </c>
      <c r="S308" s="353">
        <f t="shared" si="80"/>
        <v>7.897691001531582</v>
      </c>
      <c r="T308" s="355">
        <v>304</v>
      </c>
      <c r="U308" s="353">
        <v>54.453000000000003</v>
      </c>
      <c r="V308" s="353">
        <v>53.234999999999999</v>
      </c>
      <c r="W308" s="353">
        <v>52.122000000000007</v>
      </c>
      <c r="X308" s="353">
        <v>1232</v>
      </c>
      <c r="Y308" s="353">
        <v>1145.1000000000001</v>
      </c>
      <c r="Z308" s="353">
        <v>1095.05</v>
      </c>
      <c r="AA308" s="353">
        <v>111.54</v>
      </c>
      <c r="AB308" s="353">
        <v>95.204999999999998</v>
      </c>
      <c r="AC308" s="353">
        <v>103.521</v>
      </c>
      <c r="AD308" s="353">
        <f t="shared" si="81"/>
        <v>53.27</v>
      </c>
      <c r="AE308" s="353">
        <f t="shared" si="82"/>
        <v>1.1658940775216227</v>
      </c>
      <c r="AF308" s="353">
        <f t="shared" si="83"/>
        <v>2.1886504177240895</v>
      </c>
      <c r="AG308" s="353">
        <f t="shared" si="84"/>
        <v>1157.3833333333334</v>
      </c>
      <c r="AH308" s="353">
        <f t="shared" si="85"/>
        <v>69.296362338389258</v>
      </c>
      <c r="AI308" s="353">
        <f t="shared" si="86"/>
        <v>5.9873302425058759</v>
      </c>
      <c r="AJ308" s="353">
        <f t="shared" si="87"/>
        <v>103.42200000000001</v>
      </c>
      <c r="AK308" s="353">
        <f t="shared" si="88"/>
        <v>8.1679499876039934</v>
      </c>
      <c r="AL308" s="353">
        <f t="shared" si="89"/>
        <v>7.897691001531582</v>
      </c>
      <c r="AM308" s="430" t="s">
        <v>1135</v>
      </c>
    </row>
    <row r="309" spans="1:39">
      <c r="A309" s="355">
        <v>305</v>
      </c>
      <c r="B309" s="353">
        <v>19.9878</v>
      </c>
      <c r="C309" s="353">
        <v>21.945</v>
      </c>
      <c r="D309" s="353">
        <v>20.1768</v>
      </c>
      <c r="E309" s="353">
        <v>583.11</v>
      </c>
      <c r="F309" s="353">
        <v>632.93999999999994</v>
      </c>
      <c r="G309" s="353">
        <v>634.04</v>
      </c>
      <c r="H309" s="353">
        <v>55.803000000000004</v>
      </c>
      <c r="I309" s="353">
        <v>54.076000000000008</v>
      </c>
      <c r="J309" s="353">
        <v>56.771000000000008</v>
      </c>
      <c r="K309" s="353">
        <f t="shared" si="72"/>
        <v>20.703199999999999</v>
      </c>
      <c r="L309" s="353">
        <f t="shared" si="73"/>
        <v>1.079574304992482</v>
      </c>
      <c r="M309" s="353">
        <f t="shared" si="74"/>
        <v>5.2145286960106754</v>
      </c>
      <c r="N309" s="353">
        <f t="shared" si="75"/>
        <v>616.6966666666666</v>
      </c>
      <c r="O309" s="353">
        <f t="shared" si="76"/>
        <v>29.092106031247226</v>
      </c>
      <c r="P309" s="353">
        <f t="shared" si="77"/>
        <v>4.7174093202893745</v>
      </c>
      <c r="Q309" s="353">
        <f t="shared" si="78"/>
        <v>55.550000000000011</v>
      </c>
      <c r="R309" s="353">
        <f t="shared" si="79"/>
        <v>1.3651970553733259</v>
      </c>
      <c r="S309" s="353">
        <f t="shared" si="80"/>
        <v>2.4576004597179577</v>
      </c>
      <c r="T309" s="355">
        <v>305</v>
      </c>
      <c r="U309" s="353">
        <v>19.9878</v>
      </c>
      <c r="V309" s="353">
        <v>21.945</v>
      </c>
      <c r="W309" s="353">
        <v>20.1768</v>
      </c>
      <c r="X309" s="353">
        <v>583.11</v>
      </c>
      <c r="Y309" s="353">
        <v>632.93999999999994</v>
      </c>
      <c r="Z309" s="353">
        <v>634.04</v>
      </c>
      <c r="AA309" s="353">
        <v>55.803000000000004</v>
      </c>
      <c r="AB309" s="353">
        <v>54.076000000000008</v>
      </c>
      <c r="AC309" s="353">
        <v>56.771000000000008</v>
      </c>
      <c r="AD309" s="353">
        <f t="shared" si="81"/>
        <v>20.703199999999999</v>
      </c>
      <c r="AE309" s="353">
        <f t="shared" si="82"/>
        <v>1.079574304992482</v>
      </c>
      <c r="AF309" s="353">
        <f t="shared" si="83"/>
        <v>5.2145286960106754</v>
      </c>
      <c r="AG309" s="353">
        <f t="shared" si="84"/>
        <v>616.6966666666666</v>
      </c>
      <c r="AH309" s="353">
        <f t="shared" si="85"/>
        <v>29.092106031247226</v>
      </c>
      <c r="AI309" s="353">
        <f t="shared" si="86"/>
        <v>4.7174093202893745</v>
      </c>
      <c r="AJ309" s="353">
        <f t="shared" si="87"/>
        <v>55.550000000000011</v>
      </c>
      <c r="AK309" s="353">
        <f t="shared" si="88"/>
        <v>1.3651970553733259</v>
      </c>
      <c r="AL309" s="353">
        <f t="shared" si="89"/>
        <v>2.4576004597179577</v>
      </c>
      <c r="AM309" s="430" t="s">
        <v>1136</v>
      </c>
    </row>
    <row r="310" spans="1:39">
      <c r="A310" s="355">
        <v>306</v>
      </c>
      <c r="B310" s="353">
        <v>22.470000000000002</v>
      </c>
      <c r="C310" s="353">
        <v>28.602000000000004</v>
      </c>
      <c r="D310" s="353">
        <v>23.856000000000002</v>
      </c>
      <c r="E310" s="353">
        <v>524.26</v>
      </c>
      <c r="F310" s="353">
        <v>475.20000000000005</v>
      </c>
      <c r="G310" s="353">
        <v>470.69</v>
      </c>
      <c r="H310" s="353">
        <v>43.395000000000003</v>
      </c>
      <c r="I310" s="353">
        <v>62.930999999999997</v>
      </c>
      <c r="J310" s="353">
        <v>50.303000000000004</v>
      </c>
      <c r="K310" s="353">
        <f t="shared" si="72"/>
        <v>24.975999999999999</v>
      </c>
      <c r="L310" s="353">
        <f t="shared" si="73"/>
        <v>3.2157667825886094</v>
      </c>
      <c r="M310" s="353">
        <f t="shared" si="74"/>
        <v>12.875427540793599</v>
      </c>
      <c r="N310" s="353">
        <f t="shared" si="75"/>
        <v>490.05</v>
      </c>
      <c r="O310" s="353">
        <f t="shared" si="76"/>
        <v>29.712423327625078</v>
      </c>
      <c r="P310" s="353">
        <f t="shared" si="77"/>
        <v>6.0631411749056374</v>
      </c>
      <c r="Q310" s="353">
        <f t="shared" si="78"/>
        <v>52.209666666666664</v>
      </c>
      <c r="R310" s="353">
        <f t="shared" si="79"/>
        <v>9.9065815160091493</v>
      </c>
      <c r="S310" s="353">
        <f t="shared" si="80"/>
        <v>18.974611692615959</v>
      </c>
      <c r="T310" s="355">
        <v>306</v>
      </c>
      <c r="U310" s="353">
        <v>22.470000000000002</v>
      </c>
      <c r="V310" s="353">
        <v>28.602000000000004</v>
      </c>
      <c r="W310" s="353">
        <v>23.856000000000002</v>
      </c>
      <c r="X310" s="353">
        <v>524.26</v>
      </c>
      <c r="Y310" s="353">
        <v>475.20000000000005</v>
      </c>
      <c r="Z310" s="353">
        <v>470.69</v>
      </c>
      <c r="AA310" s="353">
        <v>43.395000000000003</v>
      </c>
      <c r="AB310" s="353">
        <v>62.930999999999997</v>
      </c>
      <c r="AC310" s="353">
        <v>50.303000000000004</v>
      </c>
      <c r="AD310" s="353">
        <f t="shared" si="81"/>
        <v>24.975999999999999</v>
      </c>
      <c r="AE310" s="353">
        <f t="shared" si="82"/>
        <v>3.2157667825886094</v>
      </c>
      <c r="AF310" s="353">
        <f t="shared" si="83"/>
        <v>12.875427540793599</v>
      </c>
      <c r="AG310" s="353">
        <f t="shared" si="84"/>
        <v>490.05</v>
      </c>
      <c r="AH310" s="353">
        <f t="shared" si="85"/>
        <v>29.712423327625078</v>
      </c>
      <c r="AI310" s="353">
        <f t="shared" si="86"/>
        <v>6.0631411749056374</v>
      </c>
      <c r="AJ310" s="353">
        <f t="shared" si="87"/>
        <v>52.209666666666664</v>
      </c>
      <c r="AK310" s="353">
        <f t="shared" si="88"/>
        <v>9.9065815160091493</v>
      </c>
      <c r="AL310" s="353">
        <f t="shared" si="89"/>
        <v>18.974611692615959</v>
      </c>
      <c r="AM310" s="430" t="s">
        <v>1137</v>
      </c>
    </row>
    <row r="311" spans="1:39">
      <c r="A311" s="355">
        <v>307</v>
      </c>
      <c r="B311" s="353">
        <v>25.2</v>
      </c>
      <c r="C311" s="353">
        <v>22.491</v>
      </c>
      <c r="D311" s="353">
        <v>23.876999999999999</v>
      </c>
      <c r="E311" s="353">
        <v>448.58000000000004</v>
      </c>
      <c r="F311" s="353">
        <v>553.85</v>
      </c>
      <c r="G311" s="353">
        <v>481.25</v>
      </c>
      <c r="H311" s="353">
        <v>63.283000000000001</v>
      </c>
      <c r="I311" s="353">
        <v>57.882000000000005</v>
      </c>
      <c r="J311" s="353">
        <v>67.144000000000005</v>
      </c>
      <c r="K311" s="353">
        <f t="shared" si="72"/>
        <v>23.855999999999998</v>
      </c>
      <c r="L311" s="353">
        <f t="shared" si="73"/>
        <v>1.3546220875210915</v>
      </c>
      <c r="M311" s="353">
        <f t="shared" si="74"/>
        <v>5.6783286700246967</v>
      </c>
      <c r="N311" s="353">
        <f t="shared" si="75"/>
        <v>494.56</v>
      </c>
      <c r="O311" s="353">
        <f t="shared" si="76"/>
        <v>53.882374669273808</v>
      </c>
      <c r="P311" s="353">
        <f t="shared" si="77"/>
        <v>10.895012671723109</v>
      </c>
      <c r="Q311" s="353">
        <f t="shared" si="78"/>
        <v>62.769666666666673</v>
      </c>
      <c r="R311" s="353">
        <f t="shared" si="79"/>
        <v>4.6522891497985519</v>
      </c>
      <c r="S311" s="353">
        <f t="shared" si="80"/>
        <v>7.411683695094581</v>
      </c>
      <c r="T311" s="355">
        <v>307</v>
      </c>
      <c r="U311" s="353">
        <v>25.2</v>
      </c>
      <c r="V311" s="353">
        <v>22.491</v>
      </c>
      <c r="W311" s="353">
        <v>23.876999999999999</v>
      </c>
      <c r="X311" s="353">
        <v>448.58000000000004</v>
      </c>
      <c r="Y311" s="353">
        <v>553.85</v>
      </c>
      <c r="Z311" s="353">
        <v>481.25</v>
      </c>
      <c r="AA311" s="353">
        <v>63.283000000000001</v>
      </c>
      <c r="AB311" s="353">
        <v>57.882000000000005</v>
      </c>
      <c r="AC311" s="353">
        <v>67.144000000000005</v>
      </c>
      <c r="AD311" s="353">
        <f t="shared" si="81"/>
        <v>23.855999999999998</v>
      </c>
      <c r="AE311" s="353">
        <f t="shared" si="82"/>
        <v>1.3546220875210915</v>
      </c>
      <c r="AF311" s="353">
        <f t="shared" si="83"/>
        <v>5.6783286700246967</v>
      </c>
      <c r="AG311" s="353">
        <f t="shared" si="84"/>
        <v>494.56</v>
      </c>
      <c r="AH311" s="353">
        <f t="shared" si="85"/>
        <v>53.882374669273808</v>
      </c>
      <c r="AI311" s="353">
        <f t="shared" si="86"/>
        <v>10.895012671723109</v>
      </c>
      <c r="AJ311" s="353">
        <f t="shared" si="87"/>
        <v>62.769666666666673</v>
      </c>
      <c r="AK311" s="353">
        <f t="shared" si="88"/>
        <v>4.6522891497985519</v>
      </c>
      <c r="AL311" s="353">
        <f t="shared" si="89"/>
        <v>7.411683695094581</v>
      </c>
      <c r="AM311" s="430" t="s">
        <v>1138</v>
      </c>
    </row>
    <row r="312" spans="1:39">
      <c r="A312" s="355">
        <v>308</v>
      </c>
      <c r="B312" s="353">
        <v>44.603999999999999</v>
      </c>
      <c r="C312" s="353">
        <v>41.097000000000001</v>
      </c>
      <c r="D312" s="353">
        <v>43.932000000000002</v>
      </c>
      <c r="E312" s="353">
        <v>1190.2</v>
      </c>
      <c r="F312" s="353">
        <v>1147.3000000000002</v>
      </c>
      <c r="G312" s="353">
        <v>1244.1000000000001</v>
      </c>
      <c r="H312" s="353">
        <v>108.196</v>
      </c>
      <c r="I312" s="353">
        <v>96.338000000000008</v>
      </c>
      <c r="J312" s="353">
        <v>101.178</v>
      </c>
      <c r="K312" s="353">
        <f t="shared" si="72"/>
        <v>43.210999999999991</v>
      </c>
      <c r="L312" s="353">
        <f t="shared" si="73"/>
        <v>1.861355151495812</v>
      </c>
      <c r="M312" s="353">
        <f t="shared" si="74"/>
        <v>4.3075956388322707</v>
      </c>
      <c r="N312" s="353">
        <f t="shared" si="75"/>
        <v>1193.8666666666668</v>
      </c>
      <c r="O312" s="353">
        <f t="shared" si="76"/>
        <v>48.504054813317737</v>
      </c>
      <c r="P312" s="353">
        <f t="shared" si="77"/>
        <v>4.0627698358262565</v>
      </c>
      <c r="Q312" s="353">
        <f t="shared" si="78"/>
        <v>101.904</v>
      </c>
      <c r="R312" s="353">
        <f t="shared" si="79"/>
        <v>5.9622435374613758</v>
      </c>
      <c r="S312" s="353">
        <f t="shared" si="80"/>
        <v>5.8508434776469773</v>
      </c>
      <c r="T312" s="355">
        <v>308</v>
      </c>
      <c r="U312" s="353">
        <v>44.603999999999999</v>
      </c>
      <c r="V312" s="353">
        <v>41.097000000000001</v>
      </c>
      <c r="W312" s="353">
        <v>43.932000000000002</v>
      </c>
      <c r="X312" s="353">
        <v>1190.2</v>
      </c>
      <c r="Y312" s="353">
        <v>1147.3000000000002</v>
      </c>
      <c r="Z312" s="353">
        <v>1244.1000000000001</v>
      </c>
      <c r="AA312" s="353">
        <v>108.196</v>
      </c>
      <c r="AB312" s="353">
        <v>96.338000000000008</v>
      </c>
      <c r="AC312" s="353">
        <v>101.178</v>
      </c>
      <c r="AD312" s="353">
        <f t="shared" si="81"/>
        <v>43.210999999999991</v>
      </c>
      <c r="AE312" s="353">
        <f t="shared" si="82"/>
        <v>1.861355151495812</v>
      </c>
      <c r="AF312" s="353">
        <f t="shared" si="83"/>
        <v>4.3075956388322707</v>
      </c>
      <c r="AG312" s="353">
        <f t="shared" si="84"/>
        <v>1193.8666666666668</v>
      </c>
      <c r="AH312" s="353">
        <f t="shared" si="85"/>
        <v>48.504054813317737</v>
      </c>
      <c r="AI312" s="353">
        <f t="shared" si="86"/>
        <v>4.0627698358262565</v>
      </c>
      <c r="AJ312" s="353">
        <f t="shared" si="87"/>
        <v>101.904</v>
      </c>
      <c r="AK312" s="353">
        <f t="shared" si="88"/>
        <v>5.9622435374613758</v>
      </c>
      <c r="AL312" s="353">
        <f t="shared" si="89"/>
        <v>5.8508434776469773</v>
      </c>
      <c r="AM312" s="430" t="s">
        <v>1139</v>
      </c>
    </row>
    <row r="313" spans="1:39">
      <c r="A313" s="355">
        <v>309</v>
      </c>
      <c r="B313" s="353">
        <v>28.560000000000002</v>
      </c>
      <c r="C313" s="353">
        <v>26.292000000000002</v>
      </c>
      <c r="D313" s="353">
        <v>22.134</v>
      </c>
      <c r="E313" s="353">
        <v>530.64</v>
      </c>
      <c r="F313" s="353">
        <v>470.35999999999996</v>
      </c>
      <c r="G313" s="353">
        <v>524.37</v>
      </c>
      <c r="H313" s="353">
        <v>72.292000000000002</v>
      </c>
      <c r="I313" s="353">
        <v>57.75</v>
      </c>
      <c r="J313" s="353">
        <v>72.072000000000003</v>
      </c>
      <c r="K313" s="353">
        <f t="shared" si="72"/>
        <v>25.662000000000003</v>
      </c>
      <c r="L313" s="353">
        <f t="shared" si="73"/>
        <v>3.2589943234071432</v>
      </c>
      <c r="M313" s="353">
        <f t="shared" si="74"/>
        <v>12.699689515264371</v>
      </c>
      <c r="N313" s="353">
        <f t="shared" si="75"/>
        <v>508.45666666666665</v>
      </c>
      <c r="O313" s="353">
        <f t="shared" si="76"/>
        <v>33.14129196837888</v>
      </c>
      <c r="P313" s="353">
        <f t="shared" si="77"/>
        <v>6.5180169994910511</v>
      </c>
      <c r="Q313" s="353">
        <f t="shared" si="78"/>
        <v>67.37133333333334</v>
      </c>
      <c r="R313" s="353">
        <f t="shared" si="79"/>
        <v>8.3330451416834048</v>
      </c>
      <c r="S313" s="353">
        <f t="shared" si="80"/>
        <v>12.368829188007863</v>
      </c>
      <c r="T313" s="355">
        <v>309</v>
      </c>
      <c r="U313" s="353">
        <v>28.560000000000002</v>
      </c>
      <c r="V313" s="353">
        <v>26.292000000000002</v>
      </c>
      <c r="W313" s="353">
        <v>22.134</v>
      </c>
      <c r="X313" s="353">
        <v>530.64</v>
      </c>
      <c r="Y313" s="353">
        <v>470.35999999999996</v>
      </c>
      <c r="Z313" s="353">
        <v>524.37</v>
      </c>
      <c r="AA313" s="353">
        <v>72.292000000000002</v>
      </c>
      <c r="AB313" s="353">
        <v>57.75</v>
      </c>
      <c r="AC313" s="353">
        <v>72.072000000000003</v>
      </c>
      <c r="AD313" s="353">
        <f t="shared" si="81"/>
        <v>25.662000000000003</v>
      </c>
      <c r="AE313" s="353">
        <f t="shared" si="82"/>
        <v>3.2589943234071432</v>
      </c>
      <c r="AF313" s="353">
        <f t="shared" si="83"/>
        <v>12.699689515264371</v>
      </c>
      <c r="AG313" s="353">
        <f t="shared" si="84"/>
        <v>508.45666666666665</v>
      </c>
      <c r="AH313" s="353">
        <f t="shared" si="85"/>
        <v>33.14129196837888</v>
      </c>
      <c r="AI313" s="353">
        <f t="shared" si="86"/>
        <v>6.5180169994910511</v>
      </c>
      <c r="AJ313" s="353">
        <f t="shared" si="87"/>
        <v>67.37133333333334</v>
      </c>
      <c r="AK313" s="353">
        <f t="shared" si="88"/>
        <v>8.3330451416834048</v>
      </c>
      <c r="AL313" s="353">
        <f t="shared" si="89"/>
        <v>12.368829188007863</v>
      </c>
      <c r="AM313" s="430" t="s">
        <v>1140</v>
      </c>
    </row>
    <row r="314" spans="1:39">
      <c r="A314" s="355">
        <v>310</v>
      </c>
      <c r="B314" s="353">
        <v>42.651000000000003</v>
      </c>
      <c r="C314" s="353">
        <v>33.894000000000005</v>
      </c>
      <c r="D314" s="353">
        <v>43.344000000000001</v>
      </c>
      <c r="E314" s="353">
        <v>880.7700000000001</v>
      </c>
      <c r="F314" s="353">
        <v>1041.1500000000001</v>
      </c>
      <c r="G314" s="353">
        <v>897.49</v>
      </c>
      <c r="H314" s="353">
        <v>78.87</v>
      </c>
      <c r="I314" s="353">
        <v>97.614000000000004</v>
      </c>
      <c r="J314" s="353">
        <v>78.012</v>
      </c>
      <c r="K314" s="353">
        <f t="shared" si="72"/>
        <v>39.963000000000001</v>
      </c>
      <c r="L314" s="353">
        <f t="shared" si="73"/>
        <v>5.2673174386968791</v>
      </c>
      <c r="M314" s="353">
        <f t="shared" si="74"/>
        <v>13.180485545872129</v>
      </c>
      <c r="N314" s="353">
        <f t="shared" si="75"/>
        <v>939.80333333333328</v>
      </c>
      <c r="O314" s="353">
        <f t="shared" si="76"/>
        <v>88.166035032394049</v>
      </c>
      <c r="P314" s="353">
        <f t="shared" si="77"/>
        <v>9.3813281891311355</v>
      </c>
      <c r="Q314" s="353">
        <f t="shared" si="78"/>
        <v>84.832000000000008</v>
      </c>
      <c r="R314" s="353">
        <f t="shared" si="79"/>
        <v>11.077846541634402</v>
      </c>
      <c r="S314" s="353">
        <f t="shared" si="80"/>
        <v>13.058570517769711</v>
      </c>
      <c r="T314" s="355">
        <v>310</v>
      </c>
      <c r="U314" s="353">
        <v>42.651000000000003</v>
      </c>
      <c r="V314" s="353">
        <v>33.894000000000005</v>
      </c>
      <c r="W314" s="353">
        <v>43.344000000000001</v>
      </c>
      <c r="X314" s="353">
        <v>880.7700000000001</v>
      </c>
      <c r="Y314" s="353">
        <v>1041.1500000000001</v>
      </c>
      <c r="Z314" s="353">
        <v>897.49</v>
      </c>
      <c r="AA314" s="353">
        <v>78.87</v>
      </c>
      <c r="AB314" s="353">
        <v>97.614000000000004</v>
      </c>
      <c r="AC314" s="353">
        <v>78.012</v>
      </c>
      <c r="AD314" s="353">
        <f t="shared" si="81"/>
        <v>39.963000000000001</v>
      </c>
      <c r="AE314" s="353">
        <f t="shared" si="82"/>
        <v>5.2673174386968791</v>
      </c>
      <c r="AF314" s="353">
        <f t="shared" si="83"/>
        <v>13.180485545872129</v>
      </c>
      <c r="AG314" s="353">
        <f t="shared" si="84"/>
        <v>939.80333333333328</v>
      </c>
      <c r="AH314" s="353">
        <f t="shared" si="85"/>
        <v>88.166035032394049</v>
      </c>
      <c r="AI314" s="353">
        <f t="shared" si="86"/>
        <v>9.3813281891311355</v>
      </c>
      <c r="AJ314" s="353">
        <f t="shared" si="87"/>
        <v>84.832000000000008</v>
      </c>
      <c r="AK314" s="353">
        <f t="shared" si="88"/>
        <v>11.077846541634402</v>
      </c>
      <c r="AL314" s="353">
        <f t="shared" si="89"/>
        <v>13.058570517769711</v>
      </c>
      <c r="AM314" s="430" t="s">
        <v>1141</v>
      </c>
    </row>
    <row r="315" spans="1:39">
      <c r="A315" s="355">
        <v>311</v>
      </c>
      <c r="B315" s="353">
        <v>36.267000000000003</v>
      </c>
      <c r="C315" s="353">
        <v>46.346999999999994</v>
      </c>
      <c r="D315" s="353">
        <v>39.122999999999998</v>
      </c>
      <c r="E315" s="353">
        <v>1034.1100000000001</v>
      </c>
      <c r="F315" s="353">
        <v>959.75</v>
      </c>
      <c r="G315" s="353">
        <v>1077.01</v>
      </c>
      <c r="H315" s="353">
        <v>97.415999999999997</v>
      </c>
      <c r="I315" s="353">
        <v>96.745000000000005</v>
      </c>
      <c r="J315" s="353">
        <v>93.17</v>
      </c>
      <c r="K315" s="353">
        <f t="shared" si="72"/>
        <v>40.579000000000001</v>
      </c>
      <c r="L315" s="353">
        <f t="shared" si="73"/>
        <v>5.1953394499300964</v>
      </c>
      <c r="M315" s="353">
        <f t="shared" si="74"/>
        <v>12.803024840262442</v>
      </c>
      <c r="N315" s="353">
        <f t="shared" si="75"/>
        <v>1023.6233333333333</v>
      </c>
      <c r="O315" s="353">
        <f t="shared" si="76"/>
        <v>59.329204725272817</v>
      </c>
      <c r="P315" s="353">
        <f t="shared" si="77"/>
        <v>5.7959996410078718</v>
      </c>
      <c r="Q315" s="353">
        <f t="shared" si="78"/>
        <v>95.777000000000001</v>
      </c>
      <c r="R315" s="353">
        <f t="shared" si="79"/>
        <v>2.2825198794315011</v>
      </c>
      <c r="S315" s="353">
        <f t="shared" si="80"/>
        <v>2.3831607582525045</v>
      </c>
      <c r="T315" s="355">
        <v>311</v>
      </c>
      <c r="U315" s="353">
        <v>36.267000000000003</v>
      </c>
      <c r="V315" s="353">
        <v>46.346999999999994</v>
      </c>
      <c r="W315" s="353">
        <v>39.122999999999998</v>
      </c>
      <c r="X315" s="353">
        <v>1034.1100000000001</v>
      </c>
      <c r="Y315" s="353">
        <v>959.75</v>
      </c>
      <c r="Z315" s="353">
        <v>1077.01</v>
      </c>
      <c r="AA315" s="353">
        <v>97.415999999999997</v>
      </c>
      <c r="AB315" s="353">
        <v>96.745000000000005</v>
      </c>
      <c r="AC315" s="353">
        <v>93.17</v>
      </c>
      <c r="AD315" s="353">
        <f t="shared" si="81"/>
        <v>40.579000000000001</v>
      </c>
      <c r="AE315" s="353">
        <f t="shared" si="82"/>
        <v>5.1953394499300964</v>
      </c>
      <c r="AF315" s="353">
        <f t="shared" si="83"/>
        <v>12.803024840262442</v>
      </c>
      <c r="AG315" s="353">
        <f t="shared" si="84"/>
        <v>1023.6233333333333</v>
      </c>
      <c r="AH315" s="353">
        <f t="shared" si="85"/>
        <v>59.329204725272817</v>
      </c>
      <c r="AI315" s="353">
        <f t="shared" si="86"/>
        <v>5.7959996410078718</v>
      </c>
      <c r="AJ315" s="353">
        <f t="shared" si="87"/>
        <v>95.777000000000001</v>
      </c>
      <c r="AK315" s="353">
        <f t="shared" si="88"/>
        <v>2.2825198794315011</v>
      </c>
      <c r="AL315" s="353">
        <f t="shared" si="89"/>
        <v>2.3831607582525045</v>
      </c>
      <c r="AM315" s="430" t="s">
        <v>1142</v>
      </c>
    </row>
    <row r="316" spans="1:39">
      <c r="A316" s="355">
        <v>312</v>
      </c>
      <c r="B316" s="353">
        <v>38.682000000000002</v>
      </c>
      <c r="C316" s="353">
        <v>39.353999999999999</v>
      </c>
      <c r="D316" s="353">
        <v>39.270000000000003</v>
      </c>
      <c r="E316" s="353">
        <v>2901.8</v>
      </c>
      <c r="F316" s="353">
        <v>2642.2000000000003</v>
      </c>
      <c r="G316" s="353">
        <v>2797.3</v>
      </c>
      <c r="H316" s="353">
        <v>79.463999999999999</v>
      </c>
      <c r="I316" s="353">
        <v>76.219000000000008</v>
      </c>
      <c r="J316" s="353">
        <v>80.222999999999999</v>
      </c>
      <c r="K316" s="353">
        <f t="shared" si="72"/>
        <v>39.102000000000004</v>
      </c>
      <c r="L316" s="353">
        <f t="shared" si="73"/>
        <v>0.36614751125741579</v>
      </c>
      <c r="M316" s="353">
        <f t="shared" si="74"/>
        <v>0.93639075049208664</v>
      </c>
      <c r="N316" s="353">
        <f t="shared" si="75"/>
        <v>2780.4333333333329</v>
      </c>
      <c r="O316" s="353">
        <f t="shared" si="76"/>
        <v>130.6193068934808</v>
      </c>
      <c r="P316" s="353">
        <f t="shared" si="77"/>
        <v>4.697803947591412</v>
      </c>
      <c r="Q316" s="353">
        <f t="shared" si="78"/>
        <v>78.635333333333335</v>
      </c>
      <c r="R316" s="353">
        <f t="shared" si="79"/>
        <v>2.1267393665734668</v>
      </c>
      <c r="S316" s="353">
        <f t="shared" si="80"/>
        <v>2.7045594854392854</v>
      </c>
      <c r="T316" s="355">
        <v>312</v>
      </c>
      <c r="U316" s="353">
        <v>38.682000000000002</v>
      </c>
      <c r="V316" s="353">
        <v>39.353999999999999</v>
      </c>
      <c r="W316" s="353">
        <v>39.270000000000003</v>
      </c>
      <c r="X316" s="353">
        <v>2901.8</v>
      </c>
      <c r="Y316" s="353">
        <v>2642.2000000000003</v>
      </c>
      <c r="Z316" s="353">
        <v>2797.3</v>
      </c>
      <c r="AA316" s="353">
        <v>79.463999999999999</v>
      </c>
      <c r="AB316" s="353">
        <v>76.219000000000008</v>
      </c>
      <c r="AC316" s="353">
        <v>80.222999999999999</v>
      </c>
      <c r="AD316" s="353">
        <f t="shared" si="81"/>
        <v>39.102000000000004</v>
      </c>
      <c r="AE316" s="353">
        <f t="shared" si="82"/>
        <v>0.36614751125741579</v>
      </c>
      <c r="AF316" s="353">
        <f t="shared" si="83"/>
        <v>0.93639075049208664</v>
      </c>
      <c r="AG316" s="353">
        <f t="shared" si="84"/>
        <v>2780.4333333333329</v>
      </c>
      <c r="AH316" s="353">
        <f t="shared" si="85"/>
        <v>130.6193068934808</v>
      </c>
      <c r="AI316" s="353">
        <f t="shared" si="86"/>
        <v>4.697803947591412</v>
      </c>
      <c r="AJ316" s="353">
        <f t="shared" si="87"/>
        <v>78.635333333333335</v>
      </c>
      <c r="AK316" s="353">
        <f t="shared" si="88"/>
        <v>2.1267393665734668</v>
      </c>
      <c r="AL316" s="353">
        <f t="shared" si="89"/>
        <v>2.7045594854392854</v>
      </c>
      <c r="AM316" s="430" t="s">
        <v>1143</v>
      </c>
    </row>
    <row r="317" spans="1:39">
      <c r="A317" s="355">
        <v>313</v>
      </c>
      <c r="B317" s="353">
        <v>42.440999999999995</v>
      </c>
      <c r="C317" s="353">
        <v>55.608000000000004</v>
      </c>
      <c r="D317" s="353">
        <v>48.027000000000001</v>
      </c>
      <c r="E317" s="353">
        <v>1521.3000000000002</v>
      </c>
      <c r="F317" s="353">
        <v>1454.2000000000003</v>
      </c>
      <c r="G317" s="353">
        <v>1488.3000000000002</v>
      </c>
      <c r="H317" s="353">
        <v>77.132000000000005</v>
      </c>
      <c r="I317" s="353">
        <v>101.761</v>
      </c>
      <c r="J317" s="353">
        <v>96.602000000000004</v>
      </c>
      <c r="K317" s="353">
        <f t="shared" si="72"/>
        <v>48.692000000000007</v>
      </c>
      <c r="L317" s="353">
        <f t="shared" si="73"/>
        <v>6.6086413883640711</v>
      </c>
      <c r="M317" s="353">
        <f t="shared" si="74"/>
        <v>13.572335061948717</v>
      </c>
      <c r="N317" s="353">
        <f t="shared" si="75"/>
        <v>1487.9333333333336</v>
      </c>
      <c r="O317" s="353">
        <f t="shared" si="76"/>
        <v>33.551502698587591</v>
      </c>
      <c r="P317" s="353">
        <f t="shared" si="77"/>
        <v>2.2549063151521742</v>
      </c>
      <c r="Q317" s="353">
        <f t="shared" si="78"/>
        <v>91.831666666666663</v>
      </c>
      <c r="R317" s="353">
        <f t="shared" si="79"/>
        <v>12.988994200219366</v>
      </c>
      <c r="S317" s="353">
        <f t="shared" si="80"/>
        <v>14.1443520211467</v>
      </c>
      <c r="T317" s="355">
        <v>313</v>
      </c>
      <c r="U317" s="353">
        <v>42.440999999999995</v>
      </c>
      <c r="V317" s="353">
        <v>55.608000000000004</v>
      </c>
      <c r="W317" s="353">
        <v>48.027000000000001</v>
      </c>
      <c r="X317" s="353">
        <v>1521.3000000000002</v>
      </c>
      <c r="Y317" s="353">
        <v>1454.2000000000003</v>
      </c>
      <c r="Z317" s="353">
        <v>1488.3000000000002</v>
      </c>
      <c r="AA317" s="353">
        <v>77.132000000000005</v>
      </c>
      <c r="AB317" s="353">
        <v>101.761</v>
      </c>
      <c r="AC317" s="353">
        <v>96.602000000000004</v>
      </c>
      <c r="AD317" s="353">
        <f t="shared" si="81"/>
        <v>48.692000000000007</v>
      </c>
      <c r="AE317" s="353">
        <f t="shared" si="82"/>
        <v>6.6086413883640711</v>
      </c>
      <c r="AF317" s="353">
        <f t="shared" si="83"/>
        <v>13.572335061948717</v>
      </c>
      <c r="AG317" s="353">
        <f t="shared" si="84"/>
        <v>1487.9333333333336</v>
      </c>
      <c r="AH317" s="353">
        <f t="shared" si="85"/>
        <v>33.551502698587591</v>
      </c>
      <c r="AI317" s="353">
        <f t="shared" si="86"/>
        <v>2.2549063151521742</v>
      </c>
      <c r="AJ317" s="353">
        <f t="shared" si="87"/>
        <v>91.831666666666663</v>
      </c>
      <c r="AK317" s="353">
        <f t="shared" si="88"/>
        <v>12.988994200219366</v>
      </c>
      <c r="AL317" s="353">
        <f t="shared" si="89"/>
        <v>14.1443520211467</v>
      </c>
      <c r="AM317" s="430" t="s">
        <v>1144</v>
      </c>
    </row>
    <row r="318" spans="1:39">
      <c r="A318" s="355">
        <v>314</v>
      </c>
      <c r="B318" s="353">
        <v>57.686999999999998</v>
      </c>
      <c r="C318" s="353">
        <v>60.606000000000002</v>
      </c>
      <c r="D318" s="353">
        <v>64.911000000000001</v>
      </c>
      <c r="E318" s="353">
        <v>2818.2</v>
      </c>
      <c r="F318" s="353">
        <v>2900.7</v>
      </c>
      <c r="G318" s="353">
        <v>2729.1000000000004</v>
      </c>
      <c r="H318" s="353">
        <v>71.620999999999995</v>
      </c>
      <c r="I318" s="353">
        <v>91.828000000000003</v>
      </c>
      <c r="J318" s="353">
        <v>87.131</v>
      </c>
      <c r="K318" s="353">
        <f t="shared" si="72"/>
        <v>61.068000000000005</v>
      </c>
      <c r="L318" s="353">
        <f t="shared" si="73"/>
        <v>3.6340923213369267</v>
      </c>
      <c r="M318" s="353">
        <f t="shared" si="74"/>
        <v>5.9508946114772492</v>
      </c>
      <c r="N318" s="353">
        <f t="shared" si="75"/>
        <v>2816</v>
      </c>
      <c r="O318" s="353">
        <f t="shared" si="76"/>
        <v>85.821151239073657</v>
      </c>
      <c r="P318" s="353">
        <f t="shared" si="77"/>
        <v>3.0476261093421044</v>
      </c>
      <c r="Q318" s="353">
        <f t="shared" si="78"/>
        <v>83.526666666666671</v>
      </c>
      <c r="R318" s="353">
        <f t="shared" si="79"/>
        <v>10.574692729972487</v>
      </c>
      <c r="S318" s="353">
        <f t="shared" si="80"/>
        <v>12.660259473987331</v>
      </c>
      <c r="T318" s="355">
        <v>314</v>
      </c>
      <c r="U318" s="353">
        <v>57.686999999999998</v>
      </c>
      <c r="V318" s="353">
        <v>60.606000000000002</v>
      </c>
      <c r="W318" s="353">
        <v>64.911000000000001</v>
      </c>
      <c r="X318" s="353">
        <v>2818.2</v>
      </c>
      <c r="Y318" s="353">
        <v>2900.7</v>
      </c>
      <c r="Z318" s="353">
        <v>2729.1000000000004</v>
      </c>
      <c r="AA318" s="353">
        <v>71.620999999999995</v>
      </c>
      <c r="AB318" s="353">
        <v>91.828000000000003</v>
      </c>
      <c r="AC318" s="353">
        <v>87.131</v>
      </c>
      <c r="AD318" s="353">
        <f t="shared" si="81"/>
        <v>61.068000000000005</v>
      </c>
      <c r="AE318" s="353">
        <f t="shared" si="82"/>
        <v>3.6340923213369267</v>
      </c>
      <c r="AF318" s="353">
        <f t="shared" si="83"/>
        <v>5.9508946114772492</v>
      </c>
      <c r="AG318" s="353">
        <f t="shared" si="84"/>
        <v>2816</v>
      </c>
      <c r="AH318" s="353">
        <f t="shared" si="85"/>
        <v>85.821151239073657</v>
      </c>
      <c r="AI318" s="353">
        <f t="shared" si="86"/>
        <v>3.0476261093421044</v>
      </c>
      <c r="AJ318" s="353">
        <f t="shared" si="87"/>
        <v>83.526666666666671</v>
      </c>
      <c r="AK318" s="353">
        <f t="shared" si="88"/>
        <v>10.574692729972487</v>
      </c>
      <c r="AL318" s="353">
        <f t="shared" si="89"/>
        <v>12.660259473987331</v>
      </c>
      <c r="AM318" s="430" t="s">
        <v>1145</v>
      </c>
    </row>
    <row r="319" spans="1:39">
      <c r="A319" s="355">
        <v>315</v>
      </c>
      <c r="B319" s="353">
        <v>26.523000000000003</v>
      </c>
      <c r="C319" s="353">
        <v>23.1</v>
      </c>
      <c r="D319" s="353">
        <v>24.045000000000002</v>
      </c>
      <c r="E319" s="353">
        <v>498.52</v>
      </c>
      <c r="F319" s="353">
        <v>457.38</v>
      </c>
      <c r="G319" s="353">
        <v>465.63</v>
      </c>
      <c r="H319" s="353">
        <v>33.869</v>
      </c>
      <c r="I319" s="353">
        <v>34.341999999999999</v>
      </c>
      <c r="J319" s="353">
        <v>34.771000000000001</v>
      </c>
      <c r="K319" s="353">
        <f t="shared" si="72"/>
        <v>24.556000000000001</v>
      </c>
      <c r="L319" s="353">
        <f t="shared" si="73"/>
        <v>1.7677876003638004</v>
      </c>
      <c r="M319" s="353">
        <f t="shared" si="74"/>
        <v>7.1990047253779137</v>
      </c>
      <c r="N319" s="353">
        <f t="shared" si="75"/>
        <v>473.84333333333331</v>
      </c>
      <c r="O319" s="353">
        <f t="shared" si="76"/>
        <v>21.765087487380633</v>
      </c>
      <c r="P319" s="353">
        <f t="shared" si="77"/>
        <v>4.5933087913826585</v>
      </c>
      <c r="Q319" s="353">
        <f t="shared" si="78"/>
        <v>34.327333333333335</v>
      </c>
      <c r="R319" s="353">
        <f t="shared" si="79"/>
        <v>0.45117882633533873</v>
      </c>
      <c r="S319" s="353">
        <f t="shared" si="80"/>
        <v>1.314342777384413</v>
      </c>
      <c r="T319" s="355">
        <v>315</v>
      </c>
      <c r="U319" s="353">
        <v>26.523000000000003</v>
      </c>
      <c r="V319" s="353">
        <v>23.1</v>
      </c>
      <c r="W319" s="353">
        <v>24.045000000000002</v>
      </c>
      <c r="X319" s="353">
        <v>498.52</v>
      </c>
      <c r="Y319" s="353">
        <v>457.38</v>
      </c>
      <c r="Z319" s="353">
        <v>465.63</v>
      </c>
      <c r="AA319" s="353">
        <v>33.869</v>
      </c>
      <c r="AB319" s="353">
        <v>34.341999999999999</v>
      </c>
      <c r="AC319" s="353">
        <v>34.771000000000001</v>
      </c>
      <c r="AD319" s="353">
        <f t="shared" si="81"/>
        <v>24.556000000000001</v>
      </c>
      <c r="AE319" s="353">
        <f t="shared" si="82"/>
        <v>1.7677876003638004</v>
      </c>
      <c r="AF319" s="353">
        <f t="shared" si="83"/>
        <v>7.1990047253779137</v>
      </c>
      <c r="AG319" s="353">
        <f t="shared" si="84"/>
        <v>473.84333333333331</v>
      </c>
      <c r="AH319" s="353">
        <f t="shared" si="85"/>
        <v>21.765087487380633</v>
      </c>
      <c r="AI319" s="353">
        <f t="shared" si="86"/>
        <v>4.5933087913826585</v>
      </c>
      <c r="AJ319" s="353">
        <f t="shared" si="87"/>
        <v>34.327333333333335</v>
      </c>
      <c r="AK319" s="353">
        <f t="shared" si="88"/>
        <v>0.45117882633533873</v>
      </c>
      <c r="AL319" s="353">
        <f t="shared" si="89"/>
        <v>1.314342777384413</v>
      </c>
      <c r="AM319" s="430" t="s">
        <v>1146</v>
      </c>
    </row>
    <row r="320" spans="1:39">
      <c r="A320" s="355">
        <v>316</v>
      </c>
      <c r="B320" s="353">
        <v>55.86</v>
      </c>
      <c r="C320" s="353">
        <v>37.043999999999997</v>
      </c>
      <c r="D320" s="353">
        <v>48.195</v>
      </c>
      <c r="E320" s="353">
        <v>1101.1000000000001</v>
      </c>
      <c r="F320" s="353">
        <v>1054.5700000000002</v>
      </c>
      <c r="G320" s="353">
        <v>991.32</v>
      </c>
      <c r="H320" s="353">
        <v>98.438999999999993</v>
      </c>
      <c r="I320" s="353">
        <v>98.37299999999999</v>
      </c>
      <c r="J320" s="353">
        <v>94.984999999999999</v>
      </c>
      <c r="K320" s="353">
        <f t="shared" si="72"/>
        <v>47.032999999999994</v>
      </c>
      <c r="L320" s="353">
        <f t="shared" si="73"/>
        <v>9.461667242087934</v>
      </c>
      <c r="M320" s="353">
        <f t="shared" si="74"/>
        <v>20.117082138260233</v>
      </c>
      <c r="N320" s="353">
        <f t="shared" si="75"/>
        <v>1048.9966666666667</v>
      </c>
      <c r="O320" s="353">
        <f t="shared" si="76"/>
        <v>55.101802450857612</v>
      </c>
      <c r="P320" s="353">
        <f t="shared" si="77"/>
        <v>5.2528100614419762</v>
      </c>
      <c r="Q320" s="353">
        <f t="shared" si="78"/>
        <v>97.265666666666661</v>
      </c>
      <c r="R320" s="353">
        <f t="shared" si="79"/>
        <v>1.9753909317735858</v>
      </c>
      <c r="S320" s="353">
        <f t="shared" si="80"/>
        <v>2.0309231401696239</v>
      </c>
      <c r="T320" s="355">
        <v>316</v>
      </c>
      <c r="U320" s="353">
        <v>55.86</v>
      </c>
      <c r="W320" s="353">
        <v>48.195</v>
      </c>
      <c r="X320" s="353">
        <v>1101.1000000000001</v>
      </c>
      <c r="Y320" s="353">
        <v>1054.5700000000002</v>
      </c>
      <c r="Z320" s="353">
        <v>991.32</v>
      </c>
      <c r="AA320" s="353">
        <v>98.438999999999993</v>
      </c>
      <c r="AB320" s="353">
        <v>98.37299999999999</v>
      </c>
      <c r="AC320" s="353">
        <v>94.984999999999999</v>
      </c>
      <c r="AD320" s="353">
        <f t="shared" si="81"/>
        <v>52.027500000000003</v>
      </c>
      <c r="AE320" s="353">
        <f t="shared" si="82"/>
        <v>5.419973477794886</v>
      </c>
      <c r="AF320" s="353">
        <f t="shared" si="83"/>
        <v>10.417516655220577</v>
      </c>
      <c r="AG320" s="353">
        <f t="shared" si="84"/>
        <v>1048.9966666666667</v>
      </c>
      <c r="AH320" s="353">
        <f t="shared" si="85"/>
        <v>55.101802450857612</v>
      </c>
      <c r="AI320" s="353">
        <f t="shared" si="86"/>
        <v>5.2528100614419762</v>
      </c>
      <c r="AJ320" s="353">
        <f t="shared" si="87"/>
        <v>97.265666666666661</v>
      </c>
      <c r="AK320" s="353">
        <f t="shared" si="88"/>
        <v>1.9753909317735858</v>
      </c>
      <c r="AL320" s="353">
        <f t="shared" si="89"/>
        <v>2.0309231401696239</v>
      </c>
      <c r="AM320" s="430" t="s">
        <v>1147</v>
      </c>
    </row>
    <row r="321" spans="1:39">
      <c r="A321" s="355">
        <v>317</v>
      </c>
      <c r="B321" s="353">
        <v>45.108000000000004</v>
      </c>
      <c r="C321" s="353">
        <v>52.332000000000001</v>
      </c>
      <c r="D321" s="353">
        <v>43.217999999999996</v>
      </c>
      <c r="E321" s="353">
        <v>982.19</v>
      </c>
      <c r="F321" s="353">
        <v>915.42</v>
      </c>
      <c r="G321" s="353">
        <v>815.10000000000014</v>
      </c>
      <c r="H321" s="353">
        <v>78.012</v>
      </c>
      <c r="I321" s="353">
        <v>93.984000000000009</v>
      </c>
      <c r="J321" s="353">
        <v>79.706000000000003</v>
      </c>
      <c r="K321" s="353">
        <f t="shared" si="72"/>
        <v>46.885999999999996</v>
      </c>
      <c r="L321" s="353">
        <f t="shared" si="73"/>
        <v>4.8101155911266842</v>
      </c>
      <c r="M321" s="353">
        <f t="shared" si="74"/>
        <v>10.259172441937221</v>
      </c>
      <c r="N321" s="353">
        <f t="shared" si="75"/>
        <v>904.23666666666668</v>
      </c>
      <c r="O321" s="353">
        <f t="shared" si="76"/>
        <v>84.104501861275679</v>
      </c>
      <c r="P321" s="353">
        <f t="shared" si="77"/>
        <v>9.3011603003574663</v>
      </c>
      <c r="Q321" s="353">
        <f t="shared" si="78"/>
        <v>83.900666666666666</v>
      </c>
      <c r="R321" s="353">
        <f t="shared" si="79"/>
        <v>8.7734039764126557</v>
      </c>
      <c r="S321" s="353">
        <f t="shared" si="80"/>
        <v>10.456894235738281</v>
      </c>
      <c r="T321" s="355">
        <v>317</v>
      </c>
      <c r="U321" s="353">
        <v>45.108000000000004</v>
      </c>
      <c r="V321" s="353">
        <v>52.332000000000001</v>
      </c>
      <c r="W321" s="353">
        <v>43.217999999999996</v>
      </c>
      <c r="X321" s="353">
        <v>982.19</v>
      </c>
      <c r="Y321" s="353">
        <v>915.42</v>
      </c>
      <c r="Z321" s="353">
        <v>815.10000000000014</v>
      </c>
      <c r="AA321" s="353">
        <v>78.012</v>
      </c>
      <c r="AB321" s="353">
        <v>93.984000000000009</v>
      </c>
      <c r="AC321" s="353">
        <v>79.706000000000003</v>
      </c>
      <c r="AD321" s="353">
        <f t="shared" si="81"/>
        <v>46.885999999999996</v>
      </c>
      <c r="AE321" s="353">
        <f t="shared" si="82"/>
        <v>4.8101155911266842</v>
      </c>
      <c r="AF321" s="353">
        <f t="shared" si="83"/>
        <v>10.259172441937221</v>
      </c>
      <c r="AG321" s="353">
        <f t="shared" si="84"/>
        <v>904.23666666666668</v>
      </c>
      <c r="AH321" s="353">
        <f t="shared" si="85"/>
        <v>84.104501861275679</v>
      </c>
      <c r="AI321" s="353">
        <f t="shared" si="86"/>
        <v>9.3011603003574663</v>
      </c>
      <c r="AJ321" s="353">
        <f t="shared" si="87"/>
        <v>83.900666666666666</v>
      </c>
      <c r="AK321" s="353">
        <f t="shared" si="88"/>
        <v>8.7734039764126557</v>
      </c>
      <c r="AL321" s="353">
        <f t="shared" si="89"/>
        <v>10.456894235738281</v>
      </c>
      <c r="AM321" s="430" t="s">
        <v>1148</v>
      </c>
    </row>
    <row r="322" spans="1:39">
      <c r="A322" s="355">
        <v>318</v>
      </c>
      <c r="B322" s="353">
        <v>43.68</v>
      </c>
      <c r="C322" s="353">
        <v>47.208000000000006</v>
      </c>
      <c r="D322" s="353">
        <v>43.176000000000002</v>
      </c>
      <c r="E322" s="353">
        <v>795.08</v>
      </c>
      <c r="F322" s="353">
        <v>907.83</v>
      </c>
      <c r="G322" s="353">
        <v>751.3</v>
      </c>
      <c r="H322" s="353">
        <v>79.343000000000004</v>
      </c>
      <c r="I322" s="353">
        <v>86.272999999999996</v>
      </c>
      <c r="J322" s="353">
        <v>84.457999999999998</v>
      </c>
      <c r="K322" s="353">
        <f t="shared" si="72"/>
        <v>44.688000000000009</v>
      </c>
      <c r="L322" s="353">
        <f t="shared" si="73"/>
        <v>2.196885067544502</v>
      </c>
      <c r="M322" s="353">
        <f t="shared" si="74"/>
        <v>4.9160514400834705</v>
      </c>
      <c r="N322" s="353">
        <f t="shared" si="75"/>
        <v>818.07</v>
      </c>
      <c r="O322" s="353">
        <f t="shared" si="76"/>
        <v>80.75775690297499</v>
      </c>
      <c r="P322" s="353">
        <f t="shared" si="77"/>
        <v>9.8717416483888893</v>
      </c>
      <c r="Q322" s="353">
        <f t="shared" si="78"/>
        <v>83.35799999999999</v>
      </c>
      <c r="R322" s="353">
        <f t="shared" si="79"/>
        <v>3.5935671692623159</v>
      </c>
      <c r="S322" s="353">
        <f t="shared" si="80"/>
        <v>4.3110045457692321</v>
      </c>
      <c r="T322" s="355">
        <v>318</v>
      </c>
      <c r="U322" s="353">
        <v>43.68</v>
      </c>
      <c r="V322" s="353">
        <v>47.208000000000006</v>
      </c>
      <c r="W322" s="353">
        <v>43.176000000000002</v>
      </c>
      <c r="X322" s="353">
        <v>795.08</v>
      </c>
      <c r="Y322" s="353">
        <v>907.83</v>
      </c>
      <c r="Z322" s="353">
        <v>751.3</v>
      </c>
      <c r="AA322" s="353">
        <v>79.343000000000004</v>
      </c>
      <c r="AB322" s="353">
        <v>86.272999999999996</v>
      </c>
      <c r="AC322" s="353">
        <v>84.457999999999998</v>
      </c>
      <c r="AD322" s="353">
        <f t="shared" si="81"/>
        <v>44.688000000000009</v>
      </c>
      <c r="AE322" s="353">
        <f t="shared" si="82"/>
        <v>2.196885067544502</v>
      </c>
      <c r="AF322" s="353">
        <f t="shared" si="83"/>
        <v>4.9160514400834705</v>
      </c>
      <c r="AG322" s="353">
        <f t="shared" si="84"/>
        <v>818.07</v>
      </c>
      <c r="AH322" s="353">
        <f t="shared" si="85"/>
        <v>80.75775690297499</v>
      </c>
      <c r="AI322" s="353">
        <f t="shared" si="86"/>
        <v>9.8717416483888893</v>
      </c>
      <c r="AJ322" s="353">
        <f t="shared" si="87"/>
        <v>83.35799999999999</v>
      </c>
      <c r="AK322" s="353">
        <f t="shared" si="88"/>
        <v>3.5935671692623159</v>
      </c>
      <c r="AL322" s="353">
        <f t="shared" si="89"/>
        <v>4.3110045457692321</v>
      </c>
      <c r="AM322" s="430" t="s">
        <v>1149</v>
      </c>
    </row>
    <row r="323" spans="1:39">
      <c r="A323" s="355">
        <v>319</v>
      </c>
      <c r="B323" s="353">
        <v>23.478000000000002</v>
      </c>
      <c r="C323" s="353">
        <v>29.420999999999999</v>
      </c>
      <c r="D323" s="353">
        <v>25.241999999999997</v>
      </c>
      <c r="E323" s="353">
        <v>769.56000000000006</v>
      </c>
      <c r="F323" s="353">
        <v>565.07000000000005</v>
      </c>
      <c r="G323" s="353">
        <v>788.37</v>
      </c>
      <c r="H323" s="353">
        <v>58.498000000000005</v>
      </c>
      <c r="I323" s="353">
        <v>64.075000000000003</v>
      </c>
      <c r="J323" s="353">
        <v>64.734999999999999</v>
      </c>
      <c r="K323" s="353">
        <f t="shared" si="72"/>
        <v>26.046999999999997</v>
      </c>
      <c r="L323" s="353">
        <f t="shared" si="73"/>
        <v>3.0521846274431033</v>
      </c>
      <c r="M323" s="353">
        <f t="shared" si="74"/>
        <v>11.717989125208675</v>
      </c>
      <c r="N323" s="353">
        <f t="shared" si="75"/>
        <v>707.66666666666663</v>
      </c>
      <c r="O323" s="353">
        <f t="shared" si="76"/>
        <v>123.84995370743397</v>
      </c>
      <c r="P323" s="353">
        <f t="shared" si="77"/>
        <v>17.501171037319921</v>
      </c>
      <c r="Q323" s="353">
        <f t="shared" si="78"/>
        <v>62.436</v>
      </c>
      <c r="R323" s="353">
        <f t="shared" si="79"/>
        <v>3.4263366734750376</v>
      </c>
      <c r="S323" s="353">
        <f t="shared" si="80"/>
        <v>5.4877581418973627</v>
      </c>
      <c r="T323" s="355">
        <v>319</v>
      </c>
      <c r="U323" s="353">
        <v>23.478000000000002</v>
      </c>
      <c r="V323" s="353">
        <v>29.420999999999999</v>
      </c>
      <c r="W323" s="353">
        <v>25.241999999999997</v>
      </c>
      <c r="X323" s="353">
        <v>769.56000000000006</v>
      </c>
      <c r="Z323" s="353">
        <v>788.37</v>
      </c>
      <c r="AA323" s="353">
        <v>58.498000000000005</v>
      </c>
      <c r="AB323" s="353">
        <v>64.075000000000003</v>
      </c>
      <c r="AC323" s="353">
        <v>64.734999999999999</v>
      </c>
      <c r="AD323" s="353">
        <f t="shared" si="81"/>
        <v>26.046999999999997</v>
      </c>
      <c r="AE323" s="353">
        <f t="shared" si="82"/>
        <v>3.0521846274431033</v>
      </c>
      <c r="AF323" s="353">
        <f t="shared" si="83"/>
        <v>11.717989125208675</v>
      </c>
      <c r="AG323" s="353">
        <f t="shared" si="84"/>
        <v>778.96500000000003</v>
      </c>
      <c r="AH323" s="353">
        <f t="shared" si="85"/>
        <v>13.300678554118921</v>
      </c>
      <c r="AI323" s="353">
        <f t="shared" si="86"/>
        <v>1.7074808950490614</v>
      </c>
      <c r="AJ323" s="353">
        <f t="shared" si="87"/>
        <v>62.436</v>
      </c>
      <c r="AK323" s="353">
        <f t="shared" si="88"/>
        <v>3.4263366734750376</v>
      </c>
      <c r="AL323" s="353">
        <f t="shared" si="89"/>
        <v>5.4877581418973627</v>
      </c>
      <c r="AM323" s="430" t="s">
        <v>1150</v>
      </c>
    </row>
    <row r="324" spans="1:39">
      <c r="A324" s="355">
        <v>320</v>
      </c>
      <c r="B324" s="353">
        <v>45.758999999999993</v>
      </c>
      <c r="C324" s="353">
        <v>43.239000000000004</v>
      </c>
      <c r="D324" s="353">
        <v>46.914000000000001</v>
      </c>
      <c r="E324" s="353">
        <v>6890.4000000000015</v>
      </c>
      <c r="F324" s="353">
        <v>6756.2000000000007</v>
      </c>
      <c r="G324" s="353">
        <v>6284.3000000000011</v>
      </c>
      <c r="H324" s="353">
        <v>87.274000000000001</v>
      </c>
      <c r="I324" s="353">
        <v>79.343000000000004</v>
      </c>
      <c r="J324" s="353">
        <v>87.570999999999998</v>
      </c>
      <c r="K324" s="353">
        <f t="shared" si="72"/>
        <v>45.303999999999995</v>
      </c>
      <c r="L324" s="353">
        <f t="shared" si="73"/>
        <v>1.8792751262122294</v>
      </c>
      <c r="M324" s="353">
        <f t="shared" si="74"/>
        <v>4.148143930364272</v>
      </c>
      <c r="N324" s="353">
        <f t="shared" si="75"/>
        <v>6643.6333333333341</v>
      </c>
      <c r="O324" s="353">
        <f t="shared" si="76"/>
        <v>318.34375026586179</v>
      </c>
      <c r="P324" s="353">
        <f t="shared" si="77"/>
        <v>4.7917116176268264</v>
      </c>
      <c r="Q324" s="353">
        <f t="shared" si="78"/>
        <v>84.729333333333344</v>
      </c>
      <c r="R324" s="353">
        <f t="shared" si="79"/>
        <v>4.6670646377925076</v>
      </c>
      <c r="S324" s="353">
        <f t="shared" si="80"/>
        <v>5.5082041297691164</v>
      </c>
      <c r="T324" s="355">
        <v>320</v>
      </c>
      <c r="U324" s="353">
        <v>45.758999999999993</v>
      </c>
      <c r="V324" s="353">
        <v>43.239000000000004</v>
      </c>
      <c r="W324" s="353">
        <v>46.914000000000001</v>
      </c>
      <c r="X324" s="353">
        <v>6890.4000000000015</v>
      </c>
      <c r="Y324" s="353">
        <v>6756.2000000000007</v>
      </c>
      <c r="Z324" s="353">
        <v>6284.3000000000011</v>
      </c>
      <c r="AA324" s="353">
        <v>87.274000000000001</v>
      </c>
      <c r="AB324" s="353">
        <v>79.343000000000004</v>
      </c>
      <c r="AC324" s="353">
        <v>87.570999999999998</v>
      </c>
      <c r="AD324" s="353">
        <f t="shared" si="81"/>
        <v>45.303999999999995</v>
      </c>
      <c r="AE324" s="353">
        <f t="shared" si="82"/>
        <v>1.8792751262122294</v>
      </c>
      <c r="AF324" s="353">
        <f t="shared" si="83"/>
        <v>4.148143930364272</v>
      </c>
      <c r="AG324" s="353">
        <f t="shared" si="84"/>
        <v>6643.6333333333341</v>
      </c>
      <c r="AH324" s="353">
        <f t="shared" si="85"/>
        <v>318.34375026586179</v>
      </c>
      <c r="AI324" s="353">
        <f t="shared" si="86"/>
        <v>4.7917116176268264</v>
      </c>
      <c r="AJ324" s="353">
        <f t="shared" si="87"/>
        <v>84.729333333333344</v>
      </c>
      <c r="AK324" s="353">
        <f t="shared" si="88"/>
        <v>4.6670646377925076</v>
      </c>
      <c r="AL324" s="353">
        <f t="shared" si="89"/>
        <v>5.5082041297691164</v>
      </c>
      <c r="AM324" s="430" t="s">
        <v>1151</v>
      </c>
    </row>
    <row r="325" spans="1:39">
      <c r="A325" s="355">
        <v>321</v>
      </c>
      <c r="B325" s="353">
        <v>30.198</v>
      </c>
      <c r="C325" s="353">
        <v>29.861999999999998</v>
      </c>
      <c r="D325" s="353">
        <v>30.66</v>
      </c>
      <c r="E325" s="353">
        <v>990.11</v>
      </c>
      <c r="F325" s="353">
        <v>902.21999999999991</v>
      </c>
      <c r="G325" s="353">
        <v>913.88</v>
      </c>
      <c r="H325" s="353">
        <v>68.794000000000011</v>
      </c>
      <c r="I325" s="353">
        <v>73.799000000000007</v>
      </c>
      <c r="J325" s="353">
        <v>72.006</v>
      </c>
      <c r="K325" s="353">
        <f t="shared" si="72"/>
        <v>30.24</v>
      </c>
      <c r="L325" s="353">
        <f t="shared" si="73"/>
        <v>0.40065446459511805</v>
      </c>
      <c r="M325" s="353">
        <f t="shared" si="74"/>
        <v>1.3249155575235385</v>
      </c>
      <c r="N325" s="353">
        <f t="shared" si="75"/>
        <v>935.40333333333331</v>
      </c>
      <c r="O325" s="353">
        <f t="shared" si="76"/>
        <v>47.734719370007163</v>
      </c>
      <c r="P325" s="353">
        <f t="shared" si="77"/>
        <v>5.103116235421493</v>
      </c>
      <c r="Q325" s="353">
        <f t="shared" si="78"/>
        <v>71.533000000000001</v>
      </c>
      <c r="R325" s="353">
        <f t="shared" si="79"/>
        <v>2.5358042116851185</v>
      </c>
      <c r="S325" s="353">
        <f t="shared" si="80"/>
        <v>3.5449431894162395</v>
      </c>
      <c r="T325" s="355">
        <v>321</v>
      </c>
      <c r="U325" s="353">
        <v>30.198</v>
      </c>
      <c r="V325" s="353">
        <v>29.861999999999998</v>
      </c>
      <c r="W325" s="353">
        <v>30.66</v>
      </c>
      <c r="X325" s="353">
        <v>990.11</v>
      </c>
      <c r="Y325" s="353">
        <v>902.21999999999991</v>
      </c>
      <c r="Z325" s="353">
        <v>913.88</v>
      </c>
      <c r="AA325" s="353">
        <v>68.794000000000011</v>
      </c>
      <c r="AB325" s="353">
        <v>73.799000000000007</v>
      </c>
      <c r="AC325" s="353">
        <v>72.006</v>
      </c>
      <c r="AD325" s="353">
        <f t="shared" si="81"/>
        <v>30.24</v>
      </c>
      <c r="AE325" s="353">
        <f t="shared" si="82"/>
        <v>0.40065446459511805</v>
      </c>
      <c r="AF325" s="353">
        <f t="shared" si="83"/>
        <v>1.3249155575235385</v>
      </c>
      <c r="AG325" s="353">
        <f t="shared" si="84"/>
        <v>935.40333333333331</v>
      </c>
      <c r="AH325" s="353">
        <f t="shared" si="85"/>
        <v>47.734719370007163</v>
      </c>
      <c r="AI325" s="353">
        <f t="shared" si="86"/>
        <v>5.103116235421493</v>
      </c>
      <c r="AJ325" s="353">
        <f t="shared" si="87"/>
        <v>71.533000000000001</v>
      </c>
      <c r="AK325" s="353">
        <f t="shared" si="88"/>
        <v>2.5358042116851185</v>
      </c>
      <c r="AL325" s="353">
        <f t="shared" si="89"/>
        <v>3.5449431894162395</v>
      </c>
      <c r="AM325" s="430" t="s">
        <v>1152</v>
      </c>
    </row>
    <row r="326" spans="1:39">
      <c r="A326" s="355">
        <v>322</v>
      </c>
      <c r="B326" s="353">
        <v>28.266000000000002</v>
      </c>
      <c r="C326" s="353">
        <v>31.521000000000001</v>
      </c>
      <c r="D326" s="353">
        <v>25.557000000000002</v>
      </c>
      <c r="E326" s="353">
        <v>4988.5</v>
      </c>
      <c r="F326" s="353">
        <v>4962.1000000000004</v>
      </c>
      <c r="G326" s="353">
        <v>5019.3</v>
      </c>
      <c r="H326" s="353">
        <v>95.524000000000015</v>
      </c>
      <c r="I326" s="353">
        <v>89.628</v>
      </c>
      <c r="J326" s="353">
        <v>72.094000000000008</v>
      </c>
      <c r="K326" s="353">
        <f t="shared" ref="K326:K389" si="90">AVERAGE(B326:D326)</f>
        <v>28.448000000000004</v>
      </c>
      <c r="L326" s="353">
        <f t="shared" ref="L326:L389" si="91">STDEV(B326:D326)</f>
        <v>2.9861625876700009</v>
      </c>
      <c r="M326" s="353">
        <f t="shared" ref="M326:M389" si="92">L326/K326*100</f>
        <v>10.496915732810743</v>
      </c>
      <c r="N326" s="353">
        <f t="shared" ref="N326:N389" si="93">AVERAGE(E326:G326)</f>
        <v>4989.9666666666672</v>
      </c>
      <c r="O326" s="353">
        <f t="shared" ref="O326:O389" si="94">STDEV(E326:G326)</f>
        <v>28.628191234049847</v>
      </c>
      <c r="P326" s="353">
        <f t="shared" ref="P326:P389" si="95">O326/N326*100</f>
        <v>0.57371507960740908</v>
      </c>
      <c r="Q326" s="353">
        <f t="shared" ref="Q326:Q389" si="96">AVERAGE(H326:J326)</f>
        <v>85.748666666666679</v>
      </c>
      <c r="R326" s="353">
        <f t="shared" ref="R326:R389" si="97">STDEV(H326:J326)</f>
        <v>12.187212369255477</v>
      </c>
      <c r="S326" s="353">
        <f t="shared" ref="S326:S389" si="98">R326/Q326*100</f>
        <v>14.212713553472717</v>
      </c>
      <c r="T326" s="355">
        <v>322</v>
      </c>
      <c r="U326" s="353">
        <v>28.266000000000002</v>
      </c>
      <c r="V326" s="353">
        <v>31.521000000000001</v>
      </c>
      <c r="W326" s="353">
        <v>25.557000000000002</v>
      </c>
      <c r="X326" s="353">
        <v>4988.5</v>
      </c>
      <c r="Y326" s="353">
        <v>4962.1000000000004</v>
      </c>
      <c r="Z326" s="353">
        <v>5019.3</v>
      </c>
      <c r="AA326" s="353">
        <v>95.524000000000015</v>
      </c>
      <c r="AB326" s="353">
        <v>89.628</v>
      </c>
      <c r="AC326" s="353">
        <v>72.094000000000008</v>
      </c>
      <c r="AD326" s="353">
        <f t="shared" ref="AD326:AD389" si="99">AVERAGE(U326:W326)</f>
        <v>28.448000000000004</v>
      </c>
      <c r="AE326" s="353">
        <f t="shared" ref="AE326:AE389" si="100">STDEV(U326:W326)</f>
        <v>2.9861625876700009</v>
      </c>
      <c r="AF326" s="353">
        <f t="shared" ref="AF326:AF389" si="101">AE326/AD326*100</f>
        <v>10.496915732810743</v>
      </c>
      <c r="AG326" s="353">
        <f t="shared" ref="AG326:AG389" si="102">AVERAGE(X326:Z326)</f>
        <v>4989.9666666666672</v>
      </c>
      <c r="AH326" s="353">
        <f t="shared" ref="AH326:AH389" si="103">STDEV(X326:Z326)</f>
        <v>28.628191234049847</v>
      </c>
      <c r="AI326" s="353">
        <f t="shared" ref="AI326:AI389" si="104">AH326/AG326*100</f>
        <v>0.57371507960740908</v>
      </c>
      <c r="AJ326" s="353">
        <f t="shared" ref="AJ326:AJ389" si="105">AVERAGE(AA326:AC326)</f>
        <v>85.748666666666679</v>
      </c>
      <c r="AK326" s="353">
        <f t="shared" ref="AK326:AK389" si="106">STDEV(AA326:AC326)</f>
        <v>12.187212369255477</v>
      </c>
      <c r="AL326" s="353">
        <f t="shared" ref="AL326:AL389" si="107">AK326/AJ326*100</f>
        <v>14.212713553472717</v>
      </c>
      <c r="AM326" s="430" t="s">
        <v>1153</v>
      </c>
    </row>
    <row r="327" spans="1:39">
      <c r="A327" s="355">
        <v>323</v>
      </c>
      <c r="B327" s="353">
        <v>68.858999999999995</v>
      </c>
      <c r="C327" s="353">
        <v>66.801000000000002</v>
      </c>
      <c r="D327" s="353">
        <v>68.376000000000005</v>
      </c>
      <c r="E327" s="353">
        <v>14872.751972448901</v>
      </c>
      <c r="F327" s="353">
        <v>15030.219392805255</v>
      </c>
      <c r="G327" s="353">
        <v>14763.954049168968</v>
      </c>
      <c r="H327" s="353">
        <v>141.57000000000002</v>
      </c>
      <c r="I327" s="353">
        <v>126.06</v>
      </c>
      <c r="J327" s="353">
        <v>127.93</v>
      </c>
      <c r="K327" s="353">
        <f t="shared" si="90"/>
        <v>68.012</v>
      </c>
      <c r="L327" s="353">
        <f t="shared" si="91"/>
        <v>1.0762030477563214</v>
      </c>
      <c r="M327" s="353">
        <f t="shared" si="92"/>
        <v>1.58237229864777</v>
      </c>
      <c r="N327" s="353">
        <f t="shared" si="93"/>
        <v>14888.975138141041</v>
      </c>
      <c r="O327" s="353">
        <f t="shared" si="94"/>
        <v>133.87195985061055</v>
      </c>
      <c r="P327" s="353">
        <f t="shared" si="95"/>
        <v>0.89913482028505221</v>
      </c>
      <c r="Q327" s="353">
        <f t="shared" si="96"/>
        <v>131.85333333333332</v>
      </c>
      <c r="R327" s="353">
        <f t="shared" si="97"/>
        <v>8.4666660104986722</v>
      </c>
      <c r="S327" s="353">
        <f t="shared" si="98"/>
        <v>6.4212756677864347</v>
      </c>
      <c r="T327" s="355">
        <v>323</v>
      </c>
      <c r="U327" s="353">
        <v>68.858999999999995</v>
      </c>
      <c r="V327" s="353">
        <v>66.801000000000002</v>
      </c>
      <c r="W327" s="353">
        <v>68.376000000000005</v>
      </c>
      <c r="X327" s="353">
        <v>14872.751972448901</v>
      </c>
      <c r="Y327" s="353">
        <v>15030.219392805255</v>
      </c>
      <c r="Z327" s="353">
        <v>14763.954049168968</v>
      </c>
      <c r="AA327" s="353">
        <v>141.57000000000002</v>
      </c>
      <c r="AB327" s="353">
        <v>126.06</v>
      </c>
      <c r="AC327" s="353">
        <v>127.93</v>
      </c>
      <c r="AD327" s="353">
        <f t="shared" si="99"/>
        <v>68.012</v>
      </c>
      <c r="AE327" s="353">
        <f t="shared" si="100"/>
        <v>1.0762030477563214</v>
      </c>
      <c r="AF327" s="353">
        <f t="shared" si="101"/>
        <v>1.58237229864777</v>
      </c>
      <c r="AG327" s="353">
        <f t="shared" si="102"/>
        <v>14888.975138141041</v>
      </c>
      <c r="AH327" s="353">
        <f t="shared" si="103"/>
        <v>133.87195985061055</v>
      </c>
      <c r="AI327" s="353">
        <f t="shared" si="104"/>
        <v>0.89913482028505221</v>
      </c>
      <c r="AJ327" s="353">
        <f t="shared" si="105"/>
        <v>131.85333333333332</v>
      </c>
      <c r="AK327" s="353">
        <f t="shared" si="106"/>
        <v>8.4666660104986722</v>
      </c>
      <c r="AL327" s="353">
        <f t="shared" si="107"/>
        <v>6.4212756677864347</v>
      </c>
      <c r="AM327" s="430" t="s">
        <v>1154</v>
      </c>
    </row>
    <row r="328" spans="1:39" ht="19.5" thickBot="1">
      <c r="A328" s="355">
        <v>324</v>
      </c>
      <c r="B328" s="353">
        <v>45.78</v>
      </c>
      <c r="C328" s="353">
        <v>43.973999999999997</v>
      </c>
      <c r="D328" s="353">
        <v>40.403999999999996</v>
      </c>
      <c r="E328" s="353">
        <v>922.90000000000009</v>
      </c>
      <c r="F328" s="353">
        <v>940.39</v>
      </c>
      <c r="G328" s="353">
        <v>904.75</v>
      </c>
      <c r="H328" s="353">
        <v>79.936999999999998</v>
      </c>
      <c r="I328" s="353">
        <v>82.313000000000002</v>
      </c>
      <c r="J328" s="353">
        <v>74.03</v>
      </c>
      <c r="K328" s="353">
        <f t="shared" si="90"/>
        <v>43.385999999999996</v>
      </c>
      <c r="L328" s="353">
        <f t="shared" si="91"/>
        <v>2.7358092038736932</v>
      </c>
      <c r="M328" s="353">
        <f t="shared" si="92"/>
        <v>6.3057419533344703</v>
      </c>
      <c r="N328" s="353">
        <f t="shared" si="93"/>
        <v>922.68</v>
      </c>
      <c r="O328" s="353">
        <f t="shared" si="94"/>
        <v>17.821018489412992</v>
      </c>
      <c r="P328" s="353">
        <f t="shared" si="95"/>
        <v>1.9314408559211202</v>
      </c>
      <c r="Q328" s="353">
        <f t="shared" si="96"/>
        <v>78.760000000000005</v>
      </c>
      <c r="R328" s="353">
        <f t="shared" si="97"/>
        <v>4.2650930822198942</v>
      </c>
      <c r="S328" s="353">
        <f t="shared" si="98"/>
        <v>5.4153035579226687</v>
      </c>
      <c r="T328" s="355">
        <v>324</v>
      </c>
      <c r="U328" s="353">
        <v>45.78</v>
      </c>
      <c r="V328" s="353">
        <v>43.973999999999997</v>
      </c>
      <c r="W328" s="353">
        <v>40.403999999999996</v>
      </c>
      <c r="X328" s="353">
        <v>922.90000000000009</v>
      </c>
      <c r="Y328" s="353">
        <v>940.39</v>
      </c>
      <c r="Z328" s="353">
        <v>904.75</v>
      </c>
      <c r="AA328" s="353">
        <v>79.936999999999998</v>
      </c>
      <c r="AB328" s="353">
        <v>82.313000000000002</v>
      </c>
      <c r="AC328" s="353">
        <v>74.03</v>
      </c>
      <c r="AD328" s="353">
        <f t="shared" si="99"/>
        <v>43.385999999999996</v>
      </c>
      <c r="AE328" s="353">
        <f t="shared" si="100"/>
        <v>2.7358092038736932</v>
      </c>
      <c r="AF328" s="353">
        <f t="shared" si="101"/>
        <v>6.3057419533344703</v>
      </c>
      <c r="AG328" s="353">
        <f t="shared" si="102"/>
        <v>922.68</v>
      </c>
      <c r="AH328" s="353">
        <f t="shared" si="103"/>
        <v>17.821018489412992</v>
      </c>
      <c r="AI328" s="353">
        <f t="shared" si="104"/>
        <v>1.9314408559211202</v>
      </c>
      <c r="AJ328" s="353">
        <f t="shared" si="105"/>
        <v>78.760000000000005</v>
      </c>
      <c r="AK328" s="353">
        <f t="shared" si="106"/>
        <v>4.2650930822198942</v>
      </c>
      <c r="AL328" s="353">
        <f t="shared" si="107"/>
        <v>5.4153035579226687</v>
      </c>
      <c r="AM328" s="432" t="s">
        <v>1155</v>
      </c>
    </row>
    <row r="329" spans="1:39">
      <c r="A329" s="355">
        <v>325</v>
      </c>
      <c r="B329" s="353">
        <v>41.58</v>
      </c>
      <c r="C329" s="353">
        <v>46.598999999999997</v>
      </c>
      <c r="D329" s="353">
        <v>38.408999999999999</v>
      </c>
      <c r="E329" s="353">
        <v>340.67</v>
      </c>
      <c r="F329" s="353">
        <v>364.65</v>
      </c>
      <c r="G329" s="353">
        <v>287.32</v>
      </c>
      <c r="H329" s="353">
        <v>71.72</v>
      </c>
      <c r="I329" s="353">
        <v>76.164000000000001</v>
      </c>
      <c r="J329" s="353">
        <v>67.034000000000006</v>
      </c>
      <c r="K329" s="353">
        <f t="shared" si="90"/>
        <v>42.195999999999998</v>
      </c>
      <c r="L329" s="353">
        <f t="shared" si="91"/>
        <v>4.1296025232460316</v>
      </c>
      <c r="M329" s="353">
        <f t="shared" si="92"/>
        <v>9.7867156205470476</v>
      </c>
      <c r="N329" s="353">
        <f t="shared" si="93"/>
        <v>330.87999999999994</v>
      </c>
      <c r="O329" s="353">
        <f t="shared" si="94"/>
        <v>39.583649402246877</v>
      </c>
      <c r="P329" s="353">
        <f t="shared" si="95"/>
        <v>11.963143557255465</v>
      </c>
      <c r="Q329" s="353">
        <f t="shared" si="96"/>
        <v>71.63933333333334</v>
      </c>
      <c r="R329" s="353">
        <f t="shared" si="97"/>
        <v>4.5655345068604296</v>
      </c>
      <c r="S329" s="353">
        <f t="shared" si="98"/>
        <v>6.3729438765395576</v>
      </c>
      <c r="T329" s="355">
        <v>325</v>
      </c>
      <c r="U329" s="353">
        <v>41.58</v>
      </c>
      <c r="V329" s="353">
        <v>46.598999999999997</v>
      </c>
      <c r="W329" s="353">
        <v>38.408999999999999</v>
      </c>
      <c r="X329" s="353">
        <v>340.67</v>
      </c>
      <c r="Y329" s="353">
        <v>364.65</v>
      </c>
      <c r="Z329" s="353">
        <v>287.32</v>
      </c>
      <c r="AA329" s="353">
        <v>71.72</v>
      </c>
      <c r="AB329" s="353">
        <v>76.164000000000001</v>
      </c>
      <c r="AC329" s="353">
        <v>67.034000000000006</v>
      </c>
      <c r="AD329" s="353">
        <f t="shared" si="99"/>
        <v>42.195999999999998</v>
      </c>
      <c r="AE329" s="353">
        <f t="shared" si="100"/>
        <v>4.1296025232460316</v>
      </c>
      <c r="AF329" s="353">
        <f t="shared" si="101"/>
        <v>9.7867156205470476</v>
      </c>
      <c r="AG329" s="353">
        <f t="shared" si="102"/>
        <v>330.87999999999994</v>
      </c>
      <c r="AH329" s="353">
        <f t="shared" si="103"/>
        <v>39.583649402246877</v>
      </c>
      <c r="AI329" s="353">
        <f t="shared" si="104"/>
        <v>11.963143557255465</v>
      </c>
      <c r="AJ329" s="353">
        <f t="shared" si="105"/>
        <v>71.63933333333334</v>
      </c>
      <c r="AK329" s="353">
        <f t="shared" si="106"/>
        <v>4.5655345068604296</v>
      </c>
      <c r="AL329" s="353">
        <f t="shared" si="107"/>
        <v>6.3729438765395576</v>
      </c>
      <c r="AM329" s="433" t="s">
        <v>1156</v>
      </c>
    </row>
    <row r="330" spans="1:39">
      <c r="A330" s="355">
        <v>326</v>
      </c>
      <c r="B330" s="353">
        <v>107.01600000000001</v>
      </c>
      <c r="C330" s="353">
        <v>116.634</v>
      </c>
      <c r="D330" s="353">
        <v>114.366</v>
      </c>
      <c r="E330" s="353">
        <v>2638.9</v>
      </c>
      <c r="F330" s="353">
        <v>2747.8</v>
      </c>
      <c r="G330" s="353">
        <v>2693.9</v>
      </c>
      <c r="H330" s="353">
        <v>38.401000000000003</v>
      </c>
      <c r="I330" s="353">
        <v>41.293999999999997</v>
      </c>
      <c r="J330" s="353">
        <v>45.308999999999997</v>
      </c>
      <c r="K330" s="353">
        <f t="shared" si="90"/>
        <v>112.67200000000001</v>
      </c>
      <c r="L330" s="353">
        <f t="shared" si="91"/>
        <v>5.0277935518475667</v>
      </c>
      <c r="M330" s="353">
        <f t="shared" si="92"/>
        <v>4.4623274210518735</v>
      </c>
      <c r="N330" s="353">
        <f t="shared" si="93"/>
        <v>2693.5333333333333</v>
      </c>
      <c r="O330" s="353">
        <f t="shared" si="94"/>
        <v>54.450925918053393</v>
      </c>
      <c r="P330" s="353">
        <f t="shared" si="95"/>
        <v>2.0215426794317275</v>
      </c>
      <c r="Q330" s="353">
        <f t="shared" si="96"/>
        <v>41.667999999999999</v>
      </c>
      <c r="R330" s="353">
        <f t="shared" si="97"/>
        <v>3.4691530666720345</v>
      </c>
      <c r="S330" s="353">
        <f t="shared" si="98"/>
        <v>8.3257009375828801</v>
      </c>
      <c r="T330" s="355">
        <v>326</v>
      </c>
      <c r="U330" s="353">
        <v>107.01600000000001</v>
      </c>
      <c r="V330" s="353">
        <v>116.634</v>
      </c>
      <c r="W330" s="353">
        <v>114.366</v>
      </c>
      <c r="X330" s="353">
        <v>2638.9</v>
      </c>
      <c r="Y330" s="353">
        <v>2747.8</v>
      </c>
      <c r="Z330" s="353">
        <v>2693.9</v>
      </c>
      <c r="AA330" s="353">
        <v>38.401000000000003</v>
      </c>
      <c r="AB330" s="353">
        <v>41.293999999999997</v>
      </c>
      <c r="AC330" s="353">
        <v>45.308999999999997</v>
      </c>
      <c r="AD330" s="353">
        <f t="shared" si="99"/>
        <v>112.67200000000001</v>
      </c>
      <c r="AE330" s="353">
        <f t="shared" si="100"/>
        <v>5.0277935518475667</v>
      </c>
      <c r="AF330" s="353">
        <f t="shared" si="101"/>
        <v>4.4623274210518735</v>
      </c>
      <c r="AG330" s="353">
        <f t="shared" si="102"/>
        <v>2693.5333333333333</v>
      </c>
      <c r="AH330" s="353">
        <f t="shared" si="103"/>
        <v>54.450925918053393</v>
      </c>
      <c r="AI330" s="353">
        <f t="shared" si="104"/>
        <v>2.0215426794317275</v>
      </c>
      <c r="AJ330" s="353">
        <f t="shared" si="105"/>
        <v>41.667999999999999</v>
      </c>
      <c r="AK330" s="353">
        <f t="shared" si="106"/>
        <v>3.4691530666720345</v>
      </c>
      <c r="AL330" s="353">
        <f t="shared" si="107"/>
        <v>8.3257009375828801</v>
      </c>
      <c r="AM330" s="430" t="s">
        <v>1157</v>
      </c>
    </row>
    <row r="331" spans="1:39">
      <c r="A331" s="355">
        <v>327</v>
      </c>
      <c r="B331" s="353">
        <v>46.472999999999999</v>
      </c>
      <c r="C331" s="353">
        <v>49.539000000000001</v>
      </c>
      <c r="D331" s="353">
        <v>56.784000000000006</v>
      </c>
      <c r="E331" s="353">
        <v>949.08</v>
      </c>
      <c r="F331" s="353">
        <v>841.61</v>
      </c>
      <c r="G331" s="353">
        <v>897.93</v>
      </c>
      <c r="H331" s="353">
        <v>94.061000000000007</v>
      </c>
      <c r="I331" s="353">
        <v>89.913999999999987</v>
      </c>
      <c r="J331" s="353">
        <v>85.447999999999993</v>
      </c>
      <c r="K331" s="353">
        <f t="shared" si="90"/>
        <v>50.931999999999995</v>
      </c>
      <c r="L331" s="353">
        <f t="shared" si="91"/>
        <v>5.2947631675080649</v>
      </c>
      <c r="M331" s="353">
        <f t="shared" si="92"/>
        <v>10.39574956315885</v>
      </c>
      <c r="N331" s="353">
        <f t="shared" si="93"/>
        <v>896.20666666666659</v>
      </c>
      <c r="O331" s="353">
        <f t="shared" si="94"/>
        <v>53.755721865986828</v>
      </c>
      <c r="P331" s="353">
        <f t="shared" si="95"/>
        <v>5.9981390303561124</v>
      </c>
      <c r="Q331" s="353">
        <f t="shared" si="96"/>
        <v>89.807666666666663</v>
      </c>
      <c r="R331" s="353">
        <f t="shared" si="97"/>
        <v>4.3074844553791944</v>
      </c>
      <c r="S331" s="353">
        <f t="shared" si="98"/>
        <v>4.7963438036610029</v>
      </c>
      <c r="T331" s="355">
        <v>327</v>
      </c>
      <c r="U331" s="353">
        <v>46.472999999999999</v>
      </c>
      <c r="V331" s="353">
        <v>49.539000000000001</v>
      </c>
      <c r="W331" s="353">
        <v>56.784000000000006</v>
      </c>
      <c r="X331" s="353">
        <v>949.08</v>
      </c>
      <c r="Y331" s="353">
        <v>841.61</v>
      </c>
      <c r="Z331" s="353">
        <v>897.93</v>
      </c>
      <c r="AA331" s="353">
        <v>94.061000000000007</v>
      </c>
      <c r="AB331" s="353">
        <v>89.913999999999987</v>
      </c>
      <c r="AC331" s="353">
        <v>85.447999999999993</v>
      </c>
      <c r="AD331" s="353">
        <f t="shared" si="99"/>
        <v>50.931999999999995</v>
      </c>
      <c r="AE331" s="353">
        <f t="shared" si="100"/>
        <v>5.2947631675080649</v>
      </c>
      <c r="AF331" s="353">
        <f t="shared" si="101"/>
        <v>10.39574956315885</v>
      </c>
      <c r="AG331" s="353">
        <f t="shared" si="102"/>
        <v>896.20666666666659</v>
      </c>
      <c r="AH331" s="353">
        <f t="shared" si="103"/>
        <v>53.755721865986828</v>
      </c>
      <c r="AI331" s="353">
        <f t="shared" si="104"/>
        <v>5.9981390303561124</v>
      </c>
      <c r="AJ331" s="353">
        <f t="shared" si="105"/>
        <v>89.807666666666663</v>
      </c>
      <c r="AK331" s="353">
        <f t="shared" si="106"/>
        <v>4.3074844553791944</v>
      </c>
      <c r="AL331" s="353">
        <f t="shared" si="107"/>
        <v>4.7963438036610029</v>
      </c>
      <c r="AM331" s="430" t="s">
        <v>1158</v>
      </c>
    </row>
    <row r="332" spans="1:39">
      <c r="A332" s="355">
        <v>328</v>
      </c>
      <c r="B332" s="353">
        <v>69.300000000000011</v>
      </c>
      <c r="C332" s="353">
        <v>58.59</v>
      </c>
      <c r="D332" s="353">
        <v>63</v>
      </c>
      <c r="E332" s="353">
        <v>4693.7000000000007</v>
      </c>
      <c r="F332" s="353">
        <v>4748.7000000000007</v>
      </c>
      <c r="G332" s="353">
        <v>4848.8</v>
      </c>
      <c r="H332" s="353">
        <v>78.177000000000007</v>
      </c>
      <c r="I332" s="353">
        <v>37.807000000000002</v>
      </c>
      <c r="J332" s="353">
        <v>77.682000000000002</v>
      </c>
      <c r="K332" s="353">
        <f t="shared" si="90"/>
        <v>63.63</v>
      </c>
      <c r="L332" s="353">
        <f t="shared" si="91"/>
        <v>5.3827223595500486</v>
      </c>
      <c r="M332" s="353">
        <f t="shared" si="92"/>
        <v>8.4594096488292436</v>
      </c>
      <c r="N332" s="353">
        <f t="shared" si="93"/>
        <v>4763.7333333333336</v>
      </c>
      <c r="O332" s="353">
        <f t="shared" si="94"/>
        <v>78.635255028093383</v>
      </c>
      <c r="P332" s="353">
        <f t="shared" si="95"/>
        <v>1.6507064842999897</v>
      </c>
      <c r="Q332" s="353">
        <f t="shared" si="96"/>
        <v>64.555333333333337</v>
      </c>
      <c r="R332" s="353">
        <f t="shared" si="97"/>
        <v>23.166058325346039</v>
      </c>
      <c r="S332" s="353">
        <f t="shared" si="98"/>
        <v>35.885583931117552</v>
      </c>
      <c r="T332" s="355">
        <v>328</v>
      </c>
      <c r="U332" s="353">
        <v>69.300000000000011</v>
      </c>
      <c r="V332" s="353">
        <v>58.59</v>
      </c>
      <c r="W332" s="353">
        <v>63</v>
      </c>
      <c r="X332" s="353">
        <v>4693.7000000000007</v>
      </c>
      <c r="Y332" s="353">
        <v>4748.7000000000007</v>
      </c>
      <c r="Z332" s="353">
        <v>4848.8</v>
      </c>
      <c r="AA332" s="353">
        <v>78.177000000000007</v>
      </c>
      <c r="AC332" s="353">
        <v>77.682000000000002</v>
      </c>
      <c r="AD332" s="353">
        <f t="shared" si="99"/>
        <v>63.63</v>
      </c>
      <c r="AE332" s="353">
        <f t="shared" si="100"/>
        <v>5.3827223595500486</v>
      </c>
      <c r="AF332" s="353">
        <f t="shared" si="101"/>
        <v>8.4594096488292436</v>
      </c>
      <c r="AG332" s="353">
        <f t="shared" si="102"/>
        <v>4763.7333333333336</v>
      </c>
      <c r="AH332" s="353">
        <f t="shared" si="103"/>
        <v>78.635255028093383</v>
      </c>
      <c r="AI332" s="353">
        <f t="shared" si="104"/>
        <v>1.6507064842999897</v>
      </c>
      <c r="AJ332" s="353">
        <f t="shared" si="105"/>
        <v>77.929500000000004</v>
      </c>
      <c r="AK332" s="353">
        <f t="shared" si="106"/>
        <v>0.35001785668734425</v>
      </c>
      <c r="AL332" s="353">
        <f t="shared" si="107"/>
        <v>0.44914680151591407</v>
      </c>
      <c r="AM332" s="430" t="s">
        <v>1159</v>
      </c>
    </row>
    <row r="333" spans="1:39">
      <c r="A333" s="355">
        <v>329</v>
      </c>
      <c r="B333" s="353">
        <v>38.451000000000001</v>
      </c>
      <c r="C333" s="353">
        <v>41.811</v>
      </c>
      <c r="D333" s="353">
        <v>47.25</v>
      </c>
      <c r="E333" s="353">
        <v>683.32</v>
      </c>
      <c r="F333" s="353">
        <v>714.23</v>
      </c>
      <c r="G333" s="353">
        <v>599.5</v>
      </c>
      <c r="H333" s="353">
        <v>76.361999999999995</v>
      </c>
      <c r="I333" s="353">
        <v>80.718000000000004</v>
      </c>
      <c r="J333" s="353">
        <v>82.478000000000009</v>
      </c>
      <c r="K333" s="353">
        <f t="shared" si="90"/>
        <v>42.503999999999998</v>
      </c>
      <c r="L333" s="353">
        <f t="shared" si="91"/>
        <v>4.4402462769535651</v>
      </c>
      <c r="M333" s="353">
        <f t="shared" si="92"/>
        <v>10.446655084118118</v>
      </c>
      <c r="N333" s="353">
        <f t="shared" si="93"/>
        <v>665.68333333333339</v>
      </c>
      <c r="O333" s="353">
        <f t="shared" si="94"/>
        <v>59.363559810150662</v>
      </c>
      <c r="P333" s="353">
        <f t="shared" si="95"/>
        <v>8.9176875606745938</v>
      </c>
      <c r="Q333" s="353">
        <f t="shared" si="96"/>
        <v>79.852666666666664</v>
      </c>
      <c r="R333" s="353">
        <f t="shared" si="97"/>
        <v>3.1484861971006599</v>
      </c>
      <c r="S333" s="353">
        <f t="shared" si="98"/>
        <v>3.9428691971472376</v>
      </c>
      <c r="T333" s="355">
        <v>329</v>
      </c>
      <c r="U333" s="353">
        <v>38.451000000000001</v>
      </c>
      <c r="V333" s="353">
        <v>41.811</v>
      </c>
      <c r="W333" s="353">
        <v>47.25</v>
      </c>
      <c r="X333" s="353">
        <v>683.32</v>
      </c>
      <c r="Y333" s="353">
        <v>714.23</v>
      </c>
      <c r="Z333" s="353">
        <v>599.5</v>
      </c>
      <c r="AA333" s="353">
        <v>76.361999999999995</v>
      </c>
      <c r="AB333" s="353">
        <v>80.718000000000004</v>
      </c>
      <c r="AC333" s="353">
        <v>82.478000000000009</v>
      </c>
      <c r="AD333" s="353">
        <f t="shared" si="99"/>
        <v>42.503999999999998</v>
      </c>
      <c r="AE333" s="353">
        <f t="shared" si="100"/>
        <v>4.4402462769535651</v>
      </c>
      <c r="AF333" s="353">
        <f t="shared" si="101"/>
        <v>10.446655084118118</v>
      </c>
      <c r="AG333" s="353">
        <f t="shared" si="102"/>
        <v>665.68333333333339</v>
      </c>
      <c r="AH333" s="353">
        <f t="shared" si="103"/>
        <v>59.363559810150662</v>
      </c>
      <c r="AI333" s="353">
        <f t="shared" si="104"/>
        <v>8.9176875606745938</v>
      </c>
      <c r="AJ333" s="353">
        <f t="shared" si="105"/>
        <v>79.852666666666664</v>
      </c>
      <c r="AK333" s="353">
        <f t="shared" si="106"/>
        <v>3.1484861971006599</v>
      </c>
      <c r="AL333" s="353">
        <f t="shared" si="107"/>
        <v>3.9428691971472376</v>
      </c>
      <c r="AM333" s="430" t="s">
        <v>1160</v>
      </c>
    </row>
    <row r="334" spans="1:39">
      <c r="A334" s="355">
        <v>330</v>
      </c>
      <c r="B334" s="353">
        <v>87.822000000000003</v>
      </c>
      <c r="C334" s="353">
        <v>81.69</v>
      </c>
      <c r="D334" s="353">
        <v>84.798000000000002</v>
      </c>
      <c r="E334" s="353">
        <v>5816.8000000000011</v>
      </c>
      <c r="F334" s="353">
        <v>6041.2000000000007</v>
      </c>
      <c r="G334" s="353">
        <v>5601.2000000000007</v>
      </c>
      <c r="H334" s="353">
        <v>84.491</v>
      </c>
      <c r="I334" s="353">
        <v>75.372</v>
      </c>
      <c r="J334" s="353">
        <v>78.067000000000007</v>
      </c>
      <c r="K334" s="353">
        <f t="shared" si="90"/>
        <v>84.77</v>
      </c>
      <c r="L334" s="353">
        <f t="shared" si="91"/>
        <v>3.0660958889115024</v>
      </c>
      <c r="M334" s="353">
        <f t="shared" si="92"/>
        <v>3.6169586987277369</v>
      </c>
      <c r="N334" s="353">
        <f t="shared" si="93"/>
        <v>5819.7333333333345</v>
      </c>
      <c r="O334" s="353">
        <f t="shared" si="94"/>
        <v>220.01466617781037</v>
      </c>
      <c r="P334" s="353">
        <f t="shared" si="95"/>
        <v>3.780493943212925</v>
      </c>
      <c r="Q334" s="353">
        <f t="shared" si="96"/>
        <v>79.31</v>
      </c>
      <c r="R334" s="353">
        <f t="shared" si="97"/>
        <v>4.6848507980510963</v>
      </c>
      <c r="S334" s="353">
        <f t="shared" si="98"/>
        <v>5.9070114715056059</v>
      </c>
      <c r="T334" s="355">
        <v>330</v>
      </c>
      <c r="U334" s="353">
        <v>87.822000000000003</v>
      </c>
      <c r="V334" s="353">
        <v>81.69</v>
      </c>
      <c r="W334" s="353">
        <v>84.798000000000002</v>
      </c>
      <c r="X334" s="353">
        <v>5816.8000000000011</v>
      </c>
      <c r="Y334" s="353">
        <v>6041.2000000000007</v>
      </c>
      <c r="Z334" s="353">
        <v>5601.2000000000007</v>
      </c>
      <c r="AA334" s="353">
        <v>84.491</v>
      </c>
      <c r="AB334" s="353">
        <v>75.372</v>
      </c>
      <c r="AC334" s="353">
        <v>78.067000000000007</v>
      </c>
      <c r="AD334" s="353">
        <f t="shared" si="99"/>
        <v>84.77</v>
      </c>
      <c r="AE334" s="353">
        <f t="shared" si="100"/>
        <v>3.0660958889115024</v>
      </c>
      <c r="AF334" s="353">
        <f t="shared" si="101"/>
        <v>3.6169586987277369</v>
      </c>
      <c r="AG334" s="353">
        <f t="shared" si="102"/>
        <v>5819.7333333333345</v>
      </c>
      <c r="AH334" s="353">
        <f t="shared" si="103"/>
        <v>220.01466617781037</v>
      </c>
      <c r="AI334" s="353">
        <f t="shared" si="104"/>
        <v>3.780493943212925</v>
      </c>
      <c r="AJ334" s="353">
        <f t="shared" si="105"/>
        <v>79.31</v>
      </c>
      <c r="AK334" s="353">
        <f t="shared" si="106"/>
        <v>4.6848507980510963</v>
      </c>
      <c r="AL334" s="353">
        <f t="shared" si="107"/>
        <v>5.9070114715056059</v>
      </c>
      <c r="AM334" s="430" t="s">
        <v>1161</v>
      </c>
    </row>
    <row r="335" spans="1:39">
      <c r="A335" s="355">
        <v>331</v>
      </c>
      <c r="B335" s="353">
        <v>41.201999999999998</v>
      </c>
      <c r="C335" s="353">
        <v>38.387999999999998</v>
      </c>
      <c r="D335" s="353">
        <v>41.58</v>
      </c>
      <c r="E335" s="353">
        <v>966.68</v>
      </c>
      <c r="F335" s="353">
        <v>952.71</v>
      </c>
      <c r="G335" s="353">
        <v>941.82</v>
      </c>
      <c r="H335" s="353">
        <v>67.969000000000008</v>
      </c>
      <c r="I335" s="353">
        <v>62.051000000000002</v>
      </c>
      <c r="J335" s="353">
        <v>61.225999999999999</v>
      </c>
      <c r="K335" s="353">
        <f t="shared" si="90"/>
        <v>40.39</v>
      </c>
      <c r="L335" s="353">
        <f t="shared" si="91"/>
        <v>1.7440538982497074</v>
      </c>
      <c r="M335" s="353">
        <f t="shared" si="92"/>
        <v>4.3180339149534719</v>
      </c>
      <c r="N335" s="353">
        <f t="shared" si="93"/>
        <v>953.73666666666668</v>
      </c>
      <c r="O335" s="353">
        <f t="shared" si="94"/>
        <v>12.461758837874052</v>
      </c>
      <c r="P335" s="353">
        <f t="shared" si="95"/>
        <v>1.3066246977195717</v>
      </c>
      <c r="Q335" s="353">
        <f t="shared" si="96"/>
        <v>63.748666666666672</v>
      </c>
      <c r="R335" s="353">
        <f t="shared" si="97"/>
        <v>3.6781199454793976</v>
      </c>
      <c r="S335" s="353">
        <f t="shared" si="98"/>
        <v>5.7697205883721443</v>
      </c>
      <c r="T335" s="355">
        <v>331</v>
      </c>
      <c r="U335" s="353">
        <v>41.201999999999998</v>
      </c>
      <c r="V335" s="353">
        <v>38.387999999999998</v>
      </c>
      <c r="W335" s="353">
        <v>41.58</v>
      </c>
      <c r="X335" s="353">
        <v>966.68</v>
      </c>
      <c r="Y335" s="353">
        <v>952.71</v>
      </c>
      <c r="Z335" s="353">
        <v>941.82</v>
      </c>
      <c r="AA335" s="353">
        <v>67.969000000000008</v>
      </c>
      <c r="AB335" s="353">
        <v>62.051000000000002</v>
      </c>
      <c r="AC335" s="353">
        <v>61.225999999999999</v>
      </c>
      <c r="AD335" s="353">
        <f t="shared" si="99"/>
        <v>40.39</v>
      </c>
      <c r="AE335" s="353">
        <f t="shared" si="100"/>
        <v>1.7440538982497074</v>
      </c>
      <c r="AF335" s="353">
        <f t="shared" si="101"/>
        <v>4.3180339149534719</v>
      </c>
      <c r="AG335" s="353">
        <f t="shared" si="102"/>
        <v>953.73666666666668</v>
      </c>
      <c r="AH335" s="353">
        <f t="shared" si="103"/>
        <v>12.461758837874052</v>
      </c>
      <c r="AI335" s="353">
        <f t="shared" si="104"/>
        <v>1.3066246977195717</v>
      </c>
      <c r="AJ335" s="353">
        <f t="shared" si="105"/>
        <v>63.748666666666672</v>
      </c>
      <c r="AK335" s="353">
        <f t="shared" si="106"/>
        <v>3.6781199454793976</v>
      </c>
      <c r="AL335" s="353">
        <f t="shared" si="107"/>
        <v>5.7697205883721443</v>
      </c>
      <c r="AM335" s="430" t="s">
        <v>1162</v>
      </c>
    </row>
    <row r="336" spans="1:39">
      <c r="A336" s="355">
        <v>332</v>
      </c>
      <c r="B336" s="353">
        <v>49.286999999999999</v>
      </c>
      <c r="C336" s="353">
        <v>46.620000000000005</v>
      </c>
      <c r="D336" s="353">
        <v>45.087000000000003</v>
      </c>
      <c r="E336" s="353">
        <v>1920.6000000000004</v>
      </c>
      <c r="F336" s="353">
        <v>1818.3000000000002</v>
      </c>
      <c r="G336" s="353">
        <v>1922.8000000000002</v>
      </c>
      <c r="H336" s="353">
        <v>181.83</v>
      </c>
      <c r="I336" s="353">
        <v>114.51</v>
      </c>
      <c r="J336" s="353">
        <v>147.4</v>
      </c>
      <c r="K336" s="353">
        <f t="shared" si="90"/>
        <v>46.998000000000012</v>
      </c>
      <c r="L336" s="353">
        <f t="shared" si="91"/>
        <v>2.1253618515443411</v>
      </c>
      <c r="M336" s="353">
        <f t="shared" si="92"/>
        <v>4.5222389283466118</v>
      </c>
      <c r="N336" s="353">
        <f t="shared" si="93"/>
        <v>1887.2333333333336</v>
      </c>
      <c r="O336" s="353">
        <f t="shared" si="94"/>
        <v>59.708151313981745</v>
      </c>
      <c r="P336" s="353">
        <f t="shared" si="95"/>
        <v>3.163792746735878</v>
      </c>
      <c r="Q336" s="353">
        <f t="shared" si="96"/>
        <v>147.91333333333333</v>
      </c>
      <c r="R336" s="353">
        <f t="shared" si="97"/>
        <v>33.662935601835827</v>
      </c>
      <c r="S336" s="353">
        <f t="shared" si="98"/>
        <v>22.758553839074118</v>
      </c>
      <c r="T336" s="355">
        <v>332</v>
      </c>
      <c r="U336" s="353">
        <v>49.286999999999999</v>
      </c>
      <c r="V336" s="353">
        <v>46.620000000000005</v>
      </c>
      <c r="W336" s="353">
        <v>45.087000000000003</v>
      </c>
      <c r="X336" s="353">
        <v>1920.6000000000004</v>
      </c>
      <c r="Y336" s="353">
        <v>1818.3000000000002</v>
      </c>
      <c r="Z336" s="353">
        <v>1922.8000000000002</v>
      </c>
      <c r="AB336" s="353">
        <v>114.51</v>
      </c>
      <c r="AC336" s="353">
        <v>147.4</v>
      </c>
      <c r="AD336" s="353">
        <f t="shared" si="99"/>
        <v>46.998000000000012</v>
      </c>
      <c r="AE336" s="353">
        <f t="shared" si="100"/>
        <v>2.1253618515443411</v>
      </c>
      <c r="AF336" s="353">
        <f t="shared" si="101"/>
        <v>4.5222389283466118</v>
      </c>
      <c r="AG336" s="353">
        <f t="shared" si="102"/>
        <v>1887.2333333333336</v>
      </c>
      <c r="AH336" s="353">
        <f t="shared" si="103"/>
        <v>59.708151313981745</v>
      </c>
      <c r="AI336" s="353">
        <f t="shared" si="104"/>
        <v>3.163792746735878</v>
      </c>
      <c r="AJ336" s="353">
        <f t="shared" si="105"/>
        <v>130.95500000000001</v>
      </c>
      <c r="AK336" s="353">
        <f t="shared" si="106"/>
        <v>23.256742033225525</v>
      </c>
      <c r="AL336" s="353">
        <f t="shared" si="107"/>
        <v>17.75933872950672</v>
      </c>
      <c r="AM336" s="430" t="s">
        <v>1163</v>
      </c>
    </row>
    <row r="337" spans="1:39">
      <c r="A337" s="355">
        <v>333</v>
      </c>
      <c r="B337" s="353">
        <v>41.033999999999999</v>
      </c>
      <c r="C337" s="353">
        <v>40.803000000000004</v>
      </c>
      <c r="D337" s="353">
        <v>33.704999999999998</v>
      </c>
      <c r="E337" s="353">
        <v>1081.96</v>
      </c>
      <c r="F337" s="353">
        <v>1226.5</v>
      </c>
      <c r="G337" s="353">
        <v>972.62</v>
      </c>
      <c r="H337" s="353">
        <v>61.016999999999996</v>
      </c>
      <c r="I337" s="353">
        <v>57.849000000000004</v>
      </c>
      <c r="J337" s="353">
        <v>64.558999999999997</v>
      </c>
      <c r="K337" s="353">
        <f t="shared" si="90"/>
        <v>38.514000000000003</v>
      </c>
      <c r="L337" s="353">
        <f t="shared" si="91"/>
        <v>4.1663174386981146</v>
      </c>
      <c r="M337" s="353">
        <f t="shared" si="92"/>
        <v>10.817670038682333</v>
      </c>
      <c r="N337" s="353">
        <f t="shared" si="93"/>
        <v>1093.6933333333334</v>
      </c>
      <c r="O337" s="353">
        <f t="shared" si="94"/>
        <v>127.34605189535061</v>
      </c>
      <c r="P337" s="353">
        <f t="shared" si="95"/>
        <v>11.643670854903014</v>
      </c>
      <c r="Q337" s="353">
        <f t="shared" si="96"/>
        <v>61.141666666666673</v>
      </c>
      <c r="R337" s="353">
        <f t="shared" si="97"/>
        <v>3.3567367089679991</v>
      </c>
      <c r="S337" s="353">
        <f t="shared" si="98"/>
        <v>5.490096838982689</v>
      </c>
      <c r="T337" s="355">
        <v>333</v>
      </c>
      <c r="U337" s="353">
        <v>41.033999999999999</v>
      </c>
      <c r="V337" s="353">
        <v>40.803000000000004</v>
      </c>
      <c r="W337" s="353">
        <v>33.704999999999998</v>
      </c>
      <c r="X337" s="353">
        <v>1081.96</v>
      </c>
      <c r="Y337" s="353">
        <v>1226.5</v>
      </c>
      <c r="Z337" s="353">
        <v>972.62</v>
      </c>
      <c r="AA337" s="353">
        <v>61.016999999999996</v>
      </c>
      <c r="AB337" s="353">
        <v>57.849000000000004</v>
      </c>
      <c r="AC337" s="353">
        <v>64.558999999999997</v>
      </c>
      <c r="AD337" s="353">
        <f t="shared" si="99"/>
        <v>38.514000000000003</v>
      </c>
      <c r="AE337" s="353">
        <f t="shared" si="100"/>
        <v>4.1663174386981146</v>
      </c>
      <c r="AF337" s="353">
        <f t="shared" si="101"/>
        <v>10.817670038682333</v>
      </c>
      <c r="AG337" s="353">
        <f t="shared" si="102"/>
        <v>1093.6933333333334</v>
      </c>
      <c r="AH337" s="353">
        <f t="shared" si="103"/>
        <v>127.34605189535061</v>
      </c>
      <c r="AI337" s="353">
        <f t="shared" si="104"/>
        <v>11.643670854903014</v>
      </c>
      <c r="AJ337" s="353">
        <f t="shared" si="105"/>
        <v>61.141666666666673</v>
      </c>
      <c r="AK337" s="353">
        <f t="shared" si="106"/>
        <v>3.3567367089679991</v>
      </c>
      <c r="AL337" s="353">
        <f t="shared" si="107"/>
        <v>5.490096838982689</v>
      </c>
      <c r="AM337" s="430" t="s">
        <v>1164</v>
      </c>
    </row>
    <row r="338" spans="1:39">
      <c r="A338" s="355">
        <v>334</v>
      </c>
      <c r="B338" s="353">
        <v>29.757000000000001</v>
      </c>
      <c r="C338" s="353">
        <v>28.748999999999999</v>
      </c>
      <c r="D338" s="353">
        <v>25.179000000000002</v>
      </c>
      <c r="E338" s="353">
        <v>617.65</v>
      </c>
      <c r="F338" s="353">
        <v>620.29</v>
      </c>
      <c r="G338" s="353">
        <v>563.20000000000005</v>
      </c>
      <c r="H338" s="353">
        <v>68.233000000000004</v>
      </c>
      <c r="I338" s="353">
        <v>67.155000000000001</v>
      </c>
      <c r="J338" s="353">
        <v>69.212000000000003</v>
      </c>
      <c r="K338" s="353">
        <f t="shared" si="90"/>
        <v>27.895</v>
      </c>
      <c r="L338" s="353">
        <f t="shared" si="91"/>
        <v>2.4055161608270264</v>
      </c>
      <c r="M338" s="353">
        <f t="shared" si="92"/>
        <v>8.6234671476143632</v>
      </c>
      <c r="N338" s="353">
        <f t="shared" si="93"/>
        <v>600.38</v>
      </c>
      <c r="O338" s="353">
        <f t="shared" si="94"/>
        <v>32.22587004256048</v>
      </c>
      <c r="P338" s="353">
        <f t="shared" si="95"/>
        <v>5.3675788738066696</v>
      </c>
      <c r="Q338" s="353">
        <f t="shared" si="96"/>
        <v>68.2</v>
      </c>
      <c r="R338" s="353">
        <f t="shared" si="97"/>
        <v>1.0288969822095904</v>
      </c>
      <c r="S338" s="353">
        <f t="shared" si="98"/>
        <v>1.5086466014803377</v>
      </c>
      <c r="T338" s="355">
        <v>334</v>
      </c>
      <c r="U338" s="353">
        <v>29.757000000000001</v>
      </c>
      <c r="V338" s="353">
        <v>28.748999999999999</v>
      </c>
      <c r="W338" s="353">
        <v>25.179000000000002</v>
      </c>
      <c r="X338" s="353">
        <v>617.65</v>
      </c>
      <c r="Y338" s="353">
        <v>620.29</v>
      </c>
      <c r="Z338" s="353">
        <v>563.20000000000005</v>
      </c>
      <c r="AA338" s="353">
        <v>68.233000000000004</v>
      </c>
      <c r="AB338" s="353">
        <v>67.155000000000001</v>
      </c>
      <c r="AC338" s="353">
        <v>69.212000000000003</v>
      </c>
      <c r="AD338" s="353">
        <f t="shared" si="99"/>
        <v>27.895</v>
      </c>
      <c r="AE338" s="353">
        <f t="shared" si="100"/>
        <v>2.4055161608270264</v>
      </c>
      <c r="AF338" s="353">
        <f t="shared" si="101"/>
        <v>8.6234671476143632</v>
      </c>
      <c r="AG338" s="353">
        <f t="shared" si="102"/>
        <v>600.38</v>
      </c>
      <c r="AH338" s="353">
        <f t="shared" si="103"/>
        <v>32.22587004256048</v>
      </c>
      <c r="AI338" s="353">
        <f t="shared" si="104"/>
        <v>5.3675788738066696</v>
      </c>
      <c r="AJ338" s="353">
        <f t="shared" si="105"/>
        <v>68.2</v>
      </c>
      <c r="AK338" s="353">
        <f t="shared" si="106"/>
        <v>1.0288969822095904</v>
      </c>
      <c r="AL338" s="353">
        <f t="shared" si="107"/>
        <v>1.5086466014803377</v>
      </c>
      <c r="AM338" s="430" t="s">
        <v>1165</v>
      </c>
    </row>
    <row r="339" spans="1:39">
      <c r="A339" s="355">
        <v>335</v>
      </c>
      <c r="B339" s="353">
        <v>20.107500000000002</v>
      </c>
      <c r="C339" s="353">
        <v>18.929400000000001</v>
      </c>
      <c r="D339" s="353">
        <v>18.116700000000002</v>
      </c>
      <c r="E339" s="353">
        <v>324.71999999999997</v>
      </c>
      <c r="F339" s="353">
        <v>381.91999999999996</v>
      </c>
      <c r="G339" s="353">
        <v>357.06</v>
      </c>
      <c r="H339" s="353">
        <v>37.510000000000005</v>
      </c>
      <c r="I339" s="353">
        <v>36.256</v>
      </c>
      <c r="J339" s="353">
        <v>36.355000000000004</v>
      </c>
      <c r="K339" s="353">
        <f t="shared" si="90"/>
        <v>19.051200000000001</v>
      </c>
      <c r="L339" s="353">
        <f t="shared" si="91"/>
        <v>1.0009733213228014</v>
      </c>
      <c r="M339" s="353">
        <f t="shared" si="92"/>
        <v>5.2541221619782554</v>
      </c>
      <c r="N339" s="353">
        <f t="shared" si="93"/>
        <v>354.56666666666661</v>
      </c>
      <c r="O339" s="353">
        <f t="shared" si="94"/>
        <v>28.681396990616289</v>
      </c>
      <c r="P339" s="353">
        <f t="shared" si="95"/>
        <v>8.0891408265346332</v>
      </c>
      <c r="Q339" s="353">
        <f t="shared" si="96"/>
        <v>36.707000000000001</v>
      </c>
      <c r="R339" s="353">
        <f t="shared" si="97"/>
        <v>0.69717788260959812</v>
      </c>
      <c r="S339" s="353">
        <f t="shared" si="98"/>
        <v>1.8993049898101129</v>
      </c>
      <c r="T339" s="355">
        <v>335</v>
      </c>
      <c r="U339" s="353">
        <v>20.107500000000002</v>
      </c>
      <c r="V339" s="353">
        <v>18.929400000000001</v>
      </c>
      <c r="W339" s="353">
        <v>18.116700000000002</v>
      </c>
      <c r="X339" s="353">
        <v>324.71999999999997</v>
      </c>
      <c r="Y339" s="353">
        <v>381.91999999999996</v>
      </c>
      <c r="Z339" s="353">
        <v>357.06</v>
      </c>
      <c r="AA339" s="353">
        <v>37.510000000000005</v>
      </c>
      <c r="AB339" s="353">
        <v>36.256</v>
      </c>
      <c r="AC339" s="353">
        <v>36.355000000000004</v>
      </c>
      <c r="AD339" s="353">
        <f t="shared" si="99"/>
        <v>19.051200000000001</v>
      </c>
      <c r="AE339" s="353">
        <f t="shared" si="100"/>
        <v>1.0009733213228014</v>
      </c>
      <c r="AF339" s="353">
        <f t="shared" si="101"/>
        <v>5.2541221619782554</v>
      </c>
      <c r="AG339" s="353">
        <f t="shared" si="102"/>
        <v>354.56666666666661</v>
      </c>
      <c r="AH339" s="353">
        <f t="shared" si="103"/>
        <v>28.681396990616289</v>
      </c>
      <c r="AI339" s="353">
        <f t="shared" si="104"/>
        <v>8.0891408265346332</v>
      </c>
      <c r="AJ339" s="353">
        <f t="shared" si="105"/>
        <v>36.707000000000001</v>
      </c>
      <c r="AK339" s="353">
        <f t="shared" si="106"/>
        <v>0.69717788260959812</v>
      </c>
      <c r="AL339" s="353">
        <f t="shared" si="107"/>
        <v>1.8993049898101129</v>
      </c>
      <c r="AM339" s="430" t="s">
        <v>1166</v>
      </c>
    </row>
    <row r="340" spans="1:39">
      <c r="A340" s="355">
        <v>336</v>
      </c>
      <c r="B340" s="353">
        <v>38.073</v>
      </c>
      <c r="C340" s="353">
        <v>35.721000000000004</v>
      </c>
      <c r="D340" s="353">
        <v>38.094000000000001</v>
      </c>
      <c r="E340" s="353">
        <v>909.15000000000009</v>
      </c>
      <c r="F340" s="353">
        <v>863.06000000000006</v>
      </c>
      <c r="G340" s="353">
        <v>869.7700000000001</v>
      </c>
      <c r="H340" s="353">
        <v>80.420999999999992</v>
      </c>
      <c r="I340" s="353">
        <v>70.344999999999999</v>
      </c>
      <c r="J340" s="353">
        <v>81.070000000000007</v>
      </c>
      <c r="K340" s="353">
        <f t="shared" si="90"/>
        <v>37.295999999999999</v>
      </c>
      <c r="L340" s="353">
        <f t="shared" si="91"/>
        <v>1.3640304248806165</v>
      </c>
      <c r="M340" s="353">
        <f t="shared" si="92"/>
        <v>3.6573102340213874</v>
      </c>
      <c r="N340" s="353">
        <f t="shared" si="93"/>
        <v>880.66</v>
      </c>
      <c r="O340" s="353">
        <f t="shared" si="94"/>
        <v>24.900122489658571</v>
      </c>
      <c r="P340" s="353">
        <f t="shared" si="95"/>
        <v>2.8274387947287911</v>
      </c>
      <c r="Q340" s="353">
        <f t="shared" si="96"/>
        <v>77.278666666666666</v>
      </c>
      <c r="R340" s="353">
        <f t="shared" si="97"/>
        <v>6.0134931889321486</v>
      </c>
      <c r="S340" s="353">
        <f t="shared" si="98"/>
        <v>7.7815695434688514</v>
      </c>
      <c r="T340" s="355">
        <v>336</v>
      </c>
      <c r="U340" s="353">
        <v>38.073</v>
      </c>
      <c r="V340" s="353">
        <v>35.721000000000004</v>
      </c>
      <c r="W340" s="353">
        <v>38.094000000000001</v>
      </c>
      <c r="X340" s="353">
        <v>909.15000000000009</v>
      </c>
      <c r="Y340" s="353">
        <v>863.06000000000006</v>
      </c>
      <c r="Z340" s="353">
        <v>869.7700000000001</v>
      </c>
      <c r="AA340" s="353">
        <v>80.420999999999992</v>
      </c>
      <c r="AB340" s="353">
        <v>70.344999999999999</v>
      </c>
      <c r="AC340" s="353">
        <v>81.070000000000007</v>
      </c>
      <c r="AD340" s="353">
        <f t="shared" si="99"/>
        <v>37.295999999999999</v>
      </c>
      <c r="AE340" s="353">
        <f t="shared" si="100"/>
        <v>1.3640304248806165</v>
      </c>
      <c r="AF340" s="353">
        <f t="shared" si="101"/>
        <v>3.6573102340213874</v>
      </c>
      <c r="AG340" s="353">
        <f t="shared" si="102"/>
        <v>880.66</v>
      </c>
      <c r="AH340" s="353">
        <f t="shared" si="103"/>
        <v>24.900122489658571</v>
      </c>
      <c r="AI340" s="353">
        <f t="shared" si="104"/>
        <v>2.8274387947287911</v>
      </c>
      <c r="AJ340" s="353">
        <f t="shared" si="105"/>
        <v>77.278666666666666</v>
      </c>
      <c r="AK340" s="353">
        <f t="shared" si="106"/>
        <v>6.0134931889321486</v>
      </c>
      <c r="AL340" s="353">
        <f t="shared" si="107"/>
        <v>7.7815695434688514</v>
      </c>
      <c r="AM340" s="430" t="s">
        <v>1167</v>
      </c>
    </row>
    <row r="341" spans="1:39">
      <c r="A341" s="355">
        <v>337</v>
      </c>
      <c r="B341" s="353">
        <v>34.125</v>
      </c>
      <c r="C341" s="353">
        <v>33.936</v>
      </c>
      <c r="D341" s="353">
        <v>35.469000000000001</v>
      </c>
      <c r="E341" s="353">
        <v>583.99</v>
      </c>
      <c r="F341" s="353">
        <v>586.96</v>
      </c>
      <c r="G341" s="353">
        <v>633.6</v>
      </c>
      <c r="H341" s="353">
        <v>66.230999999999995</v>
      </c>
      <c r="I341" s="353">
        <v>64.801000000000002</v>
      </c>
      <c r="J341" s="353">
        <v>71.06</v>
      </c>
      <c r="K341" s="353">
        <f t="shared" si="90"/>
        <v>34.51</v>
      </c>
      <c r="L341" s="353">
        <f t="shared" si="91"/>
        <v>0.83587738335236772</v>
      </c>
      <c r="M341" s="353">
        <f t="shared" si="92"/>
        <v>2.4221309282885186</v>
      </c>
      <c r="N341" s="353">
        <f t="shared" si="93"/>
        <v>601.51666666666677</v>
      </c>
      <c r="O341" s="353">
        <f t="shared" si="94"/>
        <v>27.824637164450738</v>
      </c>
      <c r="P341" s="353">
        <f t="shared" si="95"/>
        <v>4.6257466677760224</v>
      </c>
      <c r="Q341" s="353">
        <f t="shared" si="96"/>
        <v>67.36399999999999</v>
      </c>
      <c r="R341" s="353">
        <f t="shared" si="97"/>
        <v>3.2797159938019038</v>
      </c>
      <c r="S341" s="353">
        <f t="shared" si="98"/>
        <v>4.8686479333203261</v>
      </c>
      <c r="T341" s="355">
        <v>337</v>
      </c>
      <c r="U341" s="353">
        <v>34.125</v>
      </c>
      <c r="V341" s="353">
        <v>33.936</v>
      </c>
      <c r="W341" s="353">
        <v>35.469000000000001</v>
      </c>
      <c r="X341" s="353">
        <v>583.99</v>
      </c>
      <c r="Y341" s="353">
        <v>586.96</v>
      </c>
      <c r="Z341" s="353">
        <v>633.6</v>
      </c>
      <c r="AA341" s="353">
        <v>66.230999999999995</v>
      </c>
      <c r="AB341" s="353">
        <v>64.801000000000002</v>
      </c>
      <c r="AC341" s="353">
        <v>71.06</v>
      </c>
      <c r="AD341" s="353">
        <f t="shared" si="99"/>
        <v>34.51</v>
      </c>
      <c r="AE341" s="353">
        <f t="shared" si="100"/>
        <v>0.83587738335236772</v>
      </c>
      <c r="AF341" s="353">
        <f t="shared" si="101"/>
        <v>2.4221309282885186</v>
      </c>
      <c r="AG341" s="353">
        <f t="shared" si="102"/>
        <v>601.51666666666677</v>
      </c>
      <c r="AH341" s="353">
        <f t="shared" si="103"/>
        <v>27.824637164450738</v>
      </c>
      <c r="AI341" s="353">
        <f t="shared" si="104"/>
        <v>4.6257466677760224</v>
      </c>
      <c r="AJ341" s="353">
        <f t="shared" si="105"/>
        <v>67.36399999999999</v>
      </c>
      <c r="AK341" s="353">
        <f t="shared" si="106"/>
        <v>3.2797159938019038</v>
      </c>
      <c r="AL341" s="353">
        <f t="shared" si="107"/>
        <v>4.8686479333203261</v>
      </c>
      <c r="AM341" s="430" t="s">
        <v>1168</v>
      </c>
    </row>
    <row r="342" spans="1:39">
      <c r="A342" s="355">
        <v>338</v>
      </c>
      <c r="B342" s="353">
        <v>38.597999999999999</v>
      </c>
      <c r="C342" s="353">
        <v>38.156999999999996</v>
      </c>
      <c r="D342" s="353">
        <v>31.122</v>
      </c>
      <c r="E342" s="353">
        <v>748.7700000000001</v>
      </c>
      <c r="F342" s="353">
        <v>754.2700000000001</v>
      </c>
      <c r="G342" s="353">
        <v>850.5200000000001</v>
      </c>
      <c r="H342" s="353">
        <v>87.593000000000004</v>
      </c>
      <c r="I342" s="353">
        <v>95.535000000000011</v>
      </c>
      <c r="J342" s="353">
        <v>86.966000000000008</v>
      </c>
      <c r="K342" s="353">
        <f t="shared" si="90"/>
        <v>35.958999999999996</v>
      </c>
      <c r="L342" s="353">
        <f t="shared" si="91"/>
        <v>4.1947642365215225</v>
      </c>
      <c r="M342" s="353">
        <f t="shared" si="92"/>
        <v>11.66540848333247</v>
      </c>
      <c r="N342" s="353">
        <f t="shared" si="93"/>
        <v>784.5200000000001</v>
      </c>
      <c r="O342" s="353">
        <f t="shared" si="94"/>
        <v>57.223793128383235</v>
      </c>
      <c r="P342" s="353">
        <f t="shared" si="95"/>
        <v>7.2941152715524424</v>
      </c>
      <c r="Q342" s="353">
        <f t="shared" si="96"/>
        <v>90.03133333333335</v>
      </c>
      <c r="R342" s="353">
        <f t="shared" si="97"/>
        <v>4.7766141076429189</v>
      </c>
      <c r="S342" s="353">
        <f t="shared" si="98"/>
        <v>5.3055019078279244</v>
      </c>
      <c r="T342" s="355">
        <v>338</v>
      </c>
      <c r="U342" s="353">
        <v>38.597999999999999</v>
      </c>
      <c r="V342" s="353">
        <v>38.156999999999996</v>
      </c>
      <c r="W342" s="353">
        <v>31.122</v>
      </c>
      <c r="X342" s="353">
        <v>748.7700000000001</v>
      </c>
      <c r="Y342" s="353">
        <v>754.2700000000001</v>
      </c>
      <c r="Z342" s="353">
        <v>850.5200000000001</v>
      </c>
      <c r="AA342" s="353">
        <v>87.593000000000004</v>
      </c>
      <c r="AB342" s="353">
        <v>95.535000000000011</v>
      </c>
      <c r="AC342" s="353">
        <v>86.966000000000008</v>
      </c>
      <c r="AD342" s="353">
        <f t="shared" si="99"/>
        <v>35.958999999999996</v>
      </c>
      <c r="AE342" s="353">
        <f t="shared" si="100"/>
        <v>4.1947642365215225</v>
      </c>
      <c r="AF342" s="353">
        <f t="shared" si="101"/>
        <v>11.66540848333247</v>
      </c>
      <c r="AG342" s="353">
        <f t="shared" si="102"/>
        <v>784.5200000000001</v>
      </c>
      <c r="AH342" s="353">
        <f t="shared" si="103"/>
        <v>57.223793128383235</v>
      </c>
      <c r="AI342" s="353">
        <f t="shared" si="104"/>
        <v>7.2941152715524424</v>
      </c>
      <c r="AJ342" s="353">
        <f t="shared" si="105"/>
        <v>90.03133333333335</v>
      </c>
      <c r="AK342" s="353">
        <f t="shared" si="106"/>
        <v>4.7766141076429189</v>
      </c>
      <c r="AL342" s="353">
        <f t="shared" si="107"/>
        <v>5.3055019078279244</v>
      </c>
      <c r="AM342" s="430" t="s">
        <v>1169</v>
      </c>
    </row>
    <row r="343" spans="1:39">
      <c r="A343" s="355">
        <v>339</v>
      </c>
      <c r="B343" s="353">
        <v>39.753</v>
      </c>
      <c r="C343" s="353">
        <v>38.64</v>
      </c>
      <c r="D343" s="353">
        <v>40.698</v>
      </c>
      <c r="E343" s="353">
        <v>703.67</v>
      </c>
      <c r="F343" s="353">
        <v>729.84999999999991</v>
      </c>
      <c r="G343" s="353">
        <v>679.91000000000008</v>
      </c>
      <c r="H343" s="353">
        <v>69.927000000000007</v>
      </c>
      <c r="I343" s="353">
        <v>69.179000000000002</v>
      </c>
      <c r="J343" s="353">
        <v>64.030999999999992</v>
      </c>
      <c r="K343" s="353">
        <f t="shared" si="90"/>
        <v>39.697000000000003</v>
      </c>
      <c r="L343" s="353">
        <f t="shared" si="91"/>
        <v>1.030142223190565</v>
      </c>
      <c r="M343" s="353">
        <f t="shared" si="92"/>
        <v>2.5950127797832705</v>
      </c>
      <c r="N343" s="353">
        <f t="shared" si="93"/>
        <v>704.4766666666668</v>
      </c>
      <c r="O343" s="353">
        <f t="shared" si="94"/>
        <v>24.979770481998607</v>
      </c>
      <c r="P343" s="353">
        <f t="shared" si="95"/>
        <v>3.5458620084883723</v>
      </c>
      <c r="Q343" s="353">
        <f t="shared" si="96"/>
        <v>67.712333333333333</v>
      </c>
      <c r="R343" s="353">
        <f t="shared" si="97"/>
        <v>3.2099902388221344</v>
      </c>
      <c r="S343" s="353">
        <f t="shared" si="98"/>
        <v>4.7406285986631698</v>
      </c>
      <c r="T343" s="355">
        <v>339</v>
      </c>
      <c r="U343" s="353">
        <v>39.753</v>
      </c>
      <c r="V343" s="353">
        <v>38.64</v>
      </c>
      <c r="W343" s="353">
        <v>40.698</v>
      </c>
      <c r="X343" s="353">
        <v>703.67</v>
      </c>
      <c r="Y343" s="353">
        <v>729.84999999999991</v>
      </c>
      <c r="Z343" s="353">
        <v>679.91000000000008</v>
      </c>
      <c r="AA343" s="353">
        <v>69.927000000000007</v>
      </c>
      <c r="AB343" s="353">
        <v>69.179000000000002</v>
      </c>
      <c r="AC343" s="353">
        <v>64.030999999999992</v>
      </c>
      <c r="AD343" s="353">
        <f t="shared" si="99"/>
        <v>39.697000000000003</v>
      </c>
      <c r="AE343" s="353">
        <f t="shared" si="100"/>
        <v>1.030142223190565</v>
      </c>
      <c r="AF343" s="353">
        <f t="shared" si="101"/>
        <v>2.5950127797832705</v>
      </c>
      <c r="AG343" s="353">
        <f t="shared" si="102"/>
        <v>704.4766666666668</v>
      </c>
      <c r="AH343" s="353">
        <f t="shared" si="103"/>
        <v>24.979770481998607</v>
      </c>
      <c r="AI343" s="353">
        <f t="shared" si="104"/>
        <v>3.5458620084883723</v>
      </c>
      <c r="AJ343" s="353">
        <f t="shared" si="105"/>
        <v>67.712333333333333</v>
      </c>
      <c r="AK343" s="353">
        <f t="shared" si="106"/>
        <v>3.2099902388221344</v>
      </c>
      <c r="AL343" s="353">
        <f t="shared" si="107"/>
        <v>4.7406285986631698</v>
      </c>
      <c r="AM343" s="430" t="s">
        <v>1170</v>
      </c>
    </row>
    <row r="344" spans="1:39" ht="19.5" thickBot="1">
      <c r="A344" s="355">
        <v>340</v>
      </c>
      <c r="B344" s="353">
        <v>42.084000000000003</v>
      </c>
      <c r="C344" s="353">
        <v>39.774000000000001</v>
      </c>
      <c r="D344" s="353">
        <v>40.341000000000001</v>
      </c>
      <c r="E344" s="353">
        <v>836.33</v>
      </c>
      <c r="F344" s="353">
        <v>896.71999999999991</v>
      </c>
      <c r="G344" s="353">
        <v>897.05</v>
      </c>
      <c r="H344" s="353">
        <v>38.664999999999999</v>
      </c>
      <c r="I344" s="353">
        <v>68.277000000000001</v>
      </c>
      <c r="J344" s="353">
        <v>48.884</v>
      </c>
      <c r="K344" s="353">
        <f t="shared" si="90"/>
        <v>40.733000000000004</v>
      </c>
      <c r="L344" s="353">
        <f t="shared" si="91"/>
        <v>1.2038575497125907</v>
      </c>
      <c r="M344" s="353">
        <f t="shared" si="92"/>
        <v>2.9554846186448103</v>
      </c>
      <c r="N344" s="353">
        <f t="shared" si="93"/>
        <v>876.69999999999993</v>
      </c>
      <c r="O344" s="353">
        <f t="shared" si="94"/>
        <v>34.961834906080021</v>
      </c>
      <c r="P344" s="353">
        <f t="shared" si="95"/>
        <v>3.9878903736831326</v>
      </c>
      <c r="Q344" s="353">
        <f t="shared" si="96"/>
        <v>51.942000000000007</v>
      </c>
      <c r="R344" s="353">
        <f t="shared" si="97"/>
        <v>15.040982647420314</v>
      </c>
      <c r="S344" s="353">
        <f t="shared" si="98"/>
        <v>28.95726511767031</v>
      </c>
      <c r="T344" s="355">
        <v>340</v>
      </c>
      <c r="U344" s="353">
        <v>42.084000000000003</v>
      </c>
      <c r="V344" s="353">
        <v>39.774000000000001</v>
      </c>
      <c r="W344" s="353">
        <v>40.341000000000001</v>
      </c>
      <c r="X344" s="353">
        <v>836.33</v>
      </c>
      <c r="Y344" s="353">
        <v>896.71999999999991</v>
      </c>
      <c r="Z344" s="353">
        <v>897.05</v>
      </c>
      <c r="AA344" s="353">
        <v>38.664999999999999</v>
      </c>
      <c r="AC344" s="353">
        <v>48.884</v>
      </c>
      <c r="AD344" s="353">
        <f t="shared" si="99"/>
        <v>40.733000000000004</v>
      </c>
      <c r="AE344" s="353">
        <f t="shared" si="100"/>
        <v>1.2038575497125907</v>
      </c>
      <c r="AF344" s="353">
        <f t="shared" si="101"/>
        <v>2.9554846186448103</v>
      </c>
      <c r="AG344" s="353">
        <f t="shared" si="102"/>
        <v>876.69999999999993</v>
      </c>
      <c r="AH344" s="353">
        <f t="shared" si="103"/>
        <v>34.961834906080021</v>
      </c>
      <c r="AI344" s="353">
        <f t="shared" si="104"/>
        <v>3.9878903736831326</v>
      </c>
      <c r="AJ344" s="353">
        <f t="shared" si="105"/>
        <v>43.774500000000003</v>
      </c>
      <c r="AK344" s="353">
        <f t="shared" si="106"/>
        <v>7.225924196945277</v>
      </c>
      <c r="AL344" s="353">
        <f t="shared" si="107"/>
        <v>16.5071541581178</v>
      </c>
      <c r="AM344" s="432" t="s">
        <v>1171</v>
      </c>
    </row>
    <row r="345" spans="1:39" ht="21">
      <c r="A345" s="355" t="s">
        <v>825</v>
      </c>
      <c r="B345" s="353">
        <v>17.761800000000001</v>
      </c>
      <c r="C345" s="353">
        <v>19.044900000000002</v>
      </c>
      <c r="D345" s="353">
        <v>18.618600000000001</v>
      </c>
      <c r="E345" s="353">
        <v>216.04000000000002</v>
      </c>
      <c r="F345" s="353">
        <v>238.59</v>
      </c>
      <c r="G345" s="353">
        <v>223.19</v>
      </c>
      <c r="H345" s="353">
        <v>33.44</v>
      </c>
      <c r="I345" s="353">
        <v>31.658000000000001</v>
      </c>
      <c r="J345" s="353">
        <v>33.374000000000002</v>
      </c>
      <c r="K345" s="353">
        <f t="shared" si="90"/>
        <v>18.475100000000001</v>
      </c>
      <c r="L345" s="353">
        <f t="shared" si="91"/>
        <v>0.65347577613864194</v>
      </c>
      <c r="M345" s="353">
        <f t="shared" si="92"/>
        <v>3.5370621871526642</v>
      </c>
      <c r="N345" s="353">
        <f t="shared" si="93"/>
        <v>225.93999999999997</v>
      </c>
      <c r="O345" s="353">
        <f t="shared" si="94"/>
        <v>11.523779761866322</v>
      </c>
      <c r="P345" s="353">
        <f t="shared" si="95"/>
        <v>5.1003716747217505</v>
      </c>
      <c r="Q345" s="353">
        <f t="shared" si="96"/>
        <v>32.824000000000005</v>
      </c>
      <c r="R345" s="353">
        <f t="shared" si="97"/>
        <v>1.0103247002820421</v>
      </c>
      <c r="S345" s="353">
        <f t="shared" si="98"/>
        <v>3.0780060330308374</v>
      </c>
      <c r="T345" s="404" t="s">
        <v>825</v>
      </c>
      <c r="U345" s="404">
        <v>17.761800000000001</v>
      </c>
      <c r="V345" s="404">
        <v>19.044900000000002</v>
      </c>
      <c r="W345" s="404">
        <v>18.618600000000001</v>
      </c>
      <c r="X345" s="404">
        <v>216.04000000000002</v>
      </c>
      <c r="Y345" s="404">
        <v>238.59</v>
      </c>
      <c r="Z345" s="404">
        <v>223.19</v>
      </c>
      <c r="AA345" s="404">
        <v>33.44</v>
      </c>
      <c r="AB345" s="404">
        <v>31.658000000000001</v>
      </c>
      <c r="AC345" s="404">
        <v>33.374000000000002</v>
      </c>
      <c r="AD345" s="404">
        <f t="shared" si="99"/>
        <v>18.475100000000001</v>
      </c>
      <c r="AE345" s="404">
        <f t="shared" si="100"/>
        <v>0.65347577613864194</v>
      </c>
      <c r="AF345" s="404">
        <f t="shared" si="101"/>
        <v>3.5370621871526642</v>
      </c>
      <c r="AG345" s="404">
        <f t="shared" si="102"/>
        <v>225.93999999999997</v>
      </c>
      <c r="AH345" s="404">
        <f t="shared" si="103"/>
        <v>11.523779761866322</v>
      </c>
      <c r="AI345" s="404">
        <f t="shared" si="104"/>
        <v>5.1003716747217505</v>
      </c>
      <c r="AJ345" s="404">
        <f t="shared" si="105"/>
        <v>32.824000000000005</v>
      </c>
      <c r="AK345" s="404">
        <f t="shared" si="106"/>
        <v>1.0103247002820421</v>
      </c>
      <c r="AL345" s="404">
        <f t="shared" si="107"/>
        <v>3.0780060330308374</v>
      </c>
      <c r="AM345" s="434"/>
    </row>
    <row r="346" spans="1:39" ht="19.5" thickBot="1">
      <c r="A346" s="355" t="s">
        <v>825</v>
      </c>
      <c r="B346" s="353">
        <v>19.729500000000002</v>
      </c>
      <c r="C346" s="353">
        <v>20.1159</v>
      </c>
      <c r="D346" s="353">
        <v>19.723200000000002</v>
      </c>
      <c r="E346" s="353">
        <v>201.85000000000002</v>
      </c>
      <c r="F346" s="353">
        <v>232.65000000000003</v>
      </c>
      <c r="G346" s="353">
        <v>204.05</v>
      </c>
      <c r="H346" s="353">
        <v>37.147000000000006</v>
      </c>
      <c r="I346" s="353">
        <v>40.557000000000002</v>
      </c>
      <c r="J346" s="353">
        <v>38.235999999999997</v>
      </c>
      <c r="K346" s="353">
        <f t="shared" si="90"/>
        <v>19.856200000000001</v>
      </c>
      <c r="L346" s="353">
        <f t="shared" si="91"/>
        <v>0.22492885541877344</v>
      </c>
      <c r="M346" s="353">
        <f t="shared" si="92"/>
        <v>1.1327890302211572</v>
      </c>
      <c r="N346" s="353">
        <f t="shared" si="93"/>
        <v>212.85000000000002</v>
      </c>
      <c r="O346" s="353">
        <f t="shared" si="94"/>
        <v>17.182549286994647</v>
      </c>
      <c r="P346" s="353">
        <f t="shared" si="95"/>
        <v>8.0726094841412461</v>
      </c>
      <c r="Q346" s="353">
        <f t="shared" si="96"/>
        <v>38.646666666666668</v>
      </c>
      <c r="R346" s="353">
        <f t="shared" si="97"/>
        <v>1.7416975435859494</v>
      </c>
      <c r="S346" s="353">
        <f t="shared" si="98"/>
        <v>4.5067212616507231</v>
      </c>
      <c r="T346" s="404" t="s">
        <v>825</v>
      </c>
      <c r="U346" s="404">
        <v>19.729500000000002</v>
      </c>
      <c r="V346" s="404">
        <v>20.1159</v>
      </c>
      <c r="W346" s="404">
        <v>19.723200000000002</v>
      </c>
      <c r="X346" s="404">
        <v>201.85000000000002</v>
      </c>
      <c r="Y346" s="404">
        <v>232.65000000000003</v>
      </c>
      <c r="Z346" s="404">
        <v>204.05</v>
      </c>
      <c r="AA346" s="404">
        <v>37.147000000000006</v>
      </c>
      <c r="AB346" s="404">
        <v>40.557000000000002</v>
      </c>
      <c r="AC346" s="404">
        <v>38.235999999999997</v>
      </c>
      <c r="AD346" s="404">
        <f t="shared" si="99"/>
        <v>19.856200000000001</v>
      </c>
      <c r="AE346" s="404">
        <f t="shared" si="100"/>
        <v>0.22492885541877344</v>
      </c>
      <c r="AF346" s="404">
        <f t="shared" si="101"/>
        <v>1.1327890302211572</v>
      </c>
      <c r="AG346" s="404">
        <f t="shared" si="102"/>
        <v>212.85000000000002</v>
      </c>
      <c r="AH346" s="404">
        <f t="shared" si="103"/>
        <v>17.182549286994647</v>
      </c>
      <c r="AI346" s="404">
        <f t="shared" si="104"/>
        <v>8.0726094841412461</v>
      </c>
      <c r="AJ346" s="404">
        <f t="shared" si="105"/>
        <v>38.646666666666668</v>
      </c>
      <c r="AK346" s="404">
        <f t="shared" si="106"/>
        <v>1.7416975435859494</v>
      </c>
      <c r="AL346" s="404">
        <f t="shared" si="107"/>
        <v>4.5067212616507231</v>
      </c>
    </row>
    <row r="347" spans="1:39">
      <c r="A347" s="355" t="s">
        <v>825</v>
      </c>
      <c r="B347" s="353">
        <v>19.9038</v>
      </c>
      <c r="C347" s="353">
        <v>20.3217</v>
      </c>
      <c r="D347" s="353">
        <v>20.344799999999999</v>
      </c>
      <c r="E347" s="353">
        <v>357.60999999999996</v>
      </c>
      <c r="F347" s="353">
        <v>393.80000000000007</v>
      </c>
      <c r="G347" s="353">
        <v>406.12</v>
      </c>
      <c r="H347" s="353">
        <v>35.343000000000004</v>
      </c>
      <c r="I347" s="353">
        <v>37.652999999999999</v>
      </c>
      <c r="J347" s="353">
        <v>39.302999999999997</v>
      </c>
      <c r="K347" s="353">
        <f t="shared" si="90"/>
        <v>20.190099999999997</v>
      </c>
      <c r="L347" s="353">
        <f t="shared" si="91"/>
        <v>0.24821194572381033</v>
      </c>
      <c r="M347" s="353">
        <f t="shared" si="92"/>
        <v>1.2293745237706122</v>
      </c>
      <c r="N347" s="353">
        <f t="shared" si="93"/>
        <v>385.84333333333342</v>
      </c>
      <c r="O347" s="353">
        <f t="shared" si="94"/>
        <v>25.214805835725468</v>
      </c>
      <c r="P347" s="353">
        <f t="shared" si="95"/>
        <v>6.534985486957261</v>
      </c>
      <c r="Q347" s="353">
        <f t="shared" si="96"/>
        <v>37.433</v>
      </c>
      <c r="R347" s="353">
        <f t="shared" si="97"/>
        <v>1.9891455452027604</v>
      </c>
      <c r="S347" s="353">
        <f t="shared" si="98"/>
        <v>5.3138822568395812</v>
      </c>
      <c r="T347" s="404" t="s">
        <v>825</v>
      </c>
      <c r="U347" s="404">
        <v>19.9038</v>
      </c>
      <c r="V347" s="404">
        <v>20.3217</v>
      </c>
      <c r="W347" s="404">
        <v>20.344799999999999</v>
      </c>
      <c r="X347" s="404">
        <v>357.60999999999996</v>
      </c>
      <c r="Y347" s="404">
        <v>393.80000000000007</v>
      </c>
      <c r="Z347" s="404">
        <v>406.12</v>
      </c>
      <c r="AA347" s="404">
        <v>35.343000000000004</v>
      </c>
      <c r="AB347" s="404">
        <v>37.652999999999999</v>
      </c>
      <c r="AC347" s="404">
        <v>39.302999999999997</v>
      </c>
      <c r="AD347" s="404">
        <f t="shared" si="99"/>
        <v>20.190099999999997</v>
      </c>
      <c r="AE347" s="404">
        <f t="shared" si="100"/>
        <v>0.24821194572381033</v>
      </c>
      <c r="AF347" s="404">
        <f t="shared" si="101"/>
        <v>1.2293745237706122</v>
      </c>
      <c r="AG347" s="404">
        <f t="shared" si="102"/>
        <v>385.84333333333342</v>
      </c>
      <c r="AH347" s="404">
        <f t="shared" si="103"/>
        <v>25.214805835725468</v>
      </c>
      <c r="AI347" s="404">
        <f t="shared" si="104"/>
        <v>6.534985486957261</v>
      </c>
      <c r="AJ347" s="404">
        <f t="shared" si="105"/>
        <v>37.433</v>
      </c>
      <c r="AK347" s="404">
        <f t="shared" si="106"/>
        <v>1.9891455452027604</v>
      </c>
      <c r="AL347" s="404">
        <f t="shared" si="107"/>
        <v>5.3138822568395812</v>
      </c>
      <c r="AM347" s="435"/>
    </row>
    <row r="348" spans="1:39">
      <c r="A348" s="355" t="s">
        <v>825</v>
      </c>
      <c r="B348" s="353">
        <v>19.616099999999999</v>
      </c>
      <c r="C348" s="353">
        <v>19.918500000000002</v>
      </c>
      <c r="D348" s="353">
        <v>18.257400000000001</v>
      </c>
      <c r="E348" s="353">
        <v>416.79</v>
      </c>
      <c r="F348" s="353">
        <v>377.30000000000007</v>
      </c>
      <c r="G348" s="353">
        <v>376.09</v>
      </c>
      <c r="H348" s="353">
        <v>34.771000000000001</v>
      </c>
      <c r="I348" s="353">
        <v>38.093000000000004</v>
      </c>
      <c r="J348" s="353">
        <v>36.080000000000005</v>
      </c>
      <c r="K348" s="353">
        <f t="shared" si="90"/>
        <v>19.263999999999999</v>
      </c>
      <c r="L348" s="353">
        <f t="shared" si="91"/>
        <v>0.88475652583069442</v>
      </c>
      <c r="M348" s="353">
        <f t="shared" si="92"/>
        <v>4.5927975801011964</v>
      </c>
      <c r="N348" s="353">
        <f t="shared" si="93"/>
        <v>390.06</v>
      </c>
      <c r="O348" s="353">
        <f t="shared" si="94"/>
        <v>23.156763590795673</v>
      </c>
      <c r="P348" s="353">
        <f t="shared" si="95"/>
        <v>5.9367183486631987</v>
      </c>
      <c r="Q348" s="353">
        <f t="shared" si="96"/>
        <v>36.314666666666675</v>
      </c>
      <c r="R348" s="353">
        <f t="shared" si="97"/>
        <v>1.6733864865395973</v>
      </c>
      <c r="S348" s="353">
        <f t="shared" si="98"/>
        <v>4.608018302631435</v>
      </c>
      <c r="T348" s="404" t="s">
        <v>825</v>
      </c>
      <c r="U348" s="404">
        <v>19.616099999999999</v>
      </c>
      <c r="V348" s="404">
        <v>19.918500000000002</v>
      </c>
      <c r="W348" s="404">
        <v>18.257400000000001</v>
      </c>
      <c r="X348" s="404">
        <v>416.79</v>
      </c>
      <c r="Y348" s="404">
        <v>377.30000000000007</v>
      </c>
      <c r="Z348" s="404">
        <v>376.09</v>
      </c>
      <c r="AA348" s="404">
        <v>34.771000000000001</v>
      </c>
      <c r="AB348" s="404">
        <v>38.093000000000004</v>
      </c>
      <c r="AC348" s="404">
        <v>36.080000000000005</v>
      </c>
      <c r="AD348" s="404">
        <f t="shared" si="99"/>
        <v>19.263999999999999</v>
      </c>
      <c r="AE348" s="404">
        <f t="shared" si="100"/>
        <v>0.88475652583069442</v>
      </c>
      <c r="AF348" s="404">
        <f t="shared" si="101"/>
        <v>4.5927975801011964</v>
      </c>
      <c r="AG348" s="404">
        <f t="shared" si="102"/>
        <v>390.06</v>
      </c>
      <c r="AH348" s="404">
        <f t="shared" si="103"/>
        <v>23.156763590795673</v>
      </c>
      <c r="AI348" s="404">
        <f t="shared" si="104"/>
        <v>5.9367183486631987</v>
      </c>
      <c r="AJ348" s="404">
        <f t="shared" si="105"/>
        <v>36.314666666666675</v>
      </c>
      <c r="AK348" s="404">
        <f t="shared" si="106"/>
        <v>1.6733864865395973</v>
      </c>
      <c r="AL348" s="404">
        <f t="shared" si="107"/>
        <v>4.608018302631435</v>
      </c>
      <c r="AM348" s="426"/>
    </row>
    <row r="349" spans="1:39" ht="19.5" thickBot="1">
      <c r="A349" s="355" t="s">
        <v>825</v>
      </c>
      <c r="B349" s="353">
        <v>23.036999999999999</v>
      </c>
      <c r="C349" s="353">
        <v>22.196999999999999</v>
      </c>
      <c r="D349" s="353">
        <v>24.863999999999997</v>
      </c>
      <c r="E349" s="353">
        <v>185.35000000000002</v>
      </c>
      <c r="F349" s="353">
        <v>195.91</v>
      </c>
      <c r="G349" s="353">
        <v>180.39999999999998</v>
      </c>
      <c r="H349" s="353">
        <v>35.628999999999998</v>
      </c>
      <c r="I349" s="353">
        <v>34.804000000000002</v>
      </c>
      <c r="J349" s="353">
        <v>34.484999999999999</v>
      </c>
      <c r="K349" s="353">
        <f t="shared" si="90"/>
        <v>23.365999999999996</v>
      </c>
      <c r="L349" s="353">
        <f t="shared" si="91"/>
        <v>1.3635992813139779</v>
      </c>
      <c r="M349" s="353">
        <f t="shared" si="92"/>
        <v>5.8358267624496198</v>
      </c>
      <c r="N349" s="353">
        <f t="shared" si="93"/>
        <v>187.22</v>
      </c>
      <c r="O349" s="353">
        <f t="shared" si="94"/>
        <v>7.9222913352135746</v>
      </c>
      <c r="P349" s="353">
        <f t="shared" si="95"/>
        <v>4.2315411468932673</v>
      </c>
      <c r="Q349" s="353">
        <f t="shared" si="96"/>
        <v>34.972666666666662</v>
      </c>
      <c r="R349" s="353">
        <f t="shared" si="97"/>
        <v>0.59035610722116849</v>
      </c>
      <c r="S349" s="353">
        <f t="shared" si="98"/>
        <v>1.6880500216011607</v>
      </c>
      <c r="T349" s="404" t="s">
        <v>825</v>
      </c>
      <c r="U349" s="404">
        <v>23.036999999999999</v>
      </c>
      <c r="V349" s="404">
        <v>22.196999999999999</v>
      </c>
      <c r="W349" s="404">
        <v>24.863999999999997</v>
      </c>
      <c r="X349" s="404">
        <v>185.35000000000002</v>
      </c>
      <c r="Y349" s="404">
        <v>195.91</v>
      </c>
      <c r="Z349" s="404">
        <v>180.39999999999998</v>
      </c>
      <c r="AA349" s="404">
        <v>35.628999999999998</v>
      </c>
      <c r="AB349" s="404">
        <v>34.804000000000002</v>
      </c>
      <c r="AC349" s="404">
        <v>34.484999999999999</v>
      </c>
      <c r="AD349" s="404">
        <f t="shared" si="99"/>
        <v>23.365999999999996</v>
      </c>
      <c r="AE349" s="404">
        <f t="shared" si="100"/>
        <v>1.3635992813139779</v>
      </c>
      <c r="AF349" s="404">
        <f t="shared" si="101"/>
        <v>5.8358267624496198</v>
      </c>
      <c r="AG349" s="404">
        <f t="shared" si="102"/>
        <v>187.22</v>
      </c>
      <c r="AH349" s="404">
        <f t="shared" si="103"/>
        <v>7.9222913352135746</v>
      </c>
      <c r="AI349" s="404">
        <f t="shared" si="104"/>
        <v>4.2315411468932673</v>
      </c>
      <c r="AJ349" s="404">
        <f t="shared" si="105"/>
        <v>34.972666666666662</v>
      </c>
      <c r="AK349" s="404">
        <f t="shared" si="106"/>
        <v>0.59035610722116849</v>
      </c>
      <c r="AL349" s="404">
        <f t="shared" si="107"/>
        <v>1.6880500216011607</v>
      </c>
      <c r="AM349" s="436"/>
    </row>
    <row r="350" spans="1:39">
      <c r="A350" s="355" t="s">
        <v>825</v>
      </c>
      <c r="B350" s="353">
        <v>24.738</v>
      </c>
      <c r="C350" s="353">
        <v>26.859000000000002</v>
      </c>
      <c r="D350" s="353">
        <v>21.399000000000001</v>
      </c>
      <c r="E350" s="353">
        <v>167.97</v>
      </c>
      <c r="F350" s="353">
        <v>224.73</v>
      </c>
      <c r="G350" s="353">
        <v>171.49</v>
      </c>
      <c r="H350" s="353">
        <v>36.234000000000002</v>
      </c>
      <c r="I350" s="353">
        <v>41.954000000000001</v>
      </c>
      <c r="J350" s="353">
        <v>41.14</v>
      </c>
      <c r="K350" s="353">
        <f t="shared" si="90"/>
        <v>24.332000000000004</v>
      </c>
      <c r="L350" s="353">
        <f t="shared" si="91"/>
        <v>2.752549182121911</v>
      </c>
      <c r="M350" s="353">
        <f t="shared" si="92"/>
        <v>11.312465815066211</v>
      </c>
      <c r="N350" s="353">
        <f t="shared" si="93"/>
        <v>188.06333333333336</v>
      </c>
      <c r="O350" s="353">
        <f t="shared" si="94"/>
        <v>31.803001954742093</v>
      </c>
      <c r="P350" s="353">
        <f t="shared" si="95"/>
        <v>16.910793502938066</v>
      </c>
      <c r="Q350" s="353">
        <f t="shared" si="96"/>
        <v>39.776000000000003</v>
      </c>
      <c r="R350" s="353">
        <f t="shared" si="97"/>
        <v>3.0943451649743272</v>
      </c>
      <c r="S350" s="353">
        <f t="shared" si="98"/>
        <v>7.7794277075983684</v>
      </c>
      <c r="T350" s="404" t="s">
        <v>825</v>
      </c>
      <c r="U350" s="404">
        <v>24.738</v>
      </c>
      <c r="V350" s="404">
        <v>26.859000000000002</v>
      </c>
      <c r="W350" s="404">
        <v>21.399000000000001</v>
      </c>
      <c r="X350" s="404">
        <v>167.97</v>
      </c>
      <c r="Y350" s="404">
        <v>224.73</v>
      </c>
      <c r="Z350" s="404">
        <v>171.49</v>
      </c>
      <c r="AA350" s="404">
        <v>36.234000000000002</v>
      </c>
      <c r="AB350" s="404">
        <v>41.954000000000001</v>
      </c>
      <c r="AC350" s="404">
        <v>41.14</v>
      </c>
      <c r="AD350" s="404">
        <f t="shared" si="99"/>
        <v>24.332000000000004</v>
      </c>
      <c r="AE350" s="404">
        <f t="shared" si="100"/>
        <v>2.752549182121911</v>
      </c>
      <c r="AF350" s="404">
        <f t="shared" si="101"/>
        <v>11.312465815066211</v>
      </c>
      <c r="AG350" s="404">
        <f t="shared" si="102"/>
        <v>188.06333333333336</v>
      </c>
      <c r="AH350" s="404">
        <f t="shared" si="103"/>
        <v>31.803001954742093</v>
      </c>
      <c r="AI350" s="404">
        <f t="shared" si="104"/>
        <v>16.910793502938066</v>
      </c>
      <c r="AJ350" s="404">
        <f t="shared" si="105"/>
        <v>39.776000000000003</v>
      </c>
      <c r="AK350" s="404">
        <f t="shared" si="106"/>
        <v>3.0943451649743272</v>
      </c>
      <c r="AL350" s="404">
        <f t="shared" si="107"/>
        <v>7.7794277075983684</v>
      </c>
    </row>
    <row r="351" spans="1:39">
      <c r="A351" s="355" t="s">
        <v>825</v>
      </c>
      <c r="B351" s="353">
        <v>17.997</v>
      </c>
      <c r="C351" s="353">
        <v>17.921400000000002</v>
      </c>
      <c r="D351" s="353">
        <v>17.971800000000002</v>
      </c>
      <c r="E351" s="353">
        <v>192.83</v>
      </c>
      <c r="F351" s="353">
        <v>192.72</v>
      </c>
      <c r="G351" s="353">
        <v>191.29000000000002</v>
      </c>
      <c r="H351" s="353">
        <v>30.503</v>
      </c>
      <c r="I351" s="353">
        <v>29.755000000000003</v>
      </c>
      <c r="J351" s="353">
        <v>30.987000000000002</v>
      </c>
      <c r="K351" s="353">
        <f t="shared" si="90"/>
        <v>17.963400000000004</v>
      </c>
      <c r="L351" s="353">
        <f t="shared" si="91"/>
        <v>3.8493635837628111E-2</v>
      </c>
      <c r="M351" s="353">
        <f t="shared" si="92"/>
        <v>0.21428925391422615</v>
      </c>
      <c r="N351" s="353">
        <f t="shared" si="93"/>
        <v>192.28</v>
      </c>
      <c r="O351" s="353">
        <f t="shared" si="94"/>
        <v>0.85912746434972387</v>
      </c>
      <c r="P351" s="353">
        <f t="shared" si="95"/>
        <v>0.44681062219145201</v>
      </c>
      <c r="Q351" s="353">
        <f t="shared" si="96"/>
        <v>30.415000000000003</v>
      </c>
      <c r="R351" s="353">
        <f t="shared" si="97"/>
        <v>0.6206963831052984</v>
      </c>
      <c r="S351" s="353">
        <f t="shared" si="98"/>
        <v>2.0407574654127845</v>
      </c>
      <c r="T351" s="404" t="s">
        <v>825</v>
      </c>
      <c r="U351" s="404">
        <v>17.997</v>
      </c>
      <c r="V351" s="404">
        <v>17.921400000000002</v>
      </c>
      <c r="W351" s="404">
        <v>17.971800000000002</v>
      </c>
      <c r="X351" s="404">
        <v>192.83</v>
      </c>
      <c r="Y351" s="404">
        <v>192.72</v>
      </c>
      <c r="Z351" s="404">
        <v>191.29000000000002</v>
      </c>
      <c r="AA351" s="404">
        <v>30.503</v>
      </c>
      <c r="AB351" s="404">
        <v>29.755000000000003</v>
      </c>
      <c r="AC351" s="404">
        <v>30.987000000000002</v>
      </c>
      <c r="AD351" s="404">
        <f t="shared" si="99"/>
        <v>17.963400000000004</v>
      </c>
      <c r="AE351" s="404">
        <f t="shared" si="100"/>
        <v>3.8493635837628111E-2</v>
      </c>
      <c r="AF351" s="404">
        <f t="shared" si="101"/>
        <v>0.21428925391422615</v>
      </c>
      <c r="AG351" s="404">
        <f t="shared" si="102"/>
        <v>192.28</v>
      </c>
      <c r="AH351" s="404">
        <f t="shared" si="103"/>
        <v>0.85912746434972387</v>
      </c>
      <c r="AI351" s="404">
        <f t="shared" si="104"/>
        <v>0.44681062219145201</v>
      </c>
      <c r="AJ351" s="404">
        <f t="shared" si="105"/>
        <v>30.415000000000003</v>
      </c>
      <c r="AK351" s="404">
        <f t="shared" si="106"/>
        <v>0.6206963831052984</v>
      </c>
      <c r="AL351" s="404">
        <f t="shared" si="107"/>
        <v>2.0407574654127845</v>
      </c>
    </row>
    <row r="352" spans="1:39">
      <c r="A352" s="355" t="s">
        <v>825</v>
      </c>
      <c r="B352" s="353">
        <v>16.716000000000001</v>
      </c>
      <c r="C352" s="353">
        <v>17.797499999999999</v>
      </c>
      <c r="D352" s="353">
        <v>18.148199999999999</v>
      </c>
      <c r="E352" s="353">
        <v>174.46</v>
      </c>
      <c r="F352" s="353">
        <v>189.42</v>
      </c>
      <c r="G352" s="353">
        <v>185.35000000000002</v>
      </c>
      <c r="H352" s="353">
        <v>27.510999999999999</v>
      </c>
      <c r="I352" s="353">
        <v>31.834000000000003</v>
      </c>
      <c r="J352" s="353">
        <v>30.69</v>
      </c>
      <c r="K352" s="353">
        <f t="shared" si="90"/>
        <v>17.553899999999999</v>
      </c>
      <c r="L352" s="353">
        <f t="shared" si="91"/>
        <v>0.74652858619077578</v>
      </c>
      <c r="M352" s="353">
        <f t="shared" si="92"/>
        <v>4.2527790758223292</v>
      </c>
      <c r="N352" s="353">
        <f t="shared" si="93"/>
        <v>183.07666666666668</v>
      </c>
      <c r="O352" s="353">
        <f t="shared" si="94"/>
        <v>7.7347548980774583</v>
      </c>
      <c r="P352" s="353">
        <f t="shared" si="95"/>
        <v>4.2248720379863398</v>
      </c>
      <c r="Q352" s="353">
        <f t="shared" si="96"/>
        <v>30.011666666666667</v>
      </c>
      <c r="R352" s="353">
        <f t="shared" si="97"/>
        <v>2.2399072153402564</v>
      </c>
      <c r="S352" s="353">
        <f t="shared" si="98"/>
        <v>7.4634549297726105</v>
      </c>
      <c r="T352" s="404" t="s">
        <v>825</v>
      </c>
      <c r="U352" s="404">
        <v>16.716000000000001</v>
      </c>
      <c r="V352" s="404">
        <v>17.797499999999999</v>
      </c>
      <c r="W352" s="404">
        <v>18.148199999999999</v>
      </c>
      <c r="X352" s="404">
        <v>174.46</v>
      </c>
      <c r="Y352" s="404">
        <v>189.42</v>
      </c>
      <c r="Z352" s="404">
        <v>185.35000000000002</v>
      </c>
      <c r="AA352" s="404">
        <v>27.510999999999999</v>
      </c>
      <c r="AB352" s="404">
        <v>31.834000000000003</v>
      </c>
      <c r="AC352" s="404">
        <v>30.69</v>
      </c>
      <c r="AD352" s="404">
        <f t="shared" si="99"/>
        <v>17.553899999999999</v>
      </c>
      <c r="AE352" s="404">
        <f t="shared" si="100"/>
        <v>0.74652858619077578</v>
      </c>
      <c r="AF352" s="404">
        <f t="shared" si="101"/>
        <v>4.2527790758223292</v>
      </c>
      <c r="AG352" s="404">
        <f t="shared" si="102"/>
        <v>183.07666666666668</v>
      </c>
      <c r="AH352" s="404">
        <f t="shared" si="103"/>
        <v>7.7347548980774583</v>
      </c>
      <c r="AI352" s="404">
        <f t="shared" si="104"/>
        <v>4.2248720379863398</v>
      </c>
      <c r="AJ352" s="404">
        <f t="shared" si="105"/>
        <v>30.011666666666667</v>
      </c>
      <c r="AK352" s="404">
        <f t="shared" si="106"/>
        <v>2.2399072153402564</v>
      </c>
      <c r="AL352" s="404">
        <f t="shared" si="107"/>
        <v>7.4634549297726105</v>
      </c>
    </row>
    <row r="353" spans="1:38">
      <c r="A353" s="355" t="s">
        <v>825</v>
      </c>
      <c r="B353" s="353">
        <v>18.360299999999999</v>
      </c>
      <c r="C353" s="353">
        <v>20.798399999999997</v>
      </c>
      <c r="D353" s="353">
        <v>20.235600000000002</v>
      </c>
      <c r="E353" s="353">
        <v>240.45999999999998</v>
      </c>
      <c r="F353" s="353">
        <v>1919.5</v>
      </c>
      <c r="G353" s="353">
        <v>269.39000000000004</v>
      </c>
      <c r="H353" s="353">
        <v>40.006999999999998</v>
      </c>
      <c r="I353" s="353">
        <v>37.609000000000002</v>
      </c>
      <c r="J353" s="353">
        <v>34.529000000000003</v>
      </c>
      <c r="K353" s="353">
        <f t="shared" si="90"/>
        <v>19.798100000000002</v>
      </c>
      <c r="L353" s="353">
        <f t="shared" si="91"/>
        <v>1.276572594880526</v>
      </c>
      <c r="M353" s="353">
        <f t="shared" si="92"/>
        <v>6.4479550809447677</v>
      </c>
      <c r="N353" s="353">
        <f t="shared" si="93"/>
        <v>809.7833333333333</v>
      </c>
      <c r="O353" s="353">
        <f t="shared" si="94"/>
        <v>961.15167712142772</v>
      </c>
      <c r="P353" s="353">
        <f t="shared" si="95"/>
        <v>118.69244988841803</v>
      </c>
      <c r="Q353" s="353">
        <f t="shared" si="96"/>
        <v>37.381666666666668</v>
      </c>
      <c r="R353" s="353">
        <f t="shared" si="97"/>
        <v>2.7460665201945345</v>
      </c>
      <c r="S353" s="353">
        <f t="shared" si="98"/>
        <v>7.3460248433577986</v>
      </c>
      <c r="T353" s="404" t="s">
        <v>825</v>
      </c>
      <c r="U353" s="404">
        <v>18.360299999999999</v>
      </c>
      <c r="V353" s="404">
        <v>20.798399999999997</v>
      </c>
      <c r="W353" s="404">
        <v>20.235600000000002</v>
      </c>
      <c r="X353" s="404">
        <v>240.45999999999998</v>
      </c>
      <c r="Y353" s="404"/>
      <c r="Z353" s="404">
        <v>269.39000000000004</v>
      </c>
      <c r="AA353" s="404">
        <v>40.006999999999998</v>
      </c>
      <c r="AB353" s="404">
        <v>37.609000000000002</v>
      </c>
      <c r="AC353" s="404">
        <v>34.529000000000003</v>
      </c>
      <c r="AD353" s="404">
        <f t="shared" si="99"/>
        <v>19.798100000000002</v>
      </c>
      <c r="AE353" s="404">
        <f t="shared" si="100"/>
        <v>1.276572594880526</v>
      </c>
      <c r="AF353" s="404">
        <f t="shared" si="101"/>
        <v>6.4479550809447677</v>
      </c>
      <c r="AG353" s="404">
        <f t="shared" si="102"/>
        <v>254.92500000000001</v>
      </c>
      <c r="AH353" s="404">
        <f t="shared" si="103"/>
        <v>20.456599179726865</v>
      </c>
      <c r="AI353" s="404">
        <f t="shared" si="104"/>
        <v>8.0245559202615926</v>
      </c>
      <c r="AJ353" s="404">
        <f t="shared" si="105"/>
        <v>37.381666666666668</v>
      </c>
      <c r="AK353" s="404">
        <f t="shared" si="106"/>
        <v>2.7460665201945345</v>
      </c>
      <c r="AL353" s="404">
        <f t="shared" si="107"/>
        <v>7.3460248433577986</v>
      </c>
    </row>
    <row r="354" spans="1:38">
      <c r="A354" s="355" t="s">
        <v>825</v>
      </c>
      <c r="B354" s="353">
        <v>21.315000000000001</v>
      </c>
      <c r="C354" s="353">
        <v>23.436000000000003</v>
      </c>
      <c r="D354" s="353">
        <v>23.520000000000003</v>
      </c>
      <c r="E354" s="353">
        <v>254.32000000000002</v>
      </c>
      <c r="F354" s="353">
        <v>5012.7000000000007</v>
      </c>
      <c r="G354" s="353">
        <v>439.66999999999996</v>
      </c>
      <c r="H354" s="353">
        <v>41.701000000000001</v>
      </c>
      <c r="I354" s="353">
        <v>48.334000000000003</v>
      </c>
      <c r="J354" s="353">
        <v>46.706000000000003</v>
      </c>
      <c r="K354" s="353">
        <f t="shared" si="90"/>
        <v>22.757000000000005</v>
      </c>
      <c r="L354" s="353">
        <f t="shared" si="91"/>
        <v>1.2495147057958154</v>
      </c>
      <c r="M354" s="353">
        <f t="shared" si="92"/>
        <v>5.4906828922784863</v>
      </c>
      <c r="N354" s="353">
        <f t="shared" si="93"/>
        <v>1902.2300000000002</v>
      </c>
      <c r="O354" s="353">
        <f t="shared" si="94"/>
        <v>2695.3397506251422</v>
      </c>
      <c r="P354" s="353">
        <f t="shared" si="95"/>
        <v>141.69368323626173</v>
      </c>
      <c r="Q354" s="353">
        <f t="shared" si="96"/>
        <v>45.580333333333328</v>
      </c>
      <c r="R354" s="353">
        <f t="shared" si="97"/>
        <v>3.4568072456145633</v>
      </c>
      <c r="S354" s="353">
        <f t="shared" si="98"/>
        <v>7.5839885161317317</v>
      </c>
      <c r="T354" s="404" t="s">
        <v>825</v>
      </c>
      <c r="U354" s="404">
        <v>21.315000000000001</v>
      </c>
      <c r="V354" s="404">
        <v>23.436000000000003</v>
      </c>
      <c r="W354" s="404">
        <v>23.520000000000003</v>
      </c>
      <c r="X354" s="404">
        <v>254.32000000000002</v>
      </c>
      <c r="Y354" s="404"/>
      <c r="Z354" s="404">
        <v>439.66999999999996</v>
      </c>
      <c r="AA354" s="404">
        <v>41.701000000000001</v>
      </c>
      <c r="AB354" s="404">
        <v>48.334000000000003</v>
      </c>
      <c r="AC354" s="404">
        <v>46.706000000000003</v>
      </c>
      <c r="AD354" s="404">
        <f t="shared" si="99"/>
        <v>22.757000000000005</v>
      </c>
      <c r="AE354" s="404">
        <f t="shared" si="100"/>
        <v>1.2495147057958154</v>
      </c>
      <c r="AF354" s="404">
        <f t="shared" si="101"/>
        <v>5.4906828922784863</v>
      </c>
      <c r="AG354" s="404">
        <f t="shared" si="102"/>
        <v>346.995</v>
      </c>
      <c r="AH354" s="404">
        <f t="shared" si="103"/>
        <v>131.06224189292647</v>
      </c>
      <c r="AI354" s="404">
        <f t="shared" si="104"/>
        <v>37.770642773793995</v>
      </c>
      <c r="AJ354" s="404">
        <f t="shared" si="105"/>
        <v>45.580333333333328</v>
      </c>
      <c r="AK354" s="404">
        <f t="shared" si="106"/>
        <v>3.4568072456145633</v>
      </c>
      <c r="AL354" s="404">
        <f t="shared" si="107"/>
        <v>7.5839885161317317</v>
      </c>
    </row>
    <row r="355" spans="1:38">
      <c r="A355" s="355" t="s">
        <v>825</v>
      </c>
      <c r="B355" s="353">
        <v>21.504000000000001</v>
      </c>
      <c r="C355" s="353">
        <v>23.562000000000001</v>
      </c>
      <c r="D355" s="353">
        <v>22.806000000000001</v>
      </c>
      <c r="E355" s="353">
        <v>257.62</v>
      </c>
      <c r="F355" s="353">
        <v>244.2</v>
      </c>
      <c r="G355" s="353">
        <v>279.29000000000002</v>
      </c>
      <c r="H355" s="353">
        <v>36.971000000000004</v>
      </c>
      <c r="I355" s="353">
        <v>43.252000000000002</v>
      </c>
      <c r="J355" s="353">
        <v>40.524000000000001</v>
      </c>
      <c r="K355" s="353">
        <f t="shared" si="90"/>
        <v>22.623999999999999</v>
      </c>
      <c r="L355" s="353">
        <f t="shared" si="91"/>
        <v>1.041001440921193</v>
      </c>
      <c r="M355" s="353">
        <f t="shared" si="92"/>
        <v>4.6013147141141841</v>
      </c>
      <c r="N355" s="353">
        <f t="shared" si="93"/>
        <v>260.37</v>
      </c>
      <c r="O355" s="353">
        <f t="shared" si="94"/>
        <v>17.70590014656133</v>
      </c>
      <c r="P355" s="353">
        <f t="shared" si="95"/>
        <v>6.8002842672202375</v>
      </c>
      <c r="Q355" s="353">
        <f t="shared" si="96"/>
        <v>40.249000000000002</v>
      </c>
      <c r="R355" s="353">
        <f t="shared" si="97"/>
        <v>3.1495172645978613</v>
      </c>
      <c r="S355" s="353">
        <f t="shared" si="98"/>
        <v>7.8250820258835283</v>
      </c>
      <c r="T355" s="404" t="s">
        <v>825</v>
      </c>
      <c r="U355" s="404">
        <v>21.504000000000001</v>
      </c>
      <c r="V355" s="404">
        <v>23.562000000000001</v>
      </c>
      <c r="W355" s="404">
        <v>22.806000000000001</v>
      </c>
      <c r="X355" s="404">
        <v>257.62</v>
      </c>
      <c r="Y355" s="404">
        <v>244.2</v>
      </c>
      <c r="Z355" s="404">
        <v>279.29000000000002</v>
      </c>
      <c r="AA355" s="404">
        <v>36.971000000000004</v>
      </c>
      <c r="AB355" s="404">
        <v>43.252000000000002</v>
      </c>
      <c r="AC355" s="404">
        <v>40.524000000000001</v>
      </c>
      <c r="AD355" s="404">
        <f t="shared" si="99"/>
        <v>22.623999999999999</v>
      </c>
      <c r="AE355" s="404">
        <f t="shared" si="100"/>
        <v>1.041001440921193</v>
      </c>
      <c r="AF355" s="404">
        <f t="shared" si="101"/>
        <v>4.6013147141141841</v>
      </c>
      <c r="AG355" s="404">
        <f t="shared" si="102"/>
        <v>260.37</v>
      </c>
      <c r="AH355" s="404">
        <f t="shared" si="103"/>
        <v>17.70590014656133</v>
      </c>
      <c r="AI355" s="404">
        <f t="shared" si="104"/>
        <v>6.8002842672202375</v>
      </c>
      <c r="AJ355" s="404">
        <f t="shared" si="105"/>
        <v>40.249000000000002</v>
      </c>
      <c r="AK355" s="404">
        <f t="shared" si="106"/>
        <v>3.1495172645978613</v>
      </c>
      <c r="AL355" s="404">
        <f t="shared" si="107"/>
        <v>7.8250820258835283</v>
      </c>
    </row>
    <row r="356" spans="1:38">
      <c r="A356" s="355" t="s">
        <v>825</v>
      </c>
      <c r="B356" s="353">
        <v>21.966000000000001</v>
      </c>
      <c r="C356" s="353">
        <v>24.254999999999999</v>
      </c>
      <c r="D356" s="353">
        <v>22.638000000000002</v>
      </c>
      <c r="E356" s="353">
        <v>256.19</v>
      </c>
      <c r="F356" s="353">
        <v>285.89000000000004</v>
      </c>
      <c r="G356" s="353">
        <v>274.89000000000004</v>
      </c>
      <c r="H356" s="353">
        <v>36.256</v>
      </c>
      <c r="I356" s="353">
        <v>38.994999999999997</v>
      </c>
      <c r="J356" s="353">
        <v>39.369</v>
      </c>
      <c r="K356" s="353">
        <f t="shared" si="90"/>
        <v>22.953000000000003</v>
      </c>
      <c r="L356" s="353">
        <f t="shared" si="91"/>
        <v>1.1765623655378397</v>
      </c>
      <c r="M356" s="353">
        <f t="shared" si="92"/>
        <v>5.1259633404689557</v>
      </c>
      <c r="N356" s="353">
        <f t="shared" si="93"/>
        <v>272.32333333333332</v>
      </c>
      <c r="O356" s="353">
        <f t="shared" si="94"/>
        <v>15.015436501591756</v>
      </c>
      <c r="P356" s="353">
        <f t="shared" si="95"/>
        <v>5.5138266404856076</v>
      </c>
      <c r="Q356" s="353">
        <f t="shared" si="96"/>
        <v>38.206666666666671</v>
      </c>
      <c r="R356" s="353">
        <f t="shared" si="97"/>
        <v>1.6996453551648152</v>
      </c>
      <c r="S356" s="353">
        <f t="shared" si="98"/>
        <v>4.4485570280007369</v>
      </c>
      <c r="T356" s="404" t="s">
        <v>825</v>
      </c>
      <c r="U356" s="404">
        <v>21.966000000000001</v>
      </c>
      <c r="V356" s="404">
        <v>24.254999999999999</v>
      </c>
      <c r="W356" s="404">
        <v>22.638000000000002</v>
      </c>
      <c r="X356" s="404">
        <v>256.19</v>
      </c>
      <c r="Y356" s="404">
        <v>285.89000000000004</v>
      </c>
      <c r="Z356" s="404">
        <v>274.89000000000004</v>
      </c>
      <c r="AA356" s="404">
        <v>36.256</v>
      </c>
      <c r="AB356" s="404">
        <v>38.994999999999997</v>
      </c>
      <c r="AC356" s="404">
        <v>39.369</v>
      </c>
      <c r="AD356" s="404">
        <f t="shared" si="99"/>
        <v>22.953000000000003</v>
      </c>
      <c r="AE356" s="404">
        <f t="shared" si="100"/>
        <v>1.1765623655378397</v>
      </c>
      <c r="AF356" s="404">
        <f t="shared" si="101"/>
        <v>5.1259633404689557</v>
      </c>
      <c r="AG356" s="404">
        <f t="shared" si="102"/>
        <v>272.32333333333332</v>
      </c>
      <c r="AH356" s="404">
        <f t="shared" si="103"/>
        <v>15.015436501591756</v>
      </c>
      <c r="AI356" s="404">
        <f t="shared" si="104"/>
        <v>5.5138266404856076</v>
      </c>
      <c r="AJ356" s="404">
        <f t="shared" si="105"/>
        <v>38.206666666666671</v>
      </c>
      <c r="AK356" s="404">
        <f t="shared" si="106"/>
        <v>1.6996453551648152</v>
      </c>
      <c r="AL356" s="404">
        <f t="shared" si="107"/>
        <v>4.4485570280007369</v>
      </c>
    </row>
    <row r="357" spans="1:38">
      <c r="A357" s="355" t="s">
        <v>825</v>
      </c>
      <c r="B357" s="353">
        <v>20.962199999999999</v>
      </c>
      <c r="C357" s="353">
        <v>22.554000000000002</v>
      </c>
      <c r="D357" s="353">
        <v>20.8278</v>
      </c>
      <c r="E357" s="353">
        <v>220.66</v>
      </c>
      <c r="F357" s="353">
        <v>222.31</v>
      </c>
      <c r="G357" s="353">
        <v>242.44</v>
      </c>
      <c r="H357" s="353">
        <v>33.176000000000002</v>
      </c>
      <c r="I357" s="353">
        <v>47.014000000000003</v>
      </c>
      <c r="J357" s="353">
        <v>38.401000000000003</v>
      </c>
      <c r="K357" s="353">
        <f t="shared" si="90"/>
        <v>21.447999999999997</v>
      </c>
      <c r="L357" s="353">
        <f t="shared" si="91"/>
        <v>0.9601785458965445</v>
      </c>
      <c r="M357" s="353">
        <f t="shared" si="92"/>
        <v>4.4767742721771011</v>
      </c>
      <c r="N357" s="353">
        <f t="shared" si="93"/>
        <v>228.47000000000003</v>
      </c>
      <c r="O357" s="353">
        <f t="shared" si="94"/>
        <v>12.126471044784628</v>
      </c>
      <c r="P357" s="353">
        <f t="shared" si="95"/>
        <v>5.3076863679190378</v>
      </c>
      <c r="Q357" s="353">
        <f t="shared" si="96"/>
        <v>39.530333333333338</v>
      </c>
      <c r="R357" s="353">
        <f t="shared" si="97"/>
        <v>6.9877826478313985</v>
      </c>
      <c r="S357" s="353">
        <f t="shared" si="98"/>
        <v>17.677014228309222</v>
      </c>
      <c r="T357" s="404" t="s">
        <v>825</v>
      </c>
      <c r="U357" s="404">
        <v>20.962199999999999</v>
      </c>
      <c r="V357" s="404">
        <v>22.554000000000002</v>
      </c>
      <c r="W357" s="404">
        <v>20.8278</v>
      </c>
      <c r="X357" s="404">
        <v>220.66</v>
      </c>
      <c r="Y357" s="404">
        <v>222.31</v>
      </c>
      <c r="Z357" s="404">
        <v>242.44</v>
      </c>
      <c r="AA357" s="404">
        <v>33.176000000000002</v>
      </c>
      <c r="AB357" s="404">
        <v>47.014000000000003</v>
      </c>
      <c r="AC357" s="404">
        <v>38.401000000000003</v>
      </c>
      <c r="AD357" s="404">
        <f t="shared" si="99"/>
        <v>21.447999999999997</v>
      </c>
      <c r="AE357" s="404">
        <f t="shared" si="100"/>
        <v>0.9601785458965445</v>
      </c>
      <c r="AF357" s="404">
        <f t="shared" si="101"/>
        <v>4.4767742721771011</v>
      </c>
      <c r="AG357" s="404">
        <f t="shared" si="102"/>
        <v>228.47000000000003</v>
      </c>
      <c r="AH357" s="404">
        <f t="shared" si="103"/>
        <v>12.126471044784628</v>
      </c>
      <c r="AI357" s="404">
        <f t="shared" si="104"/>
        <v>5.3076863679190378</v>
      </c>
      <c r="AJ357" s="404">
        <f t="shared" si="105"/>
        <v>39.530333333333338</v>
      </c>
      <c r="AK357" s="404">
        <f t="shared" si="106"/>
        <v>6.9877826478313985</v>
      </c>
      <c r="AL357" s="404">
        <f t="shared" si="107"/>
        <v>17.677014228309222</v>
      </c>
    </row>
    <row r="358" spans="1:38">
      <c r="A358" s="355" t="s">
        <v>825</v>
      </c>
      <c r="B358" s="353">
        <v>22.574999999999999</v>
      </c>
      <c r="C358" s="353">
        <v>23.646000000000001</v>
      </c>
      <c r="D358" s="353">
        <v>21.21</v>
      </c>
      <c r="E358" s="353">
        <v>241.12</v>
      </c>
      <c r="F358" s="353">
        <v>282.04000000000002</v>
      </c>
      <c r="G358" s="353">
        <v>276.76</v>
      </c>
      <c r="H358" s="353">
        <v>38.819000000000003</v>
      </c>
      <c r="I358" s="353">
        <v>44.143000000000001</v>
      </c>
      <c r="J358" s="353">
        <v>44.187000000000005</v>
      </c>
      <c r="K358" s="353">
        <f t="shared" si="90"/>
        <v>22.477000000000004</v>
      </c>
      <c r="L358" s="353">
        <f t="shared" si="91"/>
        <v>1.2209533160608557</v>
      </c>
      <c r="M358" s="353">
        <f t="shared" si="92"/>
        <v>5.4320119057741492</v>
      </c>
      <c r="N358" s="353">
        <f t="shared" si="93"/>
        <v>266.64000000000004</v>
      </c>
      <c r="O358" s="353">
        <f t="shared" si="94"/>
        <v>22.258086171097464</v>
      </c>
      <c r="P358" s="353">
        <f t="shared" si="95"/>
        <v>8.3476170758691346</v>
      </c>
      <c r="Q358" s="353">
        <f t="shared" si="96"/>
        <v>42.383000000000003</v>
      </c>
      <c r="R358" s="353">
        <f t="shared" si="97"/>
        <v>3.0865929436840225</v>
      </c>
      <c r="S358" s="353">
        <f t="shared" si="98"/>
        <v>7.2826202573768306</v>
      </c>
      <c r="T358" s="404" t="s">
        <v>825</v>
      </c>
      <c r="U358" s="404">
        <v>22.574999999999999</v>
      </c>
      <c r="V358" s="404">
        <v>23.646000000000001</v>
      </c>
      <c r="W358" s="404">
        <v>21.21</v>
      </c>
      <c r="X358" s="404">
        <v>241.12</v>
      </c>
      <c r="Y358" s="404">
        <v>282.04000000000002</v>
      </c>
      <c r="Z358" s="404">
        <v>276.76</v>
      </c>
      <c r="AA358" s="404">
        <v>38.819000000000003</v>
      </c>
      <c r="AB358" s="404">
        <v>44.143000000000001</v>
      </c>
      <c r="AC358" s="404">
        <v>44.187000000000005</v>
      </c>
      <c r="AD358" s="404">
        <f t="shared" si="99"/>
        <v>22.477000000000004</v>
      </c>
      <c r="AE358" s="404">
        <f t="shared" si="100"/>
        <v>1.2209533160608557</v>
      </c>
      <c r="AF358" s="404">
        <f t="shared" si="101"/>
        <v>5.4320119057741492</v>
      </c>
      <c r="AG358" s="404">
        <f t="shared" si="102"/>
        <v>266.64000000000004</v>
      </c>
      <c r="AH358" s="404">
        <f t="shared" si="103"/>
        <v>22.258086171097464</v>
      </c>
      <c r="AI358" s="404">
        <f t="shared" si="104"/>
        <v>8.3476170758691346</v>
      </c>
      <c r="AJ358" s="404">
        <f t="shared" si="105"/>
        <v>42.383000000000003</v>
      </c>
      <c r="AK358" s="404">
        <f t="shared" si="106"/>
        <v>3.0865929436840225</v>
      </c>
      <c r="AL358" s="404">
        <f t="shared" si="107"/>
        <v>7.2826202573768306</v>
      </c>
    </row>
    <row r="359" spans="1:38">
      <c r="A359" s="355" t="s">
        <v>825</v>
      </c>
      <c r="B359" s="353">
        <v>21.483000000000004</v>
      </c>
      <c r="C359" s="353">
        <v>23.163</v>
      </c>
      <c r="D359" s="353">
        <v>21.966000000000001</v>
      </c>
      <c r="E359" s="353">
        <v>317.68</v>
      </c>
      <c r="F359" s="353">
        <v>292.49</v>
      </c>
      <c r="G359" s="353">
        <v>477.07</v>
      </c>
      <c r="H359" s="353">
        <v>33.066000000000003</v>
      </c>
      <c r="I359" s="353">
        <v>40.425000000000004</v>
      </c>
      <c r="J359" s="353">
        <v>38.225000000000001</v>
      </c>
      <c r="K359" s="353">
        <f t="shared" si="90"/>
        <v>22.203999999999997</v>
      </c>
      <c r="L359" s="353">
        <f t="shared" si="91"/>
        <v>0.86491791518039274</v>
      </c>
      <c r="M359" s="353">
        <f t="shared" si="92"/>
        <v>3.8953247846351688</v>
      </c>
      <c r="N359" s="353">
        <f t="shared" si="93"/>
        <v>362.41333333333336</v>
      </c>
      <c r="O359" s="353">
        <f t="shared" si="94"/>
        <v>100.09119558349444</v>
      </c>
      <c r="P359" s="353">
        <f t="shared" si="95"/>
        <v>27.617967215194739</v>
      </c>
      <c r="Q359" s="353">
        <f t="shared" si="96"/>
        <v>37.238666666666667</v>
      </c>
      <c r="R359" s="353">
        <f t="shared" si="97"/>
        <v>3.7773483203609035</v>
      </c>
      <c r="S359" s="353">
        <f t="shared" si="98"/>
        <v>10.143618605287255</v>
      </c>
      <c r="T359" s="404" t="s">
        <v>825</v>
      </c>
      <c r="U359" s="404">
        <v>21.483000000000004</v>
      </c>
      <c r="V359" s="404">
        <v>23.163</v>
      </c>
      <c r="W359" s="404">
        <v>21.966000000000001</v>
      </c>
      <c r="X359" s="404">
        <v>317.68</v>
      </c>
      <c r="Y359" s="404">
        <v>292.49</v>
      </c>
      <c r="Z359" s="404"/>
      <c r="AA359" s="404">
        <v>33.066000000000003</v>
      </c>
      <c r="AB359" s="404">
        <v>40.425000000000004</v>
      </c>
      <c r="AC359" s="404">
        <v>38.225000000000001</v>
      </c>
      <c r="AD359" s="404">
        <f t="shared" si="99"/>
        <v>22.203999999999997</v>
      </c>
      <c r="AE359" s="404">
        <f t="shared" si="100"/>
        <v>0.86491791518039274</v>
      </c>
      <c r="AF359" s="404">
        <f t="shared" si="101"/>
        <v>3.8953247846351688</v>
      </c>
      <c r="AG359" s="404">
        <f t="shared" si="102"/>
        <v>305.08500000000004</v>
      </c>
      <c r="AH359" s="404">
        <f t="shared" si="103"/>
        <v>17.81201981808913</v>
      </c>
      <c r="AI359" s="404">
        <f t="shared" si="104"/>
        <v>5.8383794083908178</v>
      </c>
      <c r="AJ359" s="404">
        <f t="shared" si="105"/>
        <v>37.238666666666667</v>
      </c>
      <c r="AK359" s="404">
        <f t="shared" si="106"/>
        <v>3.7773483203609035</v>
      </c>
      <c r="AL359" s="404">
        <f t="shared" si="107"/>
        <v>10.143618605287255</v>
      </c>
    </row>
    <row r="360" spans="1:38">
      <c r="A360" s="355" t="s">
        <v>825</v>
      </c>
      <c r="B360" s="353">
        <v>20.164200000000001</v>
      </c>
      <c r="C360" s="353">
        <v>21.021000000000001</v>
      </c>
      <c r="D360" s="353">
        <v>20.6934</v>
      </c>
      <c r="E360" s="353">
        <v>300.41000000000003</v>
      </c>
      <c r="F360" s="353">
        <v>383.46</v>
      </c>
      <c r="G360" s="353">
        <v>330.33000000000004</v>
      </c>
      <c r="H360" s="353">
        <v>35.508000000000003</v>
      </c>
      <c r="I360" s="353">
        <v>45.803999999999995</v>
      </c>
      <c r="J360" s="353">
        <v>47.542000000000002</v>
      </c>
      <c r="K360" s="353">
        <f t="shared" si="90"/>
        <v>20.626200000000001</v>
      </c>
      <c r="L360" s="353">
        <f t="shared" si="91"/>
        <v>0.43233487021058092</v>
      </c>
      <c r="M360" s="353">
        <f t="shared" si="92"/>
        <v>2.0960471158554697</v>
      </c>
      <c r="N360" s="353">
        <f t="shared" si="93"/>
        <v>338.06666666666666</v>
      </c>
      <c r="O360" s="353">
        <f t="shared" si="94"/>
        <v>42.062068818988436</v>
      </c>
      <c r="P360" s="353">
        <f t="shared" si="95"/>
        <v>12.441945026322749</v>
      </c>
      <c r="Q360" s="353">
        <f t="shared" si="96"/>
        <v>42.951333333333331</v>
      </c>
      <c r="R360" s="353">
        <f t="shared" si="97"/>
        <v>6.504426902758917</v>
      </c>
      <c r="S360" s="353">
        <f t="shared" si="98"/>
        <v>15.143713589238015</v>
      </c>
      <c r="T360" s="404" t="s">
        <v>825</v>
      </c>
      <c r="U360" s="404">
        <v>20.164200000000001</v>
      </c>
      <c r="V360" s="404">
        <v>21.021000000000001</v>
      </c>
      <c r="W360" s="404">
        <v>20.6934</v>
      </c>
      <c r="X360" s="404">
        <v>300.41000000000003</v>
      </c>
      <c r="Y360" s="404">
        <v>383.46</v>
      </c>
      <c r="Z360" s="404">
        <v>330.33000000000004</v>
      </c>
      <c r="AA360" s="404">
        <v>35.508000000000003</v>
      </c>
      <c r="AB360" s="404">
        <v>45.803999999999995</v>
      </c>
      <c r="AC360" s="404">
        <v>47.542000000000002</v>
      </c>
      <c r="AD360" s="404">
        <f t="shared" si="99"/>
        <v>20.626200000000001</v>
      </c>
      <c r="AE360" s="404">
        <f t="shared" si="100"/>
        <v>0.43233487021058092</v>
      </c>
      <c r="AF360" s="404">
        <f t="shared" si="101"/>
        <v>2.0960471158554697</v>
      </c>
      <c r="AG360" s="404">
        <f t="shared" si="102"/>
        <v>338.06666666666666</v>
      </c>
      <c r="AH360" s="404">
        <f t="shared" si="103"/>
        <v>42.062068818988436</v>
      </c>
      <c r="AI360" s="404">
        <f t="shared" si="104"/>
        <v>12.441945026322749</v>
      </c>
      <c r="AJ360" s="404">
        <f t="shared" si="105"/>
        <v>42.951333333333331</v>
      </c>
      <c r="AK360" s="404">
        <f t="shared" si="106"/>
        <v>6.504426902758917</v>
      </c>
      <c r="AL360" s="404">
        <f t="shared" si="107"/>
        <v>15.143713589238015</v>
      </c>
    </row>
    <row r="361" spans="1:38">
      <c r="A361" s="355" t="s">
        <v>825</v>
      </c>
      <c r="B361" s="353">
        <v>17.7408</v>
      </c>
      <c r="C361" s="353">
        <v>18.48</v>
      </c>
      <c r="D361" s="353">
        <v>18.3309</v>
      </c>
      <c r="E361" s="353">
        <v>322.41000000000003</v>
      </c>
      <c r="F361" s="353">
        <v>300.52</v>
      </c>
      <c r="G361" s="353">
        <v>308.77</v>
      </c>
      <c r="H361" s="353">
        <v>42.262</v>
      </c>
      <c r="I361" s="353">
        <v>38.555</v>
      </c>
      <c r="J361" s="353">
        <v>30.513999999999999</v>
      </c>
      <c r="K361" s="353">
        <f t="shared" si="90"/>
        <v>18.183899999999998</v>
      </c>
      <c r="L361" s="353">
        <f t="shared" si="91"/>
        <v>0.39091036056876266</v>
      </c>
      <c r="M361" s="353">
        <f t="shared" si="92"/>
        <v>2.1497608355125286</v>
      </c>
      <c r="N361" s="353">
        <f t="shared" si="93"/>
        <v>310.56666666666666</v>
      </c>
      <c r="O361" s="353">
        <f t="shared" si="94"/>
        <v>11.055045605212754</v>
      </c>
      <c r="P361" s="353">
        <f t="shared" si="95"/>
        <v>3.5596368805021212</v>
      </c>
      <c r="Q361" s="353">
        <f t="shared" si="96"/>
        <v>37.110333333333337</v>
      </c>
      <c r="R361" s="353">
        <f t="shared" si="97"/>
        <v>6.0057615947798801</v>
      </c>
      <c r="S361" s="353">
        <f t="shared" si="98"/>
        <v>16.183529101813189</v>
      </c>
      <c r="T361" s="404" t="s">
        <v>825</v>
      </c>
      <c r="U361" s="404">
        <v>17.7408</v>
      </c>
      <c r="V361" s="404">
        <v>18.48</v>
      </c>
      <c r="W361" s="404">
        <v>18.3309</v>
      </c>
      <c r="X361" s="404">
        <v>322.41000000000003</v>
      </c>
      <c r="Y361" s="404">
        <v>300.52</v>
      </c>
      <c r="Z361" s="404">
        <v>308.77</v>
      </c>
      <c r="AA361" s="404">
        <v>42.262</v>
      </c>
      <c r="AB361" s="404">
        <v>38.555</v>
      </c>
      <c r="AC361" s="404">
        <v>30.513999999999999</v>
      </c>
      <c r="AD361" s="404">
        <f t="shared" si="99"/>
        <v>18.183899999999998</v>
      </c>
      <c r="AE361" s="404">
        <f t="shared" si="100"/>
        <v>0.39091036056876266</v>
      </c>
      <c r="AF361" s="404">
        <f t="shared" si="101"/>
        <v>2.1497608355125286</v>
      </c>
      <c r="AG361" s="404">
        <f t="shared" si="102"/>
        <v>310.56666666666666</v>
      </c>
      <c r="AH361" s="404">
        <f t="shared" si="103"/>
        <v>11.055045605212754</v>
      </c>
      <c r="AI361" s="404">
        <f t="shared" si="104"/>
        <v>3.5596368805021212</v>
      </c>
      <c r="AJ361" s="404">
        <f t="shared" si="105"/>
        <v>37.110333333333337</v>
      </c>
      <c r="AK361" s="404">
        <f t="shared" si="106"/>
        <v>6.0057615947798801</v>
      </c>
      <c r="AL361" s="404">
        <f t="shared" si="107"/>
        <v>16.183529101813189</v>
      </c>
    </row>
    <row r="362" spans="1:38">
      <c r="A362" s="355" t="s">
        <v>825</v>
      </c>
      <c r="B362" s="353">
        <v>18.188099999999999</v>
      </c>
      <c r="C362" s="353">
        <v>19.007100000000001</v>
      </c>
      <c r="D362" s="353">
        <v>19.217100000000002</v>
      </c>
      <c r="E362" s="353">
        <v>333.08000000000004</v>
      </c>
      <c r="F362" s="353">
        <v>339.13</v>
      </c>
      <c r="G362" s="353">
        <v>324.71999999999997</v>
      </c>
      <c r="H362" s="353">
        <v>38.346000000000004</v>
      </c>
      <c r="I362" s="353">
        <v>44.164999999999999</v>
      </c>
      <c r="J362" s="353">
        <v>36.739999999999995</v>
      </c>
      <c r="K362" s="353">
        <f t="shared" si="90"/>
        <v>18.804100000000002</v>
      </c>
      <c r="L362" s="353">
        <f t="shared" si="91"/>
        <v>0.54370672241568063</v>
      </c>
      <c r="M362" s="353">
        <f t="shared" si="92"/>
        <v>2.8914264570794699</v>
      </c>
      <c r="N362" s="353">
        <f t="shared" si="93"/>
        <v>332.31</v>
      </c>
      <c r="O362" s="353">
        <f t="shared" si="94"/>
        <v>7.2357929765852358</v>
      </c>
      <c r="P362" s="353">
        <f t="shared" si="95"/>
        <v>2.1774225802970828</v>
      </c>
      <c r="Q362" s="353">
        <f t="shared" si="96"/>
        <v>39.75033333333333</v>
      </c>
      <c r="R362" s="353">
        <f t="shared" si="97"/>
        <v>3.9066315840290522</v>
      </c>
      <c r="S362" s="353">
        <f t="shared" si="98"/>
        <v>9.8279215705420988</v>
      </c>
      <c r="T362" s="404" t="s">
        <v>825</v>
      </c>
      <c r="U362" s="404">
        <v>18.188099999999999</v>
      </c>
      <c r="V362" s="404">
        <v>19.007100000000001</v>
      </c>
      <c r="W362" s="404">
        <v>19.217100000000002</v>
      </c>
      <c r="X362" s="404">
        <v>333.08000000000004</v>
      </c>
      <c r="Y362" s="404">
        <v>339.13</v>
      </c>
      <c r="Z362" s="404">
        <v>324.71999999999997</v>
      </c>
      <c r="AA362" s="404">
        <v>38.346000000000004</v>
      </c>
      <c r="AB362" s="404">
        <v>44.164999999999999</v>
      </c>
      <c r="AC362" s="404">
        <v>36.739999999999995</v>
      </c>
      <c r="AD362" s="404">
        <f t="shared" si="99"/>
        <v>18.804100000000002</v>
      </c>
      <c r="AE362" s="404">
        <f t="shared" si="100"/>
        <v>0.54370672241568063</v>
      </c>
      <c r="AF362" s="404">
        <f t="shared" si="101"/>
        <v>2.8914264570794699</v>
      </c>
      <c r="AG362" s="404">
        <f t="shared" si="102"/>
        <v>332.31</v>
      </c>
      <c r="AH362" s="404">
        <f t="shared" si="103"/>
        <v>7.2357929765852358</v>
      </c>
      <c r="AI362" s="404">
        <f t="shared" si="104"/>
        <v>2.1774225802970828</v>
      </c>
      <c r="AJ362" s="404">
        <f t="shared" si="105"/>
        <v>39.75033333333333</v>
      </c>
      <c r="AK362" s="404">
        <f t="shared" si="106"/>
        <v>3.9066315840290522</v>
      </c>
      <c r="AL362" s="404">
        <f t="shared" si="107"/>
        <v>9.8279215705420988</v>
      </c>
    </row>
    <row r="363" spans="1:38">
      <c r="A363" s="355" t="s">
        <v>825</v>
      </c>
      <c r="B363" s="353">
        <v>20.401500000000002</v>
      </c>
      <c r="C363" s="353">
        <v>21.042000000000002</v>
      </c>
      <c r="D363" s="353">
        <v>19.708500000000001</v>
      </c>
      <c r="E363" s="353">
        <v>192.5</v>
      </c>
      <c r="F363" s="353">
        <v>214.28</v>
      </c>
      <c r="G363" s="353">
        <v>265.87</v>
      </c>
      <c r="H363" s="353">
        <v>145.97</v>
      </c>
      <c r="I363" s="353">
        <v>44.461999999999996</v>
      </c>
      <c r="J363" s="353">
        <v>39.973999999999997</v>
      </c>
      <c r="K363" s="353">
        <f t="shared" si="90"/>
        <v>20.384</v>
      </c>
      <c r="L363" s="353">
        <f t="shared" si="91"/>
        <v>0.66692222185199423</v>
      </c>
      <c r="M363" s="353">
        <f t="shared" si="92"/>
        <v>3.2717926896192808</v>
      </c>
      <c r="N363" s="353">
        <f t="shared" si="93"/>
        <v>224.21666666666667</v>
      </c>
      <c r="O363" s="353">
        <f t="shared" si="94"/>
        <v>37.680793958372604</v>
      </c>
      <c r="P363" s="353">
        <f t="shared" si="95"/>
        <v>16.805527670425601</v>
      </c>
      <c r="Q363" s="353">
        <f t="shared" si="96"/>
        <v>76.801999999999992</v>
      </c>
      <c r="R363" s="353">
        <f t="shared" si="97"/>
        <v>59.943262373681357</v>
      </c>
      <c r="S363" s="353">
        <f t="shared" si="98"/>
        <v>78.049090354002971</v>
      </c>
      <c r="T363" s="404" t="s">
        <v>825</v>
      </c>
      <c r="U363" s="404">
        <v>20.401500000000002</v>
      </c>
      <c r="V363" s="404">
        <v>21.042000000000002</v>
      </c>
      <c r="W363" s="404">
        <v>19.708500000000001</v>
      </c>
      <c r="X363" s="404">
        <v>192.5</v>
      </c>
      <c r="Y363" s="404">
        <v>214.28</v>
      </c>
      <c r="Z363" s="404">
        <v>265.87</v>
      </c>
      <c r="AA363" s="404"/>
      <c r="AB363" s="404">
        <v>44.461999999999996</v>
      </c>
      <c r="AC363" s="404">
        <v>39.973999999999997</v>
      </c>
      <c r="AD363" s="404">
        <f t="shared" si="99"/>
        <v>20.384</v>
      </c>
      <c r="AE363" s="404">
        <f t="shared" si="100"/>
        <v>0.66692222185199423</v>
      </c>
      <c r="AF363" s="404">
        <f t="shared" si="101"/>
        <v>3.2717926896192808</v>
      </c>
      <c r="AG363" s="404">
        <f t="shared" si="102"/>
        <v>224.21666666666667</v>
      </c>
      <c r="AH363" s="404">
        <f t="shared" si="103"/>
        <v>37.680793958372604</v>
      </c>
      <c r="AI363" s="404">
        <f t="shared" si="104"/>
        <v>16.805527670425601</v>
      </c>
      <c r="AJ363" s="404">
        <f t="shared" si="105"/>
        <v>42.217999999999996</v>
      </c>
      <c r="AK363" s="404">
        <f t="shared" si="106"/>
        <v>3.1734952339652249</v>
      </c>
      <c r="AL363" s="404">
        <f t="shared" si="107"/>
        <v>7.5169246150107183</v>
      </c>
    </row>
    <row r="364" spans="1:38">
      <c r="A364" s="355" t="s">
        <v>825</v>
      </c>
      <c r="B364" s="353">
        <v>20.055</v>
      </c>
      <c r="C364" s="353">
        <v>20.762699999999999</v>
      </c>
      <c r="D364" s="353">
        <v>18.757200000000001</v>
      </c>
      <c r="E364" s="353">
        <v>184.8</v>
      </c>
      <c r="F364" s="353">
        <v>203.72</v>
      </c>
      <c r="G364" s="353">
        <v>187.33</v>
      </c>
      <c r="H364" s="353">
        <v>48.829000000000001</v>
      </c>
      <c r="I364" s="353">
        <v>40.755000000000003</v>
      </c>
      <c r="J364" s="353">
        <v>38.621000000000002</v>
      </c>
      <c r="K364" s="353">
        <f t="shared" si="90"/>
        <v>19.8583</v>
      </c>
      <c r="L364" s="353">
        <f t="shared" si="91"/>
        <v>1.0171163797717535</v>
      </c>
      <c r="M364" s="353">
        <f t="shared" si="92"/>
        <v>5.1218703502905765</v>
      </c>
      <c r="N364" s="353">
        <f t="shared" si="93"/>
        <v>191.95000000000002</v>
      </c>
      <c r="O364" s="353">
        <f t="shared" si="94"/>
        <v>10.271314424162073</v>
      </c>
      <c r="P364" s="353">
        <f t="shared" si="95"/>
        <v>5.3510364283209544</v>
      </c>
      <c r="Q364" s="353">
        <f t="shared" si="96"/>
        <v>42.735000000000007</v>
      </c>
      <c r="R364" s="353">
        <f t="shared" si="97"/>
        <v>5.3843398852598163</v>
      </c>
      <c r="S364" s="353">
        <f t="shared" si="98"/>
        <v>12.599367930875898</v>
      </c>
      <c r="T364" s="404" t="s">
        <v>825</v>
      </c>
      <c r="U364" s="404">
        <v>20.055</v>
      </c>
      <c r="V364" s="404">
        <v>20.762699999999999</v>
      </c>
      <c r="W364" s="404">
        <v>18.757200000000001</v>
      </c>
      <c r="X364" s="404">
        <v>184.8</v>
      </c>
      <c r="Y364" s="404">
        <v>203.72</v>
      </c>
      <c r="Z364" s="404">
        <v>187.33</v>
      </c>
      <c r="AA364" s="404">
        <v>48.829000000000001</v>
      </c>
      <c r="AB364" s="404">
        <v>40.755000000000003</v>
      </c>
      <c r="AC364" s="404">
        <v>38.621000000000002</v>
      </c>
      <c r="AD364" s="404">
        <f t="shared" si="99"/>
        <v>19.8583</v>
      </c>
      <c r="AE364" s="404">
        <f t="shared" si="100"/>
        <v>1.0171163797717535</v>
      </c>
      <c r="AF364" s="404">
        <f t="shared" si="101"/>
        <v>5.1218703502905765</v>
      </c>
      <c r="AG364" s="404">
        <f t="shared" si="102"/>
        <v>191.95000000000002</v>
      </c>
      <c r="AH364" s="404">
        <f t="shared" si="103"/>
        <v>10.271314424162073</v>
      </c>
      <c r="AI364" s="404">
        <f t="shared" si="104"/>
        <v>5.3510364283209544</v>
      </c>
      <c r="AJ364" s="404">
        <f t="shared" si="105"/>
        <v>42.735000000000007</v>
      </c>
      <c r="AK364" s="404">
        <f t="shared" si="106"/>
        <v>5.3843398852598163</v>
      </c>
      <c r="AL364" s="404">
        <f t="shared" si="107"/>
        <v>12.599367930875898</v>
      </c>
    </row>
    <row r="365" spans="1:38">
      <c r="A365" s="355" t="s">
        <v>825</v>
      </c>
      <c r="B365" s="353">
        <v>10.206</v>
      </c>
      <c r="C365" s="353">
        <v>11.1762</v>
      </c>
      <c r="D365" s="353">
        <v>10.661700000000002</v>
      </c>
      <c r="E365" s="353">
        <v>281.93</v>
      </c>
      <c r="F365" s="353">
        <v>375.43</v>
      </c>
      <c r="G365" s="353">
        <v>316.03000000000003</v>
      </c>
      <c r="H365" s="353">
        <v>33.714999999999996</v>
      </c>
      <c r="I365" s="353">
        <v>39.423999999999999</v>
      </c>
      <c r="J365" s="353">
        <v>36.036000000000001</v>
      </c>
      <c r="K365" s="353">
        <f t="shared" si="90"/>
        <v>10.6813</v>
      </c>
      <c r="L365" s="353">
        <f t="shared" si="91"/>
        <v>0.48539687885275901</v>
      </c>
      <c r="M365" s="353">
        <f t="shared" si="92"/>
        <v>4.5443614433894659</v>
      </c>
      <c r="N365" s="353">
        <f t="shared" si="93"/>
        <v>324.46333333333337</v>
      </c>
      <c r="O365" s="353">
        <f t="shared" si="94"/>
        <v>47.317051190171306</v>
      </c>
      <c r="P365" s="353">
        <f t="shared" si="95"/>
        <v>14.58317360672638</v>
      </c>
      <c r="Q365" s="353">
        <f t="shared" si="96"/>
        <v>36.391666666666666</v>
      </c>
      <c r="R365" s="353">
        <f t="shared" si="97"/>
        <v>2.8710702417971841</v>
      </c>
      <c r="S365" s="353">
        <f t="shared" si="98"/>
        <v>7.889361781902041</v>
      </c>
      <c r="T365" s="404" t="s">
        <v>825</v>
      </c>
      <c r="U365" s="404">
        <v>10.206</v>
      </c>
      <c r="V365" s="404">
        <v>11.1762</v>
      </c>
      <c r="W365" s="404">
        <v>10.661700000000002</v>
      </c>
      <c r="X365" s="404">
        <v>281.93</v>
      </c>
      <c r="Y365" s="404">
        <v>375.43</v>
      </c>
      <c r="Z365" s="404">
        <v>316.03000000000003</v>
      </c>
      <c r="AA365" s="404">
        <v>33.714999999999996</v>
      </c>
      <c r="AB365" s="404">
        <v>39.423999999999999</v>
      </c>
      <c r="AC365" s="404">
        <v>36.036000000000001</v>
      </c>
      <c r="AD365" s="404">
        <f t="shared" si="99"/>
        <v>10.6813</v>
      </c>
      <c r="AE365" s="404">
        <f t="shared" si="100"/>
        <v>0.48539687885275901</v>
      </c>
      <c r="AF365" s="404">
        <f t="shared" si="101"/>
        <v>4.5443614433894659</v>
      </c>
      <c r="AG365" s="404">
        <f t="shared" si="102"/>
        <v>324.46333333333337</v>
      </c>
      <c r="AH365" s="404">
        <f t="shared" si="103"/>
        <v>47.317051190171306</v>
      </c>
      <c r="AI365" s="404">
        <f t="shared" si="104"/>
        <v>14.58317360672638</v>
      </c>
      <c r="AJ365" s="404">
        <f t="shared" si="105"/>
        <v>36.391666666666666</v>
      </c>
      <c r="AK365" s="404">
        <f t="shared" si="106"/>
        <v>2.8710702417971841</v>
      </c>
      <c r="AL365" s="404">
        <f t="shared" si="107"/>
        <v>7.889361781902041</v>
      </c>
    </row>
    <row r="366" spans="1:38">
      <c r="A366" s="355" t="s">
        <v>825</v>
      </c>
      <c r="B366" s="353">
        <v>11.0901</v>
      </c>
      <c r="C366" s="353">
        <v>12.1233</v>
      </c>
      <c r="D366" s="353">
        <v>9.6348000000000003</v>
      </c>
      <c r="E366" s="353">
        <v>233.75</v>
      </c>
      <c r="F366" s="353">
        <v>204.92999999999998</v>
      </c>
      <c r="G366" s="353">
        <v>239.58</v>
      </c>
      <c r="H366" s="353">
        <v>28.797999999999998</v>
      </c>
      <c r="I366" s="353">
        <v>40.117000000000004</v>
      </c>
      <c r="J366" s="353">
        <v>39.655000000000001</v>
      </c>
      <c r="K366" s="353">
        <f t="shared" si="90"/>
        <v>10.949399999999999</v>
      </c>
      <c r="L366" s="353">
        <f t="shared" si="91"/>
        <v>1.2502021556532368</v>
      </c>
      <c r="M366" s="353">
        <f t="shared" si="92"/>
        <v>11.417996928171743</v>
      </c>
      <c r="N366" s="353">
        <f t="shared" si="93"/>
        <v>226.08666666666667</v>
      </c>
      <c r="O366" s="353">
        <f t="shared" si="94"/>
        <v>18.552644914764418</v>
      </c>
      <c r="P366" s="353">
        <f t="shared" si="95"/>
        <v>8.2059880789510284</v>
      </c>
      <c r="Q366" s="353">
        <f t="shared" si="96"/>
        <v>36.190000000000005</v>
      </c>
      <c r="R366" s="353">
        <f t="shared" si="97"/>
        <v>6.4058261762242514</v>
      </c>
      <c r="S366" s="353">
        <f t="shared" si="98"/>
        <v>17.700542073015338</v>
      </c>
      <c r="T366" s="404" t="s">
        <v>825</v>
      </c>
      <c r="U366" s="404">
        <v>11.0901</v>
      </c>
      <c r="V366" s="404">
        <v>12.1233</v>
      </c>
      <c r="W366" s="404">
        <v>9.6348000000000003</v>
      </c>
      <c r="X366" s="404">
        <v>233.75</v>
      </c>
      <c r="Y366" s="404">
        <v>204.92999999999998</v>
      </c>
      <c r="Z366" s="404">
        <v>239.58</v>
      </c>
      <c r="AA366" s="404">
        <v>28.797999999999998</v>
      </c>
      <c r="AB366" s="404">
        <v>40.117000000000004</v>
      </c>
      <c r="AC366" s="404">
        <v>39.655000000000001</v>
      </c>
      <c r="AD366" s="404">
        <f t="shared" si="99"/>
        <v>10.949399999999999</v>
      </c>
      <c r="AE366" s="404">
        <f t="shared" si="100"/>
        <v>1.2502021556532368</v>
      </c>
      <c r="AF366" s="404">
        <f t="shared" si="101"/>
        <v>11.417996928171743</v>
      </c>
      <c r="AG366" s="404">
        <f t="shared" si="102"/>
        <v>226.08666666666667</v>
      </c>
      <c r="AH366" s="404">
        <f t="shared" si="103"/>
        <v>18.552644914764418</v>
      </c>
      <c r="AI366" s="404">
        <f t="shared" si="104"/>
        <v>8.2059880789510284</v>
      </c>
      <c r="AJ366" s="404">
        <f t="shared" si="105"/>
        <v>36.190000000000005</v>
      </c>
      <c r="AK366" s="404">
        <f t="shared" si="106"/>
        <v>6.4058261762242514</v>
      </c>
      <c r="AL366" s="404">
        <f t="shared" si="107"/>
        <v>17.700542073015338</v>
      </c>
    </row>
    <row r="367" spans="1:38">
      <c r="A367" s="355" t="s">
        <v>825</v>
      </c>
      <c r="B367" s="353">
        <v>15.829800000000001</v>
      </c>
      <c r="C367" s="353">
        <v>16.7181</v>
      </c>
      <c r="D367" s="353">
        <v>14.912099999999999</v>
      </c>
      <c r="E367" s="353">
        <v>179.52</v>
      </c>
      <c r="F367" s="353">
        <v>189.42</v>
      </c>
      <c r="G367" s="353">
        <v>217.47</v>
      </c>
      <c r="H367" s="353">
        <v>32.647999999999996</v>
      </c>
      <c r="I367" s="353">
        <v>36.860999999999997</v>
      </c>
      <c r="J367" s="353">
        <v>37.234999999999999</v>
      </c>
      <c r="K367" s="353">
        <f t="shared" si="90"/>
        <v>15.819999999999999</v>
      </c>
      <c r="L367" s="353">
        <f t="shared" si="91"/>
        <v>0.90303988284017711</v>
      </c>
      <c r="M367" s="353">
        <f t="shared" si="92"/>
        <v>5.7082167056901216</v>
      </c>
      <c r="N367" s="353">
        <f t="shared" si="93"/>
        <v>195.47</v>
      </c>
      <c r="O367" s="353">
        <f t="shared" si="94"/>
        <v>19.685083184990606</v>
      </c>
      <c r="P367" s="353">
        <f t="shared" si="95"/>
        <v>10.070641625308543</v>
      </c>
      <c r="Q367" s="353">
        <f t="shared" si="96"/>
        <v>35.581333333333326</v>
      </c>
      <c r="R367" s="353">
        <f t="shared" si="97"/>
        <v>2.5472146225501575</v>
      </c>
      <c r="S367" s="353">
        <f t="shared" si="98"/>
        <v>7.1588509589770615</v>
      </c>
      <c r="T367" s="404" t="s">
        <v>825</v>
      </c>
      <c r="U367" s="404">
        <v>15.829800000000001</v>
      </c>
      <c r="V367" s="404">
        <v>16.7181</v>
      </c>
      <c r="W367" s="404">
        <v>14.912099999999999</v>
      </c>
      <c r="X367" s="404">
        <v>179.52</v>
      </c>
      <c r="Y367" s="404">
        <v>189.42</v>
      </c>
      <c r="Z367" s="404">
        <v>217.47</v>
      </c>
      <c r="AA367" s="404">
        <v>32.647999999999996</v>
      </c>
      <c r="AB367" s="404">
        <v>36.860999999999997</v>
      </c>
      <c r="AC367" s="404">
        <v>37.234999999999999</v>
      </c>
      <c r="AD367" s="404">
        <f t="shared" si="99"/>
        <v>15.819999999999999</v>
      </c>
      <c r="AE367" s="404">
        <f t="shared" si="100"/>
        <v>0.90303988284017711</v>
      </c>
      <c r="AF367" s="404">
        <f t="shared" si="101"/>
        <v>5.7082167056901216</v>
      </c>
      <c r="AG367" s="404">
        <f t="shared" si="102"/>
        <v>195.47</v>
      </c>
      <c r="AH367" s="404">
        <f t="shared" si="103"/>
        <v>19.685083184990606</v>
      </c>
      <c r="AI367" s="404">
        <f t="shared" si="104"/>
        <v>10.070641625308543</v>
      </c>
      <c r="AJ367" s="404">
        <f t="shared" si="105"/>
        <v>35.581333333333326</v>
      </c>
      <c r="AK367" s="404">
        <f t="shared" si="106"/>
        <v>2.5472146225501575</v>
      </c>
      <c r="AL367" s="404">
        <f t="shared" si="107"/>
        <v>7.1588509589770615</v>
      </c>
    </row>
    <row r="368" spans="1:38">
      <c r="A368" s="355" t="s">
        <v>825</v>
      </c>
      <c r="B368" s="353">
        <v>16.6404</v>
      </c>
      <c r="C368" s="353">
        <v>18.511499999999998</v>
      </c>
      <c r="D368" s="353">
        <v>17.5686</v>
      </c>
      <c r="E368" s="353">
        <v>438.68</v>
      </c>
      <c r="F368" s="353">
        <v>513.58999999999992</v>
      </c>
      <c r="G368" s="353">
        <v>544.28000000000009</v>
      </c>
      <c r="H368" s="353">
        <v>38.323999999999998</v>
      </c>
      <c r="I368" s="353">
        <v>41.184000000000005</v>
      </c>
      <c r="J368" s="353">
        <v>36.024999999999999</v>
      </c>
      <c r="K368" s="353">
        <f t="shared" si="90"/>
        <v>17.573499999999999</v>
      </c>
      <c r="L368" s="353">
        <f t="shared" si="91"/>
        <v>0.93555962396845582</v>
      </c>
      <c r="M368" s="353">
        <f t="shared" si="92"/>
        <v>5.3236954731183648</v>
      </c>
      <c r="N368" s="353">
        <f t="shared" si="93"/>
        <v>498.85000000000008</v>
      </c>
      <c r="O368" s="353">
        <f t="shared" si="94"/>
        <v>54.321180951816594</v>
      </c>
      <c r="P368" s="353">
        <f t="shared" si="95"/>
        <v>10.889281537900489</v>
      </c>
      <c r="Q368" s="353">
        <f t="shared" si="96"/>
        <v>38.511000000000003</v>
      </c>
      <c r="R368" s="353">
        <f t="shared" si="97"/>
        <v>2.5845786890710092</v>
      </c>
      <c r="S368" s="353">
        <f t="shared" si="98"/>
        <v>6.7112738933577649</v>
      </c>
      <c r="T368" s="404" t="s">
        <v>825</v>
      </c>
      <c r="U368" s="404">
        <v>16.6404</v>
      </c>
      <c r="V368" s="404">
        <v>18.511499999999998</v>
      </c>
      <c r="W368" s="404">
        <v>17.5686</v>
      </c>
      <c r="X368" s="404">
        <v>438.68</v>
      </c>
      <c r="Y368" s="404">
        <v>513.58999999999992</v>
      </c>
      <c r="Z368" s="404">
        <v>544.28000000000009</v>
      </c>
      <c r="AA368" s="404">
        <v>38.323999999999998</v>
      </c>
      <c r="AB368" s="404">
        <v>41.184000000000005</v>
      </c>
      <c r="AC368" s="404">
        <v>36.024999999999999</v>
      </c>
      <c r="AD368" s="404">
        <f t="shared" si="99"/>
        <v>17.573499999999999</v>
      </c>
      <c r="AE368" s="404">
        <f t="shared" si="100"/>
        <v>0.93555962396845582</v>
      </c>
      <c r="AF368" s="404">
        <f t="shared" si="101"/>
        <v>5.3236954731183648</v>
      </c>
      <c r="AG368" s="404">
        <f t="shared" si="102"/>
        <v>498.85000000000008</v>
      </c>
      <c r="AH368" s="404">
        <f t="shared" si="103"/>
        <v>54.321180951816594</v>
      </c>
      <c r="AI368" s="404">
        <f t="shared" si="104"/>
        <v>10.889281537900489</v>
      </c>
      <c r="AJ368" s="404">
        <f t="shared" si="105"/>
        <v>38.511000000000003</v>
      </c>
      <c r="AK368" s="404">
        <f t="shared" si="106"/>
        <v>2.5845786890710092</v>
      </c>
      <c r="AL368" s="404">
        <f t="shared" si="107"/>
        <v>6.7112738933577649</v>
      </c>
    </row>
    <row r="369" spans="1:38">
      <c r="A369" s="355" t="s">
        <v>825</v>
      </c>
      <c r="B369" s="353">
        <v>17.394300000000001</v>
      </c>
      <c r="C369" s="353">
        <v>17.238900000000001</v>
      </c>
      <c r="D369" s="353">
        <v>16.2288</v>
      </c>
      <c r="E369" s="353">
        <v>512.93000000000006</v>
      </c>
      <c r="F369" s="353">
        <v>561.22</v>
      </c>
      <c r="G369" s="353">
        <v>501.49</v>
      </c>
      <c r="H369" s="353">
        <v>51.887000000000008</v>
      </c>
      <c r="I369" s="353">
        <v>47.047000000000004</v>
      </c>
      <c r="J369" s="353">
        <v>76.570999999999998</v>
      </c>
      <c r="K369" s="353">
        <f t="shared" si="90"/>
        <v>16.954000000000001</v>
      </c>
      <c r="L369" s="353">
        <f t="shared" si="91"/>
        <v>0.63282981124469873</v>
      </c>
      <c r="M369" s="353">
        <f t="shared" si="92"/>
        <v>3.7326283546342971</v>
      </c>
      <c r="N369" s="353">
        <f t="shared" si="93"/>
        <v>525.21333333333337</v>
      </c>
      <c r="O369" s="353">
        <f t="shared" si="94"/>
        <v>31.702971995277245</v>
      </c>
      <c r="P369" s="353">
        <f t="shared" si="95"/>
        <v>6.0362085238907195</v>
      </c>
      <c r="Q369" s="353">
        <f t="shared" si="96"/>
        <v>58.501666666666665</v>
      </c>
      <c r="R369" s="353">
        <f t="shared" si="97"/>
        <v>15.834519422241213</v>
      </c>
      <c r="S369" s="353">
        <f t="shared" si="98"/>
        <v>27.066783434502518</v>
      </c>
      <c r="T369" s="404" t="s">
        <v>825</v>
      </c>
      <c r="U369" s="404">
        <v>17.394300000000001</v>
      </c>
      <c r="V369" s="404">
        <v>17.238900000000001</v>
      </c>
      <c r="W369" s="404">
        <v>16.2288</v>
      </c>
      <c r="X369" s="404">
        <v>512.93000000000006</v>
      </c>
      <c r="Y369" s="404">
        <v>561.22</v>
      </c>
      <c r="Z369" s="404">
        <v>501.49</v>
      </c>
      <c r="AA369" s="404">
        <v>51.887000000000008</v>
      </c>
      <c r="AB369" s="404">
        <v>47.047000000000004</v>
      </c>
      <c r="AC369" s="404"/>
      <c r="AD369" s="404">
        <f t="shared" si="99"/>
        <v>16.954000000000001</v>
      </c>
      <c r="AE369" s="404">
        <f t="shared" si="100"/>
        <v>0.63282981124469873</v>
      </c>
      <c r="AF369" s="404">
        <f t="shared" si="101"/>
        <v>3.7326283546342971</v>
      </c>
      <c r="AG369" s="404">
        <f t="shared" si="102"/>
        <v>525.21333333333337</v>
      </c>
      <c r="AH369" s="404">
        <f t="shared" si="103"/>
        <v>31.702971995277245</v>
      </c>
      <c r="AI369" s="404">
        <f t="shared" si="104"/>
        <v>6.0362085238907195</v>
      </c>
      <c r="AJ369" s="404">
        <f t="shared" si="105"/>
        <v>49.467000000000006</v>
      </c>
      <c r="AK369" s="404">
        <f t="shared" si="106"/>
        <v>3.4223968209428923</v>
      </c>
      <c r="AL369" s="404">
        <f t="shared" si="107"/>
        <v>6.9185453351585737</v>
      </c>
    </row>
    <row r="370" spans="1:38">
      <c r="A370" s="355" t="s">
        <v>825</v>
      </c>
      <c r="B370" s="353">
        <v>13.832699999999999</v>
      </c>
      <c r="C370" s="353">
        <v>14.0595</v>
      </c>
      <c r="D370" s="353">
        <v>13.091399999999998</v>
      </c>
      <c r="E370" s="353">
        <v>475.20000000000005</v>
      </c>
      <c r="F370" s="353">
        <v>559.57000000000005</v>
      </c>
      <c r="G370" s="353">
        <v>562.43000000000006</v>
      </c>
      <c r="H370" s="353">
        <v>50.237000000000002</v>
      </c>
      <c r="I370" s="353">
        <v>48.367000000000004</v>
      </c>
      <c r="J370" s="353">
        <v>49.676000000000002</v>
      </c>
      <c r="K370" s="353">
        <f t="shared" si="90"/>
        <v>13.661199999999999</v>
      </c>
      <c r="L370" s="353">
        <f t="shared" si="91"/>
        <v>0.50632360205702509</v>
      </c>
      <c r="M370" s="353">
        <f t="shared" si="92"/>
        <v>3.7062893600637214</v>
      </c>
      <c r="N370" s="353">
        <f t="shared" si="93"/>
        <v>532.4</v>
      </c>
      <c r="O370" s="353">
        <f t="shared" si="94"/>
        <v>49.557289070327492</v>
      </c>
      <c r="P370" s="353">
        <f t="shared" si="95"/>
        <v>9.3082811927737588</v>
      </c>
      <c r="Q370" s="353">
        <f t="shared" si="96"/>
        <v>49.426666666666677</v>
      </c>
      <c r="R370" s="353">
        <f t="shared" si="97"/>
        <v>0.95960946917656587</v>
      </c>
      <c r="S370" s="353">
        <f t="shared" si="98"/>
        <v>1.9414812567640254</v>
      </c>
      <c r="T370" s="404" t="s">
        <v>825</v>
      </c>
      <c r="U370" s="404">
        <v>13.832699999999999</v>
      </c>
      <c r="V370" s="404">
        <v>14.0595</v>
      </c>
      <c r="W370" s="404">
        <v>13.091399999999998</v>
      </c>
      <c r="X370" s="404">
        <v>475.20000000000005</v>
      </c>
      <c r="Y370" s="404">
        <v>559.57000000000005</v>
      </c>
      <c r="Z370" s="404">
        <v>562.43000000000006</v>
      </c>
      <c r="AA370" s="404">
        <v>50.237000000000002</v>
      </c>
      <c r="AB370" s="404">
        <v>48.367000000000004</v>
      </c>
      <c r="AC370" s="404">
        <v>49.676000000000002</v>
      </c>
      <c r="AD370" s="404">
        <f t="shared" si="99"/>
        <v>13.661199999999999</v>
      </c>
      <c r="AE370" s="404">
        <f t="shared" si="100"/>
        <v>0.50632360205702509</v>
      </c>
      <c r="AF370" s="404">
        <f t="shared" si="101"/>
        <v>3.7062893600637214</v>
      </c>
      <c r="AG370" s="404">
        <f t="shared" si="102"/>
        <v>532.4</v>
      </c>
      <c r="AH370" s="404">
        <f t="shared" si="103"/>
        <v>49.557289070327492</v>
      </c>
      <c r="AI370" s="404">
        <f t="shared" si="104"/>
        <v>9.3082811927737588</v>
      </c>
      <c r="AJ370" s="404">
        <f t="shared" si="105"/>
        <v>49.426666666666677</v>
      </c>
      <c r="AK370" s="404">
        <f t="shared" si="106"/>
        <v>0.95960946917656587</v>
      </c>
      <c r="AL370" s="404">
        <f t="shared" si="107"/>
        <v>1.9414812567640254</v>
      </c>
    </row>
    <row r="371" spans="1:38">
      <c r="A371" s="355" t="s">
        <v>825</v>
      </c>
      <c r="B371" s="353">
        <v>10.7163</v>
      </c>
      <c r="C371" s="353">
        <v>13.167</v>
      </c>
      <c r="D371" s="353">
        <v>12.732299999999999</v>
      </c>
      <c r="E371" s="353">
        <v>256.19</v>
      </c>
      <c r="F371" s="353">
        <v>325.05</v>
      </c>
      <c r="G371" s="353">
        <v>281.49</v>
      </c>
      <c r="H371" s="353">
        <v>25.399000000000001</v>
      </c>
      <c r="I371" s="353">
        <v>24.09</v>
      </c>
      <c r="J371" s="353">
        <v>32.460999999999999</v>
      </c>
      <c r="K371" s="353">
        <f t="shared" si="90"/>
        <v>12.2052</v>
      </c>
      <c r="L371" s="353">
        <f t="shared" si="91"/>
        <v>1.3076155512993866</v>
      </c>
      <c r="M371" s="353">
        <f t="shared" si="92"/>
        <v>10.713593806733087</v>
      </c>
      <c r="N371" s="353">
        <f t="shared" si="93"/>
        <v>287.57666666666665</v>
      </c>
      <c r="O371" s="353">
        <f t="shared" si="94"/>
        <v>34.831171862763014</v>
      </c>
      <c r="P371" s="353">
        <f t="shared" si="95"/>
        <v>12.11196035703975</v>
      </c>
      <c r="Q371" s="353">
        <f t="shared" si="96"/>
        <v>27.316666666666666</v>
      </c>
      <c r="R371" s="353">
        <f t="shared" si="97"/>
        <v>4.5029428525502269</v>
      </c>
      <c r="S371" s="353">
        <f t="shared" si="98"/>
        <v>16.484232529164956</v>
      </c>
      <c r="T371" s="404" t="s">
        <v>825</v>
      </c>
      <c r="U371" s="404">
        <v>10.7163</v>
      </c>
      <c r="V371" s="404">
        <v>13.167</v>
      </c>
      <c r="W371" s="404">
        <v>12.732299999999999</v>
      </c>
      <c r="X371" s="404">
        <v>256.19</v>
      </c>
      <c r="Y371" s="404">
        <v>325.05</v>
      </c>
      <c r="Z371" s="404">
        <v>281.49</v>
      </c>
      <c r="AA371" s="404">
        <v>25.399000000000001</v>
      </c>
      <c r="AB371" s="404">
        <v>24.09</v>
      </c>
      <c r="AC371" s="404">
        <v>32.460999999999999</v>
      </c>
      <c r="AD371" s="404">
        <f t="shared" si="99"/>
        <v>12.2052</v>
      </c>
      <c r="AE371" s="404">
        <f t="shared" si="100"/>
        <v>1.3076155512993866</v>
      </c>
      <c r="AF371" s="404">
        <f t="shared" si="101"/>
        <v>10.713593806733087</v>
      </c>
      <c r="AG371" s="404">
        <f t="shared" si="102"/>
        <v>287.57666666666665</v>
      </c>
      <c r="AH371" s="404">
        <f t="shared" si="103"/>
        <v>34.831171862763014</v>
      </c>
      <c r="AI371" s="404">
        <f t="shared" si="104"/>
        <v>12.11196035703975</v>
      </c>
      <c r="AJ371" s="404">
        <f t="shared" si="105"/>
        <v>27.316666666666666</v>
      </c>
      <c r="AK371" s="404">
        <f t="shared" si="106"/>
        <v>4.5029428525502269</v>
      </c>
      <c r="AL371" s="404">
        <f t="shared" si="107"/>
        <v>16.484232529164956</v>
      </c>
    </row>
    <row r="372" spans="1:38">
      <c r="A372" s="355" t="s">
        <v>826</v>
      </c>
      <c r="B372" s="353">
        <v>18.6081</v>
      </c>
      <c r="C372" s="353">
        <v>20.197800000000001</v>
      </c>
      <c r="D372" s="353">
        <v>18.595499999999998</v>
      </c>
      <c r="E372" s="353">
        <v>200.2</v>
      </c>
      <c r="F372" s="353">
        <v>216.48</v>
      </c>
      <c r="G372" s="353">
        <v>209.22</v>
      </c>
      <c r="H372" s="353">
        <v>33.847000000000001</v>
      </c>
      <c r="I372" s="353">
        <v>32.923000000000002</v>
      </c>
      <c r="J372" s="353">
        <v>31.768000000000001</v>
      </c>
      <c r="K372" s="353">
        <f t="shared" si="90"/>
        <v>19.133799999999997</v>
      </c>
      <c r="L372" s="353">
        <f t="shared" si="91"/>
        <v>0.92147256605934935</v>
      </c>
      <c r="M372" s="353">
        <f t="shared" si="92"/>
        <v>4.8159412456456607</v>
      </c>
      <c r="N372" s="353">
        <f t="shared" si="93"/>
        <v>208.63333333333333</v>
      </c>
      <c r="O372" s="353">
        <f t="shared" si="94"/>
        <v>8.1558404431017006</v>
      </c>
      <c r="P372" s="353">
        <f t="shared" si="95"/>
        <v>3.9091742018381699</v>
      </c>
      <c r="Q372" s="353">
        <f t="shared" si="96"/>
        <v>32.846000000000004</v>
      </c>
      <c r="R372" s="353">
        <f t="shared" si="97"/>
        <v>1.0416366929020888</v>
      </c>
      <c r="S372" s="353">
        <f t="shared" si="98"/>
        <v>3.1712741061380036</v>
      </c>
      <c r="T372" s="404" t="s">
        <v>826</v>
      </c>
      <c r="U372" s="404">
        <v>18.6081</v>
      </c>
      <c r="V372" s="404">
        <v>20.197800000000001</v>
      </c>
      <c r="W372" s="404">
        <v>18.595499999999998</v>
      </c>
      <c r="X372" s="404">
        <v>200.2</v>
      </c>
      <c r="Y372" s="404">
        <v>216.48</v>
      </c>
      <c r="Z372" s="404">
        <v>209.22</v>
      </c>
      <c r="AA372" s="404">
        <v>33.847000000000001</v>
      </c>
      <c r="AB372" s="404">
        <v>32.923000000000002</v>
      </c>
      <c r="AC372" s="404">
        <v>31.768000000000001</v>
      </c>
      <c r="AD372" s="404">
        <f t="shared" si="99"/>
        <v>19.133799999999997</v>
      </c>
      <c r="AE372" s="404">
        <f t="shared" si="100"/>
        <v>0.92147256605934935</v>
      </c>
      <c r="AF372" s="404">
        <f t="shared" si="101"/>
        <v>4.8159412456456607</v>
      </c>
      <c r="AG372" s="404">
        <f t="shared" si="102"/>
        <v>208.63333333333333</v>
      </c>
      <c r="AH372" s="404">
        <f t="shared" si="103"/>
        <v>8.1558404431017006</v>
      </c>
      <c r="AI372" s="404">
        <f t="shared" si="104"/>
        <v>3.9091742018381699</v>
      </c>
      <c r="AJ372" s="404">
        <f t="shared" si="105"/>
        <v>32.846000000000004</v>
      </c>
      <c r="AK372" s="404">
        <f t="shared" si="106"/>
        <v>1.0416366929020888</v>
      </c>
      <c r="AL372" s="404">
        <f t="shared" si="107"/>
        <v>3.1712741061380036</v>
      </c>
    </row>
    <row r="373" spans="1:38">
      <c r="A373" s="355" t="s">
        <v>826</v>
      </c>
      <c r="B373" s="353">
        <v>20.113800000000001</v>
      </c>
      <c r="C373" s="353">
        <v>22.848000000000003</v>
      </c>
      <c r="D373" s="353">
        <v>19.271699999999999</v>
      </c>
      <c r="E373" s="353">
        <v>198.99</v>
      </c>
      <c r="F373" s="353">
        <v>214.17</v>
      </c>
      <c r="G373" s="353">
        <v>266.53000000000003</v>
      </c>
      <c r="H373" s="353">
        <v>33.164999999999999</v>
      </c>
      <c r="I373" s="353">
        <v>36.256</v>
      </c>
      <c r="J373" s="353">
        <v>34.869999999999997</v>
      </c>
      <c r="K373" s="353">
        <f t="shared" si="90"/>
        <v>20.744500000000002</v>
      </c>
      <c r="L373" s="353">
        <f t="shared" si="91"/>
        <v>1.8697104829357956</v>
      </c>
      <c r="M373" s="353">
        <f t="shared" si="92"/>
        <v>9.0130419288765466</v>
      </c>
      <c r="N373" s="353">
        <f t="shared" si="93"/>
        <v>226.56333333333336</v>
      </c>
      <c r="O373" s="353">
        <f t="shared" si="94"/>
        <v>35.434572571619043</v>
      </c>
      <c r="P373" s="353">
        <f t="shared" si="95"/>
        <v>15.640029677479014</v>
      </c>
      <c r="Q373" s="353">
        <f t="shared" si="96"/>
        <v>34.763666666666666</v>
      </c>
      <c r="R373" s="353">
        <f t="shared" si="97"/>
        <v>1.5482410449711423</v>
      </c>
      <c r="S373" s="353">
        <f t="shared" si="98"/>
        <v>4.4536183706297061</v>
      </c>
      <c r="T373" s="404" t="s">
        <v>826</v>
      </c>
      <c r="U373" s="404">
        <v>20.113800000000001</v>
      </c>
      <c r="V373" s="404">
        <v>22.848000000000003</v>
      </c>
      <c r="W373" s="404">
        <v>19.271699999999999</v>
      </c>
      <c r="X373" s="404">
        <v>198.99</v>
      </c>
      <c r="Y373" s="404">
        <v>214.17</v>
      </c>
      <c r="Z373" s="404">
        <v>266.53000000000003</v>
      </c>
      <c r="AA373" s="404">
        <v>33.164999999999999</v>
      </c>
      <c r="AB373" s="404">
        <v>36.256</v>
      </c>
      <c r="AC373" s="404">
        <v>34.869999999999997</v>
      </c>
      <c r="AD373" s="404">
        <f t="shared" si="99"/>
        <v>20.744500000000002</v>
      </c>
      <c r="AE373" s="404">
        <f t="shared" si="100"/>
        <v>1.8697104829357956</v>
      </c>
      <c r="AF373" s="404">
        <f t="shared" si="101"/>
        <v>9.0130419288765466</v>
      </c>
      <c r="AG373" s="404">
        <f t="shared" si="102"/>
        <v>226.56333333333336</v>
      </c>
      <c r="AH373" s="404">
        <f t="shared" si="103"/>
        <v>35.434572571619043</v>
      </c>
      <c r="AI373" s="404">
        <f t="shared" si="104"/>
        <v>15.640029677479014</v>
      </c>
      <c r="AJ373" s="404">
        <f t="shared" si="105"/>
        <v>34.763666666666666</v>
      </c>
      <c r="AK373" s="404">
        <f t="shared" si="106"/>
        <v>1.5482410449711423</v>
      </c>
      <c r="AL373" s="404">
        <f t="shared" si="107"/>
        <v>4.4536183706297061</v>
      </c>
    </row>
    <row r="374" spans="1:38">
      <c r="A374" s="355" t="s">
        <v>826</v>
      </c>
      <c r="B374" s="353">
        <v>20.735400000000002</v>
      </c>
      <c r="C374" s="353">
        <v>20.420400000000001</v>
      </c>
      <c r="D374" s="353">
        <v>21.189000000000004</v>
      </c>
      <c r="E374" s="353">
        <v>356.51000000000005</v>
      </c>
      <c r="F374" s="353">
        <v>348.7</v>
      </c>
      <c r="G374" s="353">
        <v>335.83000000000004</v>
      </c>
      <c r="H374" s="353">
        <v>34.055999999999997</v>
      </c>
      <c r="I374" s="353">
        <v>32.263000000000005</v>
      </c>
      <c r="J374" s="353">
        <v>36.597000000000001</v>
      </c>
      <c r="K374" s="353">
        <f t="shared" si="90"/>
        <v>20.781600000000001</v>
      </c>
      <c r="L374" s="353">
        <f t="shared" si="91"/>
        <v>0.38637717323879411</v>
      </c>
      <c r="M374" s="353">
        <f t="shared" si="92"/>
        <v>1.8592272646898895</v>
      </c>
      <c r="N374" s="353">
        <f t="shared" si="93"/>
        <v>347.01333333333332</v>
      </c>
      <c r="O374" s="353">
        <f t="shared" si="94"/>
        <v>10.442664091759982</v>
      </c>
      <c r="P374" s="353">
        <f t="shared" si="95"/>
        <v>3.0092976518942542</v>
      </c>
      <c r="Q374" s="353">
        <f t="shared" si="96"/>
        <v>34.30533333333333</v>
      </c>
      <c r="R374" s="353">
        <f t="shared" si="97"/>
        <v>2.1777314649270529</v>
      </c>
      <c r="S374" s="353">
        <f t="shared" si="98"/>
        <v>6.3480842578230394</v>
      </c>
      <c r="T374" s="404" t="s">
        <v>826</v>
      </c>
      <c r="U374" s="404">
        <v>20.735400000000002</v>
      </c>
      <c r="V374" s="404">
        <v>20.420400000000001</v>
      </c>
      <c r="W374" s="404">
        <v>21.189000000000004</v>
      </c>
      <c r="X374" s="404">
        <v>356.51000000000005</v>
      </c>
      <c r="Y374" s="404">
        <v>348.7</v>
      </c>
      <c r="Z374" s="404">
        <v>335.83000000000004</v>
      </c>
      <c r="AA374" s="404">
        <v>34.055999999999997</v>
      </c>
      <c r="AB374" s="404">
        <v>32.263000000000005</v>
      </c>
      <c r="AC374" s="404">
        <v>36.597000000000001</v>
      </c>
      <c r="AD374" s="404">
        <f t="shared" si="99"/>
        <v>20.781600000000001</v>
      </c>
      <c r="AE374" s="404">
        <f t="shared" si="100"/>
        <v>0.38637717323879411</v>
      </c>
      <c r="AF374" s="404">
        <f t="shared" si="101"/>
        <v>1.8592272646898895</v>
      </c>
      <c r="AG374" s="404">
        <f t="shared" si="102"/>
        <v>347.01333333333332</v>
      </c>
      <c r="AH374" s="404">
        <f t="shared" si="103"/>
        <v>10.442664091759982</v>
      </c>
      <c r="AI374" s="404">
        <f t="shared" si="104"/>
        <v>3.0092976518942542</v>
      </c>
      <c r="AJ374" s="404">
        <f t="shared" si="105"/>
        <v>34.30533333333333</v>
      </c>
      <c r="AK374" s="404">
        <f t="shared" si="106"/>
        <v>2.1777314649270529</v>
      </c>
      <c r="AL374" s="404">
        <f t="shared" si="107"/>
        <v>6.3480842578230394</v>
      </c>
    </row>
    <row r="375" spans="1:38">
      <c r="A375" s="355" t="s">
        <v>826</v>
      </c>
      <c r="B375" s="353">
        <v>20.105399999999999</v>
      </c>
      <c r="C375" s="353">
        <v>20.0928</v>
      </c>
      <c r="D375" s="353">
        <v>21.84</v>
      </c>
      <c r="E375" s="353">
        <v>313.5</v>
      </c>
      <c r="F375" s="353">
        <v>329.01</v>
      </c>
      <c r="G375" s="353">
        <v>351.45</v>
      </c>
      <c r="H375" s="353">
        <v>37.015000000000001</v>
      </c>
      <c r="I375" s="353">
        <v>39.610999999999997</v>
      </c>
      <c r="J375" s="353">
        <v>44.132000000000005</v>
      </c>
      <c r="K375" s="353">
        <f t="shared" si="90"/>
        <v>20.679400000000001</v>
      </c>
      <c r="L375" s="353">
        <f t="shared" si="91"/>
        <v>1.0051288275639096</v>
      </c>
      <c r="M375" s="353">
        <f t="shared" si="92"/>
        <v>4.8605318701892202</v>
      </c>
      <c r="N375" s="353">
        <f t="shared" si="93"/>
        <v>331.32</v>
      </c>
      <c r="O375" s="353">
        <f t="shared" si="94"/>
        <v>19.080165093625364</v>
      </c>
      <c r="P375" s="353">
        <f t="shared" si="95"/>
        <v>5.7588328786748049</v>
      </c>
      <c r="Q375" s="353">
        <f t="shared" si="96"/>
        <v>40.25266666666667</v>
      </c>
      <c r="R375" s="353">
        <f t="shared" si="97"/>
        <v>3.6016280115155359</v>
      </c>
      <c r="S375" s="353">
        <f t="shared" si="98"/>
        <v>8.9475513295571361</v>
      </c>
      <c r="T375" s="404" t="s">
        <v>826</v>
      </c>
      <c r="U375" s="404">
        <v>20.105399999999999</v>
      </c>
      <c r="V375" s="404">
        <v>20.0928</v>
      </c>
      <c r="W375" s="404">
        <v>21.84</v>
      </c>
      <c r="X375" s="404">
        <v>313.5</v>
      </c>
      <c r="Y375" s="404">
        <v>329.01</v>
      </c>
      <c r="Z375" s="404">
        <v>351.45</v>
      </c>
      <c r="AA375" s="404">
        <v>37.015000000000001</v>
      </c>
      <c r="AB375" s="404">
        <v>39.610999999999997</v>
      </c>
      <c r="AC375" s="404">
        <v>44.132000000000005</v>
      </c>
      <c r="AD375" s="404">
        <f t="shared" si="99"/>
        <v>20.679400000000001</v>
      </c>
      <c r="AE375" s="404">
        <f t="shared" si="100"/>
        <v>1.0051288275639096</v>
      </c>
      <c r="AF375" s="404">
        <f t="shared" si="101"/>
        <v>4.8605318701892202</v>
      </c>
      <c r="AG375" s="404">
        <f t="shared" si="102"/>
        <v>331.32</v>
      </c>
      <c r="AH375" s="404">
        <f t="shared" si="103"/>
        <v>19.080165093625364</v>
      </c>
      <c r="AI375" s="404">
        <f t="shared" si="104"/>
        <v>5.7588328786748049</v>
      </c>
      <c r="AJ375" s="404">
        <f t="shared" si="105"/>
        <v>40.25266666666667</v>
      </c>
      <c r="AK375" s="404">
        <f t="shared" si="106"/>
        <v>3.6016280115155359</v>
      </c>
      <c r="AL375" s="404">
        <f t="shared" si="107"/>
        <v>8.9475513295571361</v>
      </c>
    </row>
    <row r="376" spans="1:38">
      <c r="A376" s="355" t="s">
        <v>826</v>
      </c>
      <c r="B376" s="353">
        <v>25.073999999999998</v>
      </c>
      <c r="C376" s="353">
        <v>21.251999999999999</v>
      </c>
      <c r="D376" s="353">
        <v>24.129000000000001</v>
      </c>
      <c r="E376" s="353">
        <v>177.10000000000002</v>
      </c>
      <c r="F376" s="353">
        <v>190.08</v>
      </c>
      <c r="G376" s="353">
        <v>184.91</v>
      </c>
      <c r="H376" s="353">
        <v>35.210999999999999</v>
      </c>
      <c r="I376" s="353">
        <v>36.156999999999996</v>
      </c>
      <c r="J376" s="353">
        <v>36.366</v>
      </c>
      <c r="K376" s="353">
        <f t="shared" si="90"/>
        <v>23.484999999999999</v>
      </c>
      <c r="L376" s="353">
        <f t="shared" si="91"/>
        <v>1.9907217284191179</v>
      </c>
      <c r="M376" s="353">
        <f t="shared" si="92"/>
        <v>8.4765668657403364</v>
      </c>
      <c r="N376" s="353">
        <f t="shared" si="93"/>
        <v>184.03</v>
      </c>
      <c r="O376" s="353">
        <f t="shared" si="94"/>
        <v>6.534592565722817</v>
      </c>
      <c r="P376" s="353">
        <f t="shared" si="95"/>
        <v>3.550830063425972</v>
      </c>
      <c r="Q376" s="353">
        <f t="shared" si="96"/>
        <v>35.911333333333332</v>
      </c>
      <c r="R376" s="353">
        <f t="shared" si="97"/>
        <v>0.61544320073694325</v>
      </c>
      <c r="S376" s="353">
        <f t="shared" si="98"/>
        <v>1.7137854365481926</v>
      </c>
      <c r="T376" s="404" t="s">
        <v>826</v>
      </c>
      <c r="U376" s="404">
        <v>25.073999999999998</v>
      </c>
      <c r="V376" s="404">
        <v>21.251999999999999</v>
      </c>
      <c r="W376" s="404">
        <v>24.129000000000001</v>
      </c>
      <c r="X376" s="404">
        <v>177.10000000000002</v>
      </c>
      <c r="Y376" s="404">
        <v>190.08</v>
      </c>
      <c r="Z376" s="404">
        <v>184.91</v>
      </c>
      <c r="AA376" s="404">
        <v>35.210999999999999</v>
      </c>
      <c r="AB376" s="404">
        <v>36.156999999999996</v>
      </c>
      <c r="AC376" s="404">
        <v>36.366</v>
      </c>
      <c r="AD376" s="404">
        <f t="shared" si="99"/>
        <v>23.484999999999999</v>
      </c>
      <c r="AE376" s="404">
        <f t="shared" si="100"/>
        <v>1.9907217284191179</v>
      </c>
      <c r="AF376" s="404">
        <f t="shared" si="101"/>
        <v>8.4765668657403364</v>
      </c>
      <c r="AG376" s="404">
        <f t="shared" si="102"/>
        <v>184.03</v>
      </c>
      <c r="AH376" s="404">
        <f t="shared" si="103"/>
        <v>6.534592565722817</v>
      </c>
      <c r="AI376" s="404">
        <f t="shared" si="104"/>
        <v>3.550830063425972</v>
      </c>
      <c r="AJ376" s="404">
        <f t="shared" si="105"/>
        <v>35.911333333333332</v>
      </c>
      <c r="AK376" s="404">
        <f t="shared" si="106"/>
        <v>0.61544320073694325</v>
      </c>
      <c r="AL376" s="404">
        <f t="shared" si="107"/>
        <v>1.7137854365481926</v>
      </c>
    </row>
    <row r="377" spans="1:38">
      <c r="A377" s="355" t="s">
        <v>826</v>
      </c>
      <c r="B377" s="353">
        <v>25.725000000000001</v>
      </c>
      <c r="C377" s="353">
        <v>26.607000000000003</v>
      </c>
      <c r="D377" s="353">
        <v>25.725000000000001</v>
      </c>
      <c r="E377" s="353">
        <v>153.34</v>
      </c>
      <c r="F377" s="353">
        <v>159.17000000000002</v>
      </c>
      <c r="G377" s="353">
        <v>172.37</v>
      </c>
      <c r="H377" s="353">
        <v>36.695999999999998</v>
      </c>
      <c r="I377" s="353">
        <v>33.902000000000001</v>
      </c>
      <c r="J377" s="353">
        <v>40.073</v>
      </c>
      <c r="K377" s="353">
        <f t="shared" si="90"/>
        <v>26.019000000000005</v>
      </c>
      <c r="L377" s="353">
        <f t="shared" si="91"/>
        <v>0.50922293742525082</v>
      </c>
      <c r="M377" s="353">
        <f t="shared" si="92"/>
        <v>1.9571195565750057</v>
      </c>
      <c r="N377" s="353">
        <f t="shared" si="93"/>
        <v>161.62666666666667</v>
      </c>
      <c r="O377" s="353">
        <f t="shared" si="94"/>
        <v>9.749955555454255</v>
      </c>
      <c r="P377" s="353">
        <f t="shared" si="95"/>
        <v>6.0323928943991838</v>
      </c>
      <c r="Q377" s="353">
        <f t="shared" si="96"/>
        <v>36.890333333333331</v>
      </c>
      <c r="R377" s="353">
        <f t="shared" si="97"/>
        <v>3.0900864604948084</v>
      </c>
      <c r="S377" s="353">
        <f t="shared" si="98"/>
        <v>8.3764124129034947</v>
      </c>
      <c r="T377" s="404" t="s">
        <v>826</v>
      </c>
      <c r="U377" s="404">
        <v>25.725000000000001</v>
      </c>
      <c r="V377" s="404">
        <v>26.607000000000003</v>
      </c>
      <c r="W377" s="404">
        <v>25.725000000000001</v>
      </c>
      <c r="X377" s="404">
        <v>153.34</v>
      </c>
      <c r="Y377" s="404">
        <v>159.17000000000002</v>
      </c>
      <c r="Z377" s="404">
        <v>172.37</v>
      </c>
      <c r="AA377" s="404">
        <v>36.695999999999998</v>
      </c>
      <c r="AB377" s="404">
        <v>33.902000000000001</v>
      </c>
      <c r="AC377" s="404">
        <v>40.073</v>
      </c>
      <c r="AD377" s="404">
        <f t="shared" si="99"/>
        <v>26.019000000000005</v>
      </c>
      <c r="AE377" s="404">
        <f t="shared" si="100"/>
        <v>0.50922293742525082</v>
      </c>
      <c r="AF377" s="404">
        <f t="shared" si="101"/>
        <v>1.9571195565750057</v>
      </c>
      <c r="AG377" s="404">
        <f t="shared" si="102"/>
        <v>161.62666666666667</v>
      </c>
      <c r="AH377" s="404">
        <f t="shared" si="103"/>
        <v>9.749955555454255</v>
      </c>
      <c r="AI377" s="404">
        <f t="shared" si="104"/>
        <v>6.0323928943991838</v>
      </c>
      <c r="AJ377" s="404">
        <f t="shared" si="105"/>
        <v>36.890333333333331</v>
      </c>
      <c r="AK377" s="404">
        <f t="shared" si="106"/>
        <v>3.0900864604948084</v>
      </c>
      <c r="AL377" s="404">
        <f t="shared" si="107"/>
        <v>8.3764124129034947</v>
      </c>
    </row>
    <row r="378" spans="1:38">
      <c r="A378" s="355" t="s">
        <v>826</v>
      </c>
      <c r="B378" s="353">
        <v>19.004999999999999</v>
      </c>
      <c r="C378" s="353">
        <v>18.2973</v>
      </c>
      <c r="D378" s="353">
        <v>19.061699999999998</v>
      </c>
      <c r="E378" s="353">
        <v>197.23</v>
      </c>
      <c r="F378" s="353">
        <v>189.75</v>
      </c>
      <c r="G378" s="353">
        <v>188.10000000000002</v>
      </c>
      <c r="H378" s="353">
        <v>30.657</v>
      </c>
      <c r="I378" s="353">
        <v>33.616</v>
      </c>
      <c r="J378" s="353">
        <v>33.033000000000001</v>
      </c>
      <c r="K378" s="353">
        <f t="shared" si="90"/>
        <v>18.788</v>
      </c>
      <c r="L378" s="353">
        <f t="shared" si="91"/>
        <v>0.425903263664414</v>
      </c>
      <c r="M378" s="353">
        <f t="shared" si="92"/>
        <v>2.266889842795476</v>
      </c>
      <c r="N378" s="353">
        <f t="shared" si="93"/>
        <v>191.69333333333336</v>
      </c>
      <c r="O378" s="353">
        <f t="shared" si="94"/>
        <v>4.8653502785856224</v>
      </c>
      <c r="P378" s="353">
        <f t="shared" si="95"/>
        <v>2.5380904979753889</v>
      </c>
      <c r="Q378" s="353">
        <f t="shared" si="96"/>
        <v>32.435333333333332</v>
      </c>
      <c r="R378" s="353">
        <f t="shared" si="97"/>
        <v>1.5674260216461042</v>
      </c>
      <c r="S378" s="353">
        <f t="shared" si="98"/>
        <v>4.8324646629584125</v>
      </c>
      <c r="T378" s="404" t="s">
        <v>826</v>
      </c>
      <c r="U378" s="404">
        <v>19.004999999999999</v>
      </c>
      <c r="V378" s="404">
        <v>18.2973</v>
      </c>
      <c r="W378" s="404">
        <v>19.061699999999998</v>
      </c>
      <c r="X378" s="404">
        <v>197.23</v>
      </c>
      <c r="Y378" s="404">
        <v>189.75</v>
      </c>
      <c r="Z378" s="404">
        <v>188.10000000000002</v>
      </c>
      <c r="AA378" s="404">
        <v>30.657</v>
      </c>
      <c r="AB378" s="404">
        <v>33.616</v>
      </c>
      <c r="AC378" s="404">
        <v>33.033000000000001</v>
      </c>
      <c r="AD378" s="404">
        <f t="shared" si="99"/>
        <v>18.788</v>
      </c>
      <c r="AE378" s="404">
        <f t="shared" si="100"/>
        <v>0.425903263664414</v>
      </c>
      <c r="AF378" s="404">
        <f t="shared" si="101"/>
        <v>2.266889842795476</v>
      </c>
      <c r="AG378" s="404">
        <f t="shared" si="102"/>
        <v>191.69333333333336</v>
      </c>
      <c r="AH378" s="404">
        <f t="shared" si="103"/>
        <v>4.8653502785856224</v>
      </c>
      <c r="AI378" s="404">
        <f t="shared" si="104"/>
        <v>2.5380904979753889</v>
      </c>
      <c r="AJ378" s="404">
        <f t="shared" si="105"/>
        <v>32.435333333333332</v>
      </c>
      <c r="AK378" s="404">
        <f t="shared" si="106"/>
        <v>1.5674260216461042</v>
      </c>
      <c r="AL378" s="404">
        <f t="shared" si="107"/>
        <v>4.8324646629584125</v>
      </c>
    </row>
    <row r="379" spans="1:38">
      <c r="A379" s="355" t="s">
        <v>826</v>
      </c>
      <c r="B379" s="353">
        <v>19.9941</v>
      </c>
      <c r="C379" s="353">
        <v>21.923999999999999</v>
      </c>
      <c r="D379" s="353">
        <v>20.275500000000001</v>
      </c>
      <c r="E379" s="353">
        <v>220.66</v>
      </c>
      <c r="F379" s="353">
        <v>743.59999999999991</v>
      </c>
      <c r="G379" s="353">
        <v>221.10000000000002</v>
      </c>
      <c r="H379" s="353">
        <v>33.913000000000004</v>
      </c>
      <c r="I379" s="353">
        <v>34.561999999999998</v>
      </c>
      <c r="J379" s="353">
        <v>36.222999999999999</v>
      </c>
      <c r="K379" s="353">
        <f t="shared" si="90"/>
        <v>20.731199999999998</v>
      </c>
      <c r="L379" s="353">
        <f t="shared" si="91"/>
        <v>1.0425331505520576</v>
      </c>
      <c r="M379" s="353">
        <f t="shared" si="92"/>
        <v>5.0288123724244507</v>
      </c>
      <c r="N379" s="353">
        <f t="shared" si="93"/>
        <v>395.11999999999995</v>
      </c>
      <c r="O379" s="353">
        <f t="shared" si="94"/>
        <v>301.79261289832783</v>
      </c>
      <c r="P379" s="353">
        <f t="shared" si="95"/>
        <v>76.379989091498246</v>
      </c>
      <c r="Q379" s="353">
        <f t="shared" si="96"/>
        <v>34.899333333333331</v>
      </c>
      <c r="R379" s="353">
        <f t="shared" si="97"/>
        <v>1.191373297221878</v>
      </c>
      <c r="S379" s="353">
        <f t="shared" si="98"/>
        <v>3.4137422793803456</v>
      </c>
      <c r="T379" s="404" t="s">
        <v>826</v>
      </c>
      <c r="U379" s="404">
        <v>19.9941</v>
      </c>
      <c r="V379" s="404">
        <v>21.923999999999999</v>
      </c>
      <c r="W379" s="404">
        <v>20.275500000000001</v>
      </c>
      <c r="X379" s="404">
        <v>220.66</v>
      </c>
      <c r="Y379" s="404"/>
      <c r="Z379" s="404">
        <v>221.10000000000002</v>
      </c>
      <c r="AA379" s="404">
        <v>33.913000000000004</v>
      </c>
      <c r="AB379" s="404">
        <v>34.561999999999998</v>
      </c>
      <c r="AC379" s="404">
        <v>36.222999999999999</v>
      </c>
      <c r="AD379" s="404">
        <f t="shared" si="99"/>
        <v>20.731199999999998</v>
      </c>
      <c r="AE379" s="404">
        <f t="shared" si="100"/>
        <v>1.0425331505520576</v>
      </c>
      <c r="AF379" s="404">
        <f t="shared" si="101"/>
        <v>5.0288123724244507</v>
      </c>
      <c r="AG379" s="404">
        <f t="shared" si="102"/>
        <v>220.88</v>
      </c>
      <c r="AH379" s="404">
        <f t="shared" si="103"/>
        <v>0.3111269837220994</v>
      </c>
      <c r="AI379" s="404">
        <f t="shared" si="104"/>
        <v>0.14085792453916127</v>
      </c>
      <c r="AJ379" s="404">
        <f t="shared" si="105"/>
        <v>34.899333333333331</v>
      </c>
      <c r="AK379" s="404">
        <f t="shared" si="106"/>
        <v>1.191373297221878</v>
      </c>
      <c r="AL379" s="404">
        <f t="shared" si="107"/>
        <v>3.4137422793803456</v>
      </c>
    </row>
    <row r="380" spans="1:38">
      <c r="A380" s="355" t="s">
        <v>826</v>
      </c>
      <c r="B380" s="353">
        <v>24.087</v>
      </c>
      <c r="C380" s="353">
        <v>25.956</v>
      </c>
      <c r="D380" s="353">
        <v>23.079000000000001</v>
      </c>
      <c r="E380" s="353">
        <v>227.48</v>
      </c>
      <c r="F380" s="353">
        <v>513.70000000000005</v>
      </c>
      <c r="G380" s="353">
        <v>256.40999999999997</v>
      </c>
      <c r="H380" s="353">
        <v>37.730000000000004</v>
      </c>
      <c r="I380" s="353">
        <v>39.127000000000002</v>
      </c>
      <c r="J380" s="353">
        <v>42.625</v>
      </c>
      <c r="K380" s="353">
        <f t="shared" si="90"/>
        <v>24.373999999999999</v>
      </c>
      <c r="L380" s="353">
        <f t="shared" si="91"/>
        <v>1.4598147142702729</v>
      </c>
      <c r="M380" s="353">
        <f t="shared" si="92"/>
        <v>5.9892291551254324</v>
      </c>
      <c r="N380" s="353">
        <f t="shared" si="93"/>
        <v>332.53000000000003</v>
      </c>
      <c r="O380" s="353">
        <f t="shared" si="94"/>
        <v>157.56320287427528</v>
      </c>
      <c r="P380" s="353">
        <f t="shared" si="95"/>
        <v>47.383154264058966</v>
      </c>
      <c r="Q380" s="353">
        <f t="shared" si="96"/>
        <v>39.827333333333335</v>
      </c>
      <c r="R380" s="353">
        <f t="shared" si="97"/>
        <v>2.5215285707945734</v>
      </c>
      <c r="S380" s="353">
        <f t="shared" si="98"/>
        <v>6.331150895016588</v>
      </c>
      <c r="T380" s="404" t="s">
        <v>826</v>
      </c>
      <c r="U380" s="404">
        <v>24.087</v>
      </c>
      <c r="V380" s="404">
        <v>25.956</v>
      </c>
      <c r="W380" s="404">
        <v>23.079000000000001</v>
      </c>
      <c r="X380" s="404">
        <v>227.48</v>
      </c>
      <c r="Y380" s="404"/>
      <c r="Z380" s="404">
        <v>256.40999999999997</v>
      </c>
      <c r="AA380" s="404">
        <v>37.730000000000004</v>
      </c>
      <c r="AB380" s="404">
        <v>39.127000000000002</v>
      </c>
      <c r="AC380" s="404">
        <v>42.625</v>
      </c>
      <c r="AD380" s="404">
        <f t="shared" si="99"/>
        <v>24.373999999999999</v>
      </c>
      <c r="AE380" s="404">
        <f t="shared" si="100"/>
        <v>1.4598147142702729</v>
      </c>
      <c r="AF380" s="404">
        <f t="shared" si="101"/>
        <v>5.9892291551254324</v>
      </c>
      <c r="AG380" s="404">
        <f t="shared" si="102"/>
        <v>241.94499999999999</v>
      </c>
      <c r="AH380" s="404">
        <f t="shared" si="103"/>
        <v>20.456599179726805</v>
      </c>
      <c r="AI380" s="404">
        <f t="shared" si="104"/>
        <v>8.4550617618577792</v>
      </c>
      <c r="AJ380" s="404">
        <f t="shared" si="105"/>
        <v>39.827333333333335</v>
      </c>
      <c r="AK380" s="404">
        <f t="shared" si="106"/>
        <v>2.5215285707945734</v>
      </c>
      <c r="AL380" s="404">
        <f t="shared" si="107"/>
        <v>6.331150895016588</v>
      </c>
    </row>
    <row r="381" spans="1:38">
      <c r="A381" s="355" t="s">
        <v>826</v>
      </c>
      <c r="B381" s="353">
        <v>21.714000000000002</v>
      </c>
      <c r="C381" s="353">
        <v>23.331</v>
      </c>
      <c r="D381" s="353">
        <v>22.280999999999999</v>
      </c>
      <c r="E381" s="353">
        <v>200.75</v>
      </c>
      <c r="F381" s="353">
        <v>197.89000000000001</v>
      </c>
      <c r="G381" s="353">
        <v>201.74</v>
      </c>
      <c r="H381" s="353">
        <v>30.294</v>
      </c>
      <c r="I381" s="353">
        <v>41.591000000000001</v>
      </c>
      <c r="J381" s="353">
        <v>35.134</v>
      </c>
      <c r="K381" s="353">
        <f t="shared" si="90"/>
        <v>22.441999999999997</v>
      </c>
      <c r="L381" s="353">
        <f t="shared" si="91"/>
        <v>0.82043464090687823</v>
      </c>
      <c r="M381" s="353">
        <f t="shared" si="92"/>
        <v>3.6558000218647106</v>
      </c>
      <c r="N381" s="353">
        <f t="shared" si="93"/>
        <v>200.12666666666667</v>
      </c>
      <c r="O381" s="353">
        <f t="shared" si="94"/>
        <v>1.999258195764948</v>
      </c>
      <c r="P381" s="353">
        <f t="shared" si="95"/>
        <v>0.99899640016237123</v>
      </c>
      <c r="Q381" s="353">
        <f t="shared" si="96"/>
        <v>35.673000000000002</v>
      </c>
      <c r="R381" s="353">
        <f t="shared" si="97"/>
        <v>5.6677546700611279</v>
      </c>
      <c r="S381" s="353">
        <f t="shared" si="98"/>
        <v>15.88807969630008</v>
      </c>
      <c r="T381" s="404" t="s">
        <v>826</v>
      </c>
      <c r="U381" s="404">
        <v>21.714000000000002</v>
      </c>
      <c r="V381" s="404">
        <v>23.331</v>
      </c>
      <c r="W381" s="404">
        <v>22.280999999999999</v>
      </c>
      <c r="X381" s="404">
        <v>200.75</v>
      </c>
      <c r="Y381" s="404">
        <v>197.89000000000001</v>
      </c>
      <c r="Z381" s="404">
        <v>201.74</v>
      </c>
      <c r="AA381" s="404">
        <v>30.294</v>
      </c>
      <c r="AB381" s="404">
        <v>41.591000000000001</v>
      </c>
      <c r="AC381" s="404">
        <v>35.134</v>
      </c>
      <c r="AD381" s="404">
        <f t="shared" si="99"/>
        <v>22.441999999999997</v>
      </c>
      <c r="AE381" s="404">
        <f t="shared" si="100"/>
        <v>0.82043464090687823</v>
      </c>
      <c r="AF381" s="404">
        <f t="shared" si="101"/>
        <v>3.6558000218647106</v>
      </c>
      <c r="AG381" s="404">
        <f t="shared" si="102"/>
        <v>200.12666666666667</v>
      </c>
      <c r="AH381" s="404">
        <f t="shared" si="103"/>
        <v>1.999258195764948</v>
      </c>
      <c r="AI381" s="404">
        <f t="shared" si="104"/>
        <v>0.99899640016237123</v>
      </c>
      <c r="AJ381" s="404">
        <f t="shared" si="105"/>
        <v>35.673000000000002</v>
      </c>
      <c r="AK381" s="404">
        <f t="shared" si="106"/>
        <v>5.6677546700611279</v>
      </c>
      <c r="AL381" s="404">
        <f t="shared" si="107"/>
        <v>15.88807969630008</v>
      </c>
    </row>
    <row r="382" spans="1:38">
      <c r="A382" s="355" t="s">
        <v>826</v>
      </c>
      <c r="B382" s="353">
        <v>21.63</v>
      </c>
      <c r="C382" s="353">
        <v>21.902999999999999</v>
      </c>
      <c r="D382" s="353">
        <v>22.344000000000001</v>
      </c>
      <c r="E382" s="353">
        <v>212.85000000000002</v>
      </c>
      <c r="F382" s="353">
        <v>220.55</v>
      </c>
      <c r="G382" s="353">
        <v>225.5</v>
      </c>
      <c r="H382" s="353" t="s">
        <v>743</v>
      </c>
      <c r="I382" s="353" t="s">
        <v>743</v>
      </c>
      <c r="J382" s="353" t="s">
        <v>743</v>
      </c>
      <c r="K382" s="353">
        <f t="shared" si="90"/>
        <v>21.959000000000003</v>
      </c>
      <c r="L382" s="353">
        <f t="shared" si="91"/>
        <v>0.36027905850881875</v>
      </c>
      <c r="M382" s="353">
        <f t="shared" si="92"/>
        <v>1.6406897331791916</v>
      </c>
      <c r="N382" s="353">
        <f t="shared" si="93"/>
        <v>219.63333333333335</v>
      </c>
      <c r="O382" s="353">
        <f t="shared" si="94"/>
        <v>6.3746241719283487</v>
      </c>
      <c r="P382" s="353">
        <f t="shared" si="95"/>
        <v>2.9023937647268241</v>
      </c>
      <c r="Q382" s="353" t="e">
        <f t="shared" si="96"/>
        <v>#DIV/0!</v>
      </c>
      <c r="R382" s="353" t="e">
        <f t="shared" si="97"/>
        <v>#DIV/0!</v>
      </c>
      <c r="S382" s="353" t="e">
        <f t="shared" si="98"/>
        <v>#DIV/0!</v>
      </c>
      <c r="T382" s="404" t="s">
        <v>826</v>
      </c>
      <c r="U382" s="404">
        <v>21.63</v>
      </c>
      <c r="V382" s="404">
        <v>21.902999999999999</v>
      </c>
      <c r="W382" s="404">
        <v>22.344000000000001</v>
      </c>
      <c r="X382" s="404">
        <v>212.85000000000002</v>
      </c>
      <c r="Y382" s="404">
        <v>220.55</v>
      </c>
      <c r="Z382" s="404">
        <v>225.5</v>
      </c>
      <c r="AA382" s="404" t="s">
        <v>743</v>
      </c>
      <c r="AB382" s="404" t="s">
        <v>743</v>
      </c>
      <c r="AC382" s="404" t="s">
        <v>743</v>
      </c>
      <c r="AD382" s="404">
        <f t="shared" si="99"/>
        <v>21.959000000000003</v>
      </c>
      <c r="AE382" s="404">
        <f t="shared" si="100"/>
        <v>0.36027905850881875</v>
      </c>
      <c r="AF382" s="404">
        <f t="shared" si="101"/>
        <v>1.6406897331791916</v>
      </c>
      <c r="AG382" s="404">
        <f t="shared" si="102"/>
        <v>219.63333333333335</v>
      </c>
      <c r="AH382" s="404">
        <f t="shared" si="103"/>
        <v>6.3746241719283487</v>
      </c>
      <c r="AI382" s="404">
        <f t="shared" si="104"/>
        <v>2.9023937647268241</v>
      </c>
      <c r="AJ382" s="404" t="e">
        <f t="shared" si="105"/>
        <v>#DIV/0!</v>
      </c>
      <c r="AK382" s="404" t="e">
        <f t="shared" si="106"/>
        <v>#DIV/0!</v>
      </c>
      <c r="AL382" s="404" t="e">
        <f t="shared" si="107"/>
        <v>#DIV/0!</v>
      </c>
    </row>
    <row r="383" spans="1:38">
      <c r="A383" s="355" t="s">
        <v>826</v>
      </c>
      <c r="B383" s="353">
        <v>22.764000000000003</v>
      </c>
      <c r="C383" s="353">
        <v>24.717000000000002</v>
      </c>
      <c r="D383" s="353">
        <v>23.604000000000003</v>
      </c>
      <c r="E383" s="353">
        <v>223.95999999999998</v>
      </c>
      <c r="F383" s="353">
        <v>226.49</v>
      </c>
      <c r="G383" s="353">
        <v>221.10000000000002</v>
      </c>
      <c r="H383" s="353">
        <v>34.925000000000004</v>
      </c>
      <c r="I383" s="353">
        <v>41.734000000000002</v>
      </c>
      <c r="J383" s="353">
        <v>41.371000000000002</v>
      </c>
      <c r="K383" s="353">
        <f t="shared" si="90"/>
        <v>23.695000000000004</v>
      </c>
      <c r="L383" s="353">
        <f t="shared" si="91"/>
        <v>0.97967494609181438</v>
      </c>
      <c r="M383" s="353">
        <f t="shared" si="92"/>
        <v>4.1345218235569279</v>
      </c>
      <c r="N383" s="353">
        <f t="shared" si="93"/>
        <v>223.85</v>
      </c>
      <c r="O383" s="353">
        <f t="shared" si="94"/>
        <v>2.6966831478688702</v>
      </c>
      <c r="P383" s="353">
        <f t="shared" si="95"/>
        <v>1.20468311274017</v>
      </c>
      <c r="Q383" s="353">
        <f t="shared" si="96"/>
        <v>39.343333333333334</v>
      </c>
      <c r="R383" s="353">
        <f t="shared" si="97"/>
        <v>3.830691103878427</v>
      </c>
      <c r="S383" s="353">
        <f t="shared" si="98"/>
        <v>9.7365697802552589</v>
      </c>
      <c r="T383" s="404" t="s">
        <v>826</v>
      </c>
      <c r="U383" s="404">
        <v>22.764000000000003</v>
      </c>
      <c r="V383" s="404">
        <v>24.717000000000002</v>
      </c>
      <c r="W383" s="404">
        <v>23.604000000000003</v>
      </c>
      <c r="X383" s="404">
        <v>223.95999999999998</v>
      </c>
      <c r="Y383" s="404">
        <v>226.49</v>
      </c>
      <c r="Z383" s="404">
        <v>221.10000000000002</v>
      </c>
      <c r="AA383" s="404">
        <v>34.925000000000004</v>
      </c>
      <c r="AB383" s="404">
        <v>41.734000000000002</v>
      </c>
      <c r="AC383" s="404">
        <v>41.371000000000002</v>
      </c>
      <c r="AD383" s="404">
        <f t="shared" si="99"/>
        <v>23.695000000000004</v>
      </c>
      <c r="AE383" s="404">
        <f t="shared" si="100"/>
        <v>0.97967494609181438</v>
      </c>
      <c r="AF383" s="404">
        <f t="shared" si="101"/>
        <v>4.1345218235569279</v>
      </c>
      <c r="AG383" s="404">
        <f t="shared" si="102"/>
        <v>223.85</v>
      </c>
      <c r="AH383" s="404">
        <f t="shared" si="103"/>
        <v>2.6966831478688702</v>
      </c>
      <c r="AI383" s="404">
        <f t="shared" si="104"/>
        <v>1.20468311274017</v>
      </c>
      <c r="AJ383" s="404">
        <f t="shared" si="105"/>
        <v>39.343333333333334</v>
      </c>
      <c r="AK383" s="404">
        <f t="shared" si="106"/>
        <v>3.830691103878427</v>
      </c>
      <c r="AL383" s="404">
        <f t="shared" si="107"/>
        <v>9.7365697802552589</v>
      </c>
    </row>
    <row r="384" spans="1:38">
      <c r="A384" s="355" t="s">
        <v>826</v>
      </c>
      <c r="B384" s="353">
        <v>26.271000000000001</v>
      </c>
      <c r="C384" s="353">
        <v>27.720000000000002</v>
      </c>
      <c r="D384" s="353">
        <v>26.376000000000001</v>
      </c>
      <c r="E384" s="353">
        <v>225.94</v>
      </c>
      <c r="F384" s="353">
        <v>239.69</v>
      </c>
      <c r="G384" s="353">
        <v>238.48</v>
      </c>
      <c r="H384" s="353">
        <v>37.036999999999999</v>
      </c>
      <c r="I384" s="353">
        <v>44.286000000000001</v>
      </c>
      <c r="J384" s="353">
        <v>39.468000000000004</v>
      </c>
      <c r="K384" s="353">
        <f t="shared" si="90"/>
        <v>26.789000000000001</v>
      </c>
      <c r="L384" s="353">
        <f t="shared" si="91"/>
        <v>0.80797710363598885</v>
      </c>
      <c r="M384" s="353">
        <f t="shared" si="92"/>
        <v>3.0160778813542457</v>
      </c>
      <c r="N384" s="353">
        <f t="shared" si="93"/>
        <v>234.70333333333335</v>
      </c>
      <c r="O384" s="353">
        <f t="shared" si="94"/>
        <v>7.6133457384604117</v>
      </c>
      <c r="P384" s="353">
        <f t="shared" si="95"/>
        <v>3.243816621746777</v>
      </c>
      <c r="Q384" s="353">
        <f t="shared" si="96"/>
        <v>40.263666666666673</v>
      </c>
      <c r="R384" s="353">
        <f t="shared" si="97"/>
        <v>3.6894192406574424</v>
      </c>
      <c r="S384" s="353">
        <f t="shared" si="98"/>
        <v>9.1631476864769112</v>
      </c>
      <c r="T384" s="404" t="s">
        <v>826</v>
      </c>
      <c r="U384" s="404">
        <v>26.271000000000001</v>
      </c>
      <c r="V384" s="404">
        <v>27.720000000000002</v>
      </c>
      <c r="W384" s="404">
        <v>26.376000000000001</v>
      </c>
      <c r="X384" s="404">
        <v>225.94</v>
      </c>
      <c r="Y384" s="404">
        <v>239.69</v>
      </c>
      <c r="Z384" s="404">
        <v>238.48</v>
      </c>
      <c r="AA384" s="404">
        <v>37.036999999999999</v>
      </c>
      <c r="AB384" s="404">
        <v>44.286000000000001</v>
      </c>
      <c r="AC384" s="404">
        <v>39.468000000000004</v>
      </c>
      <c r="AD384" s="404">
        <f t="shared" si="99"/>
        <v>26.789000000000001</v>
      </c>
      <c r="AE384" s="404">
        <f t="shared" si="100"/>
        <v>0.80797710363598885</v>
      </c>
      <c r="AF384" s="404">
        <f t="shared" si="101"/>
        <v>3.0160778813542457</v>
      </c>
      <c r="AG384" s="404">
        <f t="shared" si="102"/>
        <v>234.70333333333335</v>
      </c>
      <c r="AH384" s="404">
        <f t="shared" si="103"/>
        <v>7.6133457384604117</v>
      </c>
      <c r="AI384" s="404">
        <f t="shared" si="104"/>
        <v>3.243816621746777</v>
      </c>
      <c r="AJ384" s="404">
        <f t="shared" si="105"/>
        <v>40.263666666666673</v>
      </c>
      <c r="AK384" s="404">
        <f t="shared" si="106"/>
        <v>3.6894192406574424</v>
      </c>
      <c r="AL384" s="404">
        <f t="shared" si="107"/>
        <v>9.1631476864769112</v>
      </c>
    </row>
    <row r="385" spans="1:38">
      <c r="A385" s="355" t="s">
        <v>826</v>
      </c>
      <c r="B385" s="353">
        <v>21.126000000000001</v>
      </c>
      <c r="C385" s="353">
        <v>21.357000000000003</v>
      </c>
      <c r="D385" s="353">
        <v>21.672000000000001</v>
      </c>
      <c r="E385" s="353">
        <v>272.03000000000003</v>
      </c>
      <c r="F385" s="353">
        <v>295.90000000000003</v>
      </c>
      <c r="G385" s="353">
        <v>283.36</v>
      </c>
      <c r="H385" s="353">
        <v>31.999000000000002</v>
      </c>
      <c r="I385" s="353">
        <v>32.329000000000001</v>
      </c>
      <c r="J385" s="353">
        <v>32.593000000000004</v>
      </c>
      <c r="K385" s="353">
        <f t="shared" si="90"/>
        <v>21.385000000000002</v>
      </c>
      <c r="L385" s="353">
        <f t="shared" si="91"/>
        <v>0.27407480730632605</v>
      </c>
      <c r="M385" s="353">
        <f t="shared" si="92"/>
        <v>1.281621731617143</v>
      </c>
      <c r="N385" s="353">
        <f t="shared" si="93"/>
        <v>283.76333333333338</v>
      </c>
      <c r="O385" s="353">
        <f t="shared" si="94"/>
        <v>11.940110273080956</v>
      </c>
      <c r="P385" s="353">
        <f t="shared" si="95"/>
        <v>4.2077706562091484</v>
      </c>
      <c r="Q385" s="353">
        <f t="shared" si="96"/>
        <v>32.307000000000002</v>
      </c>
      <c r="R385" s="353">
        <f t="shared" si="97"/>
        <v>0.29761048368631154</v>
      </c>
      <c r="S385" s="353">
        <f t="shared" si="98"/>
        <v>0.9211950465419616</v>
      </c>
      <c r="T385" s="404" t="s">
        <v>826</v>
      </c>
      <c r="U385" s="404">
        <v>21.126000000000001</v>
      </c>
      <c r="V385" s="404">
        <v>21.357000000000003</v>
      </c>
      <c r="W385" s="404">
        <v>21.672000000000001</v>
      </c>
      <c r="X385" s="404">
        <v>272.03000000000003</v>
      </c>
      <c r="Y385" s="404">
        <v>295.90000000000003</v>
      </c>
      <c r="Z385" s="404">
        <v>283.36</v>
      </c>
      <c r="AA385" s="404">
        <v>31.999000000000002</v>
      </c>
      <c r="AB385" s="404">
        <v>32.329000000000001</v>
      </c>
      <c r="AC385" s="404">
        <v>32.593000000000004</v>
      </c>
      <c r="AD385" s="404">
        <f t="shared" si="99"/>
        <v>21.385000000000002</v>
      </c>
      <c r="AE385" s="404">
        <f t="shared" si="100"/>
        <v>0.27407480730632605</v>
      </c>
      <c r="AF385" s="404">
        <f t="shared" si="101"/>
        <v>1.281621731617143</v>
      </c>
      <c r="AG385" s="404">
        <f t="shared" si="102"/>
        <v>283.76333333333338</v>
      </c>
      <c r="AH385" s="404">
        <f t="shared" si="103"/>
        <v>11.940110273080956</v>
      </c>
      <c r="AI385" s="404">
        <f t="shared" si="104"/>
        <v>4.2077706562091484</v>
      </c>
      <c r="AJ385" s="404">
        <f t="shared" si="105"/>
        <v>32.307000000000002</v>
      </c>
      <c r="AK385" s="404">
        <f t="shared" si="106"/>
        <v>0.29761048368631154</v>
      </c>
      <c r="AL385" s="404">
        <f t="shared" si="107"/>
        <v>0.9211950465419616</v>
      </c>
    </row>
    <row r="386" spans="1:38">
      <c r="A386" s="355" t="s">
        <v>826</v>
      </c>
      <c r="B386" s="353">
        <v>19.0869</v>
      </c>
      <c r="C386" s="353">
        <v>20.481299999999997</v>
      </c>
      <c r="D386" s="353">
        <v>19.328399999999998</v>
      </c>
      <c r="E386" s="353">
        <v>296.12</v>
      </c>
      <c r="F386" s="353">
        <v>319.88</v>
      </c>
      <c r="G386" s="353">
        <v>304.81</v>
      </c>
      <c r="H386" s="353">
        <v>34.683</v>
      </c>
      <c r="I386" s="353">
        <v>45.231999999999999</v>
      </c>
      <c r="J386" s="353">
        <v>36.575000000000003</v>
      </c>
      <c r="K386" s="353">
        <f t="shared" si="90"/>
        <v>19.632199999999997</v>
      </c>
      <c r="L386" s="353">
        <f t="shared" si="91"/>
        <v>0.74519035823069957</v>
      </c>
      <c r="M386" s="353">
        <f t="shared" si="92"/>
        <v>3.7957557391973373</v>
      </c>
      <c r="N386" s="353">
        <f t="shared" si="93"/>
        <v>306.93666666666667</v>
      </c>
      <c r="O386" s="353">
        <f t="shared" si="94"/>
        <v>12.021914711614503</v>
      </c>
      <c r="P386" s="353">
        <f t="shared" si="95"/>
        <v>3.9167411447359939</v>
      </c>
      <c r="Q386" s="353">
        <f t="shared" si="96"/>
        <v>38.83</v>
      </c>
      <c r="R386" s="353">
        <f t="shared" si="97"/>
        <v>5.624421659157484</v>
      </c>
      <c r="S386" s="353">
        <f t="shared" si="98"/>
        <v>14.484732575733927</v>
      </c>
      <c r="T386" s="404" t="s">
        <v>826</v>
      </c>
      <c r="U386" s="404">
        <v>19.0869</v>
      </c>
      <c r="V386" s="404">
        <v>20.481299999999997</v>
      </c>
      <c r="W386" s="404">
        <v>19.328399999999998</v>
      </c>
      <c r="X386" s="404">
        <v>296.12</v>
      </c>
      <c r="Y386" s="404">
        <v>319.88</v>
      </c>
      <c r="Z386" s="404">
        <v>304.81</v>
      </c>
      <c r="AA386" s="404">
        <v>34.683</v>
      </c>
      <c r="AB386" s="404">
        <v>45.231999999999999</v>
      </c>
      <c r="AC386" s="404">
        <v>36.575000000000003</v>
      </c>
      <c r="AD386" s="404">
        <f t="shared" si="99"/>
        <v>19.632199999999997</v>
      </c>
      <c r="AE386" s="404">
        <f t="shared" si="100"/>
        <v>0.74519035823069957</v>
      </c>
      <c r="AF386" s="404">
        <f t="shared" si="101"/>
        <v>3.7957557391973373</v>
      </c>
      <c r="AG386" s="404">
        <f t="shared" si="102"/>
        <v>306.93666666666667</v>
      </c>
      <c r="AH386" s="404">
        <f t="shared" si="103"/>
        <v>12.021914711614503</v>
      </c>
      <c r="AI386" s="404">
        <f t="shared" si="104"/>
        <v>3.9167411447359939</v>
      </c>
      <c r="AJ386" s="404">
        <f t="shared" si="105"/>
        <v>38.83</v>
      </c>
      <c r="AK386" s="404">
        <f t="shared" si="106"/>
        <v>5.624421659157484</v>
      </c>
      <c r="AL386" s="404">
        <f t="shared" si="107"/>
        <v>14.484732575733927</v>
      </c>
    </row>
    <row r="387" spans="1:38">
      <c r="A387" s="355" t="s">
        <v>826</v>
      </c>
      <c r="B387" s="353">
        <v>20.968500000000002</v>
      </c>
      <c r="C387" s="353">
        <v>23.1</v>
      </c>
      <c r="D387" s="353">
        <v>19.775700000000001</v>
      </c>
      <c r="E387" s="353">
        <v>340.89000000000004</v>
      </c>
      <c r="F387" s="353">
        <v>339.68</v>
      </c>
      <c r="G387" s="353">
        <v>378.07</v>
      </c>
      <c r="H387" s="353">
        <v>34.969000000000001</v>
      </c>
      <c r="I387" s="353">
        <v>43.945</v>
      </c>
      <c r="J387" s="353">
        <v>38.786000000000001</v>
      </c>
      <c r="K387" s="353">
        <f t="shared" si="90"/>
        <v>21.281400000000001</v>
      </c>
      <c r="L387" s="353">
        <f t="shared" si="91"/>
        <v>1.6840939492795528</v>
      </c>
      <c r="M387" s="353">
        <f t="shared" si="92"/>
        <v>7.9134547035418379</v>
      </c>
      <c r="N387" s="353">
        <f t="shared" si="93"/>
        <v>352.88000000000005</v>
      </c>
      <c r="O387" s="353">
        <f t="shared" si="94"/>
        <v>21.823567536037714</v>
      </c>
      <c r="P387" s="353">
        <f t="shared" si="95"/>
        <v>6.184416100668134</v>
      </c>
      <c r="Q387" s="353">
        <f t="shared" si="96"/>
        <v>39.233333333333334</v>
      </c>
      <c r="R387" s="353">
        <f t="shared" si="97"/>
        <v>4.5046891494678443</v>
      </c>
      <c r="S387" s="353">
        <f t="shared" si="98"/>
        <v>11.48179052540657</v>
      </c>
      <c r="T387" s="404" t="s">
        <v>826</v>
      </c>
      <c r="U387" s="404">
        <v>20.968500000000002</v>
      </c>
      <c r="V387" s="404">
        <v>23.1</v>
      </c>
      <c r="W387" s="404">
        <v>19.775700000000001</v>
      </c>
      <c r="X387" s="404">
        <v>340.89000000000004</v>
      </c>
      <c r="Y387" s="404">
        <v>339.68</v>
      </c>
      <c r="Z387" s="404">
        <v>378.07</v>
      </c>
      <c r="AA387" s="404">
        <v>34.969000000000001</v>
      </c>
      <c r="AB387" s="404">
        <v>43.945</v>
      </c>
      <c r="AC387" s="404">
        <v>38.786000000000001</v>
      </c>
      <c r="AD387" s="404">
        <f t="shared" si="99"/>
        <v>21.281400000000001</v>
      </c>
      <c r="AE387" s="404">
        <f t="shared" si="100"/>
        <v>1.6840939492795528</v>
      </c>
      <c r="AF387" s="404">
        <f t="shared" si="101"/>
        <v>7.9134547035418379</v>
      </c>
      <c r="AG387" s="404">
        <f t="shared" si="102"/>
        <v>352.88000000000005</v>
      </c>
      <c r="AH387" s="404">
        <f t="shared" si="103"/>
        <v>21.823567536037714</v>
      </c>
      <c r="AI387" s="404">
        <f t="shared" si="104"/>
        <v>6.184416100668134</v>
      </c>
      <c r="AJ387" s="404">
        <f t="shared" si="105"/>
        <v>39.233333333333334</v>
      </c>
      <c r="AK387" s="404">
        <f t="shared" si="106"/>
        <v>4.5046891494678443</v>
      </c>
      <c r="AL387" s="404">
        <f t="shared" si="107"/>
        <v>11.48179052540657</v>
      </c>
    </row>
    <row r="388" spans="1:38">
      <c r="A388" s="355" t="s">
        <v>826</v>
      </c>
      <c r="B388" s="353">
        <v>21.357000000000003</v>
      </c>
      <c r="C388" s="353">
        <v>21.734999999999999</v>
      </c>
      <c r="D388" s="353">
        <v>20.250299999999999</v>
      </c>
      <c r="E388" s="353">
        <v>174.02</v>
      </c>
      <c r="F388" s="353">
        <v>214.06</v>
      </c>
      <c r="G388" s="353">
        <v>207.57000000000002</v>
      </c>
      <c r="H388" s="353">
        <v>45.738000000000007</v>
      </c>
      <c r="I388" s="353">
        <v>48.003999999999998</v>
      </c>
      <c r="J388" s="353">
        <v>39.160000000000004</v>
      </c>
      <c r="K388" s="353">
        <f t="shared" si="90"/>
        <v>21.114099999999997</v>
      </c>
      <c r="L388" s="353">
        <f t="shared" si="91"/>
        <v>0.77157879053276268</v>
      </c>
      <c r="M388" s="353">
        <f t="shared" si="92"/>
        <v>3.6543295263959288</v>
      </c>
      <c r="N388" s="353">
        <f t="shared" si="93"/>
        <v>198.55000000000004</v>
      </c>
      <c r="O388" s="353">
        <f t="shared" si="94"/>
        <v>21.490013959976853</v>
      </c>
      <c r="P388" s="353">
        <f t="shared" si="95"/>
        <v>10.823477189613119</v>
      </c>
      <c r="Q388" s="353">
        <f t="shared" si="96"/>
        <v>44.300666666666672</v>
      </c>
      <c r="R388" s="353">
        <f t="shared" si="97"/>
        <v>4.593857783316035</v>
      </c>
      <c r="S388" s="353">
        <f t="shared" si="98"/>
        <v>10.369726076317965</v>
      </c>
      <c r="T388" s="404" t="s">
        <v>826</v>
      </c>
      <c r="U388" s="404">
        <v>21.357000000000003</v>
      </c>
      <c r="V388" s="404">
        <v>21.734999999999999</v>
      </c>
      <c r="W388" s="404">
        <v>20.250299999999999</v>
      </c>
      <c r="X388" s="404">
        <v>174.02</v>
      </c>
      <c r="Y388" s="404">
        <v>214.06</v>
      </c>
      <c r="Z388" s="404">
        <v>207.57000000000002</v>
      </c>
      <c r="AA388" s="404">
        <v>45.738000000000007</v>
      </c>
      <c r="AB388" s="404">
        <v>48.003999999999998</v>
      </c>
      <c r="AC388" s="404">
        <v>39.160000000000004</v>
      </c>
      <c r="AD388" s="404">
        <f t="shared" si="99"/>
        <v>21.114099999999997</v>
      </c>
      <c r="AE388" s="404">
        <f t="shared" si="100"/>
        <v>0.77157879053276268</v>
      </c>
      <c r="AF388" s="404">
        <f t="shared" si="101"/>
        <v>3.6543295263959288</v>
      </c>
      <c r="AG388" s="404">
        <f t="shared" si="102"/>
        <v>198.55000000000004</v>
      </c>
      <c r="AH388" s="404">
        <f t="shared" si="103"/>
        <v>21.490013959976853</v>
      </c>
      <c r="AI388" s="404">
        <f t="shared" si="104"/>
        <v>10.823477189613119</v>
      </c>
      <c r="AJ388" s="404">
        <f t="shared" si="105"/>
        <v>44.300666666666672</v>
      </c>
      <c r="AK388" s="404">
        <f t="shared" si="106"/>
        <v>4.593857783316035</v>
      </c>
      <c r="AL388" s="404">
        <f t="shared" si="107"/>
        <v>10.369726076317965</v>
      </c>
    </row>
    <row r="389" spans="1:38">
      <c r="A389" s="355" t="s">
        <v>826</v>
      </c>
      <c r="B389" s="353">
        <v>23.792999999999999</v>
      </c>
      <c r="C389" s="353">
        <v>25.221</v>
      </c>
      <c r="D389" s="353">
        <v>24.927</v>
      </c>
      <c r="E389" s="353">
        <v>201.19</v>
      </c>
      <c r="F389" s="353">
        <v>234.41</v>
      </c>
      <c r="G389" s="353">
        <v>241.34</v>
      </c>
      <c r="H389" s="353">
        <v>46.233000000000004</v>
      </c>
      <c r="I389" s="353">
        <v>49.687000000000005</v>
      </c>
      <c r="J389" s="353">
        <v>43.329000000000001</v>
      </c>
      <c r="K389" s="353">
        <f t="shared" si="90"/>
        <v>24.647000000000002</v>
      </c>
      <c r="L389" s="353">
        <f t="shared" si="91"/>
        <v>0.75405304853173338</v>
      </c>
      <c r="M389" s="353">
        <f t="shared" si="92"/>
        <v>3.0594110785561459</v>
      </c>
      <c r="N389" s="353">
        <f t="shared" si="93"/>
        <v>225.64666666666668</v>
      </c>
      <c r="O389" s="353">
        <f t="shared" si="94"/>
        <v>21.461654953272671</v>
      </c>
      <c r="P389" s="353">
        <f t="shared" si="95"/>
        <v>9.511177483945108</v>
      </c>
      <c r="Q389" s="353">
        <f t="shared" si="96"/>
        <v>46.416333333333341</v>
      </c>
      <c r="R389" s="353">
        <f t="shared" si="97"/>
        <v>3.182962351856105</v>
      </c>
      <c r="S389" s="353">
        <f t="shared" si="98"/>
        <v>6.8574187646362361</v>
      </c>
      <c r="T389" s="404" t="s">
        <v>826</v>
      </c>
      <c r="U389" s="404">
        <v>23.792999999999999</v>
      </c>
      <c r="V389" s="404">
        <v>25.221</v>
      </c>
      <c r="W389" s="404">
        <v>24.927</v>
      </c>
      <c r="X389" s="404">
        <v>201.19</v>
      </c>
      <c r="Y389" s="404">
        <v>234.41</v>
      </c>
      <c r="Z389" s="404">
        <v>241.34</v>
      </c>
      <c r="AA389" s="404">
        <v>46.233000000000004</v>
      </c>
      <c r="AB389" s="404">
        <v>49.687000000000005</v>
      </c>
      <c r="AC389" s="404">
        <v>43.329000000000001</v>
      </c>
      <c r="AD389" s="404">
        <f t="shared" si="99"/>
        <v>24.647000000000002</v>
      </c>
      <c r="AE389" s="404">
        <f t="shared" si="100"/>
        <v>0.75405304853173338</v>
      </c>
      <c r="AF389" s="404">
        <f t="shared" si="101"/>
        <v>3.0594110785561459</v>
      </c>
      <c r="AG389" s="404">
        <f t="shared" si="102"/>
        <v>225.64666666666668</v>
      </c>
      <c r="AH389" s="404">
        <f t="shared" si="103"/>
        <v>21.461654953272671</v>
      </c>
      <c r="AI389" s="404">
        <f t="shared" si="104"/>
        <v>9.511177483945108</v>
      </c>
      <c r="AJ389" s="404">
        <f t="shared" si="105"/>
        <v>46.416333333333341</v>
      </c>
      <c r="AK389" s="404">
        <f t="shared" si="106"/>
        <v>3.182962351856105</v>
      </c>
      <c r="AL389" s="404">
        <f t="shared" si="107"/>
        <v>6.8574187646362361</v>
      </c>
    </row>
    <row r="390" spans="1:38">
      <c r="A390" s="355" t="s">
        <v>826</v>
      </c>
      <c r="B390" s="353">
        <v>21.21</v>
      </c>
      <c r="C390" s="353">
        <v>21.084</v>
      </c>
      <c r="D390" s="353">
        <v>19.401900000000001</v>
      </c>
      <c r="E390" s="353">
        <v>696.74</v>
      </c>
      <c r="F390" s="353">
        <v>698.72</v>
      </c>
      <c r="G390" s="353">
        <v>849.42</v>
      </c>
      <c r="H390" s="353">
        <v>47.332999999999998</v>
      </c>
      <c r="I390" s="353">
        <v>100.441</v>
      </c>
      <c r="J390" s="353">
        <v>46.134</v>
      </c>
      <c r="K390" s="353">
        <f t="shared" ref="K390:K396" si="108">AVERAGE(B390:D390)</f>
        <v>20.565299999999997</v>
      </c>
      <c r="L390" s="353">
        <f t="shared" ref="L390:L396" si="109">STDEV(B390:D390)</f>
        <v>1.0095016939064534</v>
      </c>
      <c r="M390" s="353">
        <f t="shared" ref="M390:M396" si="110">L390/K390*100</f>
        <v>4.9087623030369283</v>
      </c>
      <c r="N390" s="353">
        <f t="shared" ref="N390:N396" si="111">AVERAGE(E390:G390)</f>
        <v>748.29333333333341</v>
      </c>
      <c r="O390" s="353">
        <f t="shared" ref="O390:O396" si="112">STDEV(E390:G390)</f>
        <v>87.583857721233798</v>
      </c>
      <c r="P390" s="353">
        <f t="shared" ref="P390:P396" si="113">O390/N390*100</f>
        <v>11.704481894965493</v>
      </c>
      <c r="Q390" s="353">
        <f t="shared" ref="Q390:Q396" si="114">AVERAGE(H390:J390)</f>
        <v>64.63600000000001</v>
      </c>
      <c r="R390" s="353">
        <f t="shared" ref="R390:R396" si="115">STDEV(H390:J390)</f>
        <v>31.013834316317599</v>
      </c>
      <c r="S390" s="353">
        <f t="shared" ref="S390:S396" si="116">R390/Q390*100</f>
        <v>47.982292091586103</v>
      </c>
      <c r="T390" s="404" t="s">
        <v>826</v>
      </c>
      <c r="U390" s="404">
        <v>21.21</v>
      </c>
      <c r="V390" s="404">
        <v>21.084</v>
      </c>
      <c r="W390" s="404">
        <v>19.401900000000001</v>
      </c>
      <c r="X390" s="404">
        <v>696.74</v>
      </c>
      <c r="Y390" s="404">
        <v>698.72</v>
      </c>
      <c r="Z390" s="404">
        <v>849.42</v>
      </c>
      <c r="AA390" s="404">
        <v>47.332999999999998</v>
      </c>
      <c r="AB390" s="404"/>
      <c r="AC390" s="404">
        <v>46.134</v>
      </c>
      <c r="AD390" s="404">
        <f t="shared" ref="AD390:AD396" si="117">AVERAGE(U390:W390)</f>
        <v>20.565299999999997</v>
      </c>
      <c r="AE390" s="404">
        <f t="shared" ref="AE390:AE396" si="118">STDEV(U390:W390)</f>
        <v>1.0095016939064534</v>
      </c>
      <c r="AF390" s="404">
        <f t="shared" ref="AF390:AF396" si="119">AE390/AD390*100</f>
        <v>4.9087623030369283</v>
      </c>
      <c r="AG390" s="404">
        <f t="shared" ref="AG390:AG396" si="120">AVERAGE(X390:Z390)</f>
        <v>748.29333333333341</v>
      </c>
      <c r="AH390" s="404">
        <f t="shared" ref="AH390:AH396" si="121">STDEV(X390:Z390)</f>
        <v>87.583857721233798</v>
      </c>
      <c r="AI390" s="404">
        <f t="shared" ref="AI390:AI396" si="122">AH390/AG390*100</f>
        <v>11.704481894965493</v>
      </c>
      <c r="AJ390" s="404">
        <f t="shared" ref="AJ390:AJ396" si="123">AVERAGE(AA390:AC390)</f>
        <v>46.733499999999999</v>
      </c>
      <c r="AK390" s="404">
        <f t="shared" ref="AK390:AK396" si="124">STDEV(AA390:AC390)</f>
        <v>0.84782103064266912</v>
      </c>
      <c r="AL390" s="404">
        <f t="shared" ref="AL390:AL396" si="125">AK390/AJ390*100</f>
        <v>1.8141612133537381</v>
      </c>
    </row>
    <row r="391" spans="1:38">
      <c r="A391" s="355" t="s">
        <v>826</v>
      </c>
      <c r="B391" s="353">
        <v>21.524999999999999</v>
      </c>
      <c r="C391" s="353">
        <v>22.092000000000002</v>
      </c>
      <c r="D391" s="353">
        <v>20.5275</v>
      </c>
      <c r="E391" s="353">
        <v>607.20000000000005</v>
      </c>
      <c r="F391" s="353">
        <v>522.39</v>
      </c>
      <c r="G391" s="353">
        <v>558.68999999999994</v>
      </c>
      <c r="H391" s="353">
        <v>53.196000000000005</v>
      </c>
      <c r="I391" s="353">
        <v>70.631</v>
      </c>
      <c r="J391" s="353">
        <v>57.100999999999999</v>
      </c>
      <c r="K391" s="353">
        <f t="shared" si="108"/>
        <v>21.381500000000003</v>
      </c>
      <c r="L391" s="353">
        <f t="shared" si="109"/>
        <v>0.79206013029314992</v>
      </c>
      <c r="M391" s="353">
        <f t="shared" si="110"/>
        <v>3.7044179795297332</v>
      </c>
      <c r="N391" s="353">
        <f t="shared" si="111"/>
        <v>562.7600000000001</v>
      </c>
      <c r="O391" s="353">
        <f t="shared" si="112"/>
        <v>42.551236174757634</v>
      </c>
      <c r="P391" s="353">
        <f t="shared" si="113"/>
        <v>7.5611692683839689</v>
      </c>
      <c r="Q391" s="353">
        <f t="shared" si="114"/>
        <v>60.309333333333335</v>
      </c>
      <c r="R391" s="353">
        <f t="shared" si="115"/>
        <v>9.1495824130576437</v>
      </c>
      <c r="S391" s="353">
        <f t="shared" si="116"/>
        <v>15.17108863148486</v>
      </c>
      <c r="T391" s="404" t="s">
        <v>826</v>
      </c>
      <c r="U391" s="404">
        <v>21.524999999999999</v>
      </c>
      <c r="V391" s="404">
        <v>22.092000000000002</v>
      </c>
      <c r="W391" s="404">
        <v>20.5275</v>
      </c>
      <c r="X391" s="404">
        <v>607.20000000000005</v>
      </c>
      <c r="Y391" s="404">
        <v>522.39</v>
      </c>
      <c r="Z391" s="404">
        <v>558.68999999999994</v>
      </c>
      <c r="AA391" s="404">
        <v>53.196000000000005</v>
      </c>
      <c r="AB391" s="404"/>
      <c r="AC391" s="404">
        <v>57.100999999999999</v>
      </c>
      <c r="AD391" s="404">
        <f t="shared" si="117"/>
        <v>21.381500000000003</v>
      </c>
      <c r="AE391" s="404">
        <f t="shared" si="118"/>
        <v>0.79206013029314992</v>
      </c>
      <c r="AF391" s="404">
        <f t="shared" si="119"/>
        <v>3.7044179795297332</v>
      </c>
      <c r="AG391" s="404">
        <f t="shared" si="120"/>
        <v>562.7600000000001</v>
      </c>
      <c r="AH391" s="404">
        <f t="shared" si="121"/>
        <v>42.551236174757634</v>
      </c>
      <c r="AI391" s="404">
        <f t="shared" si="122"/>
        <v>7.5611692683839689</v>
      </c>
      <c r="AJ391" s="404">
        <f t="shared" si="123"/>
        <v>55.148499999999999</v>
      </c>
      <c r="AK391" s="404">
        <f t="shared" si="124"/>
        <v>2.7612519805334639</v>
      </c>
      <c r="AL391" s="404">
        <f t="shared" si="125"/>
        <v>5.0069394100174334</v>
      </c>
    </row>
    <row r="392" spans="1:38">
      <c r="A392" s="355" t="s">
        <v>826</v>
      </c>
      <c r="B392" s="353">
        <v>15.9642</v>
      </c>
      <c r="C392" s="353">
        <v>18.366600000000002</v>
      </c>
      <c r="D392" s="353">
        <v>15.422400000000001</v>
      </c>
      <c r="E392" s="353">
        <v>233.2</v>
      </c>
      <c r="F392" s="353">
        <v>239.58</v>
      </c>
      <c r="G392" s="353">
        <v>241.89000000000001</v>
      </c>
      <c r="H392" s="353">
        <v>35.320999999999998</v>
      </c>
      <c r="I392" s="353">
        <v>41.151000000000003</v>
      </c>
      <c r="J392" s="353">
        <v>36.860999999999997</v>
      </c>
      <c r="K392" s="353">
        <f t="shared" si="108"/>
        <v>16.584400000000002</v>
      </c>
      <c r="L392" s="353">
        <f t="shared" si="109"/>
        <v>1.5670240712892707</v>
      </c>
      <c r="M392" s="353">
        <f t="shared" si="110"/>
        <v>9.4487836237022176</v>
      </c>
      <c r="N392" s="353">
        <f t="shared" si="111"/>
        <v>238.22333333333333</v>
      </c>
      <c r="O392" s="353">
        <f t="shared" si="112"/>
        <v>4.5010480261083039</v>
      </c>
      <c r="P392" s="353">
        <f t="shared" si="113"/>
        <v>1.8894236610358506</v>
      </c>
      <c r="Q392" s="353">
        <f t="shared" si="114"/>
        <v>37.777666666666669</v>
      </c>
      <c r="R392" s="353">
        <f t="shared" si="115"/>
        <v>3.0211642347501324</v>
      </c>
      <c r="S392" s="353">
        <f t="shared" si="116"/>
        <v>7.9972229661708392</v>
      </c>
      <c r="T392" s="404" t="s">
        <v>826</v>
      </c>
      <c r="U392" s="404">
        <v>15.9642</v>
      </c>
      <c r="V392" s="404">
        <v>18.366600000000002</v>
      </c>
      <c r="W392" s="404">
        <v>15.422400000000001</v>
      </c>
      <c r="X392" s="404">
        <v>233.2</v>
      </c>
      <c r="Y392" s="404">
        <v>239.58</v>
      </c>
      <c r="Z392" s="404">
        <v>241.89000000000001</v>
      </c>
      <c r="AA392" s="404">
        <v>35.320999999999998</v>
      </c>
      <c r="AB392" s="404">
        <v>41.151000000000003</v>
      </c>
      <c r="AC392" s="404">
        <v>36.860999999999997</v>
      </c>
      <c r="AD392" s="404">
        <f t="shared" si="117"/>
        <v>16.584400000000002</v>
      </c>
      <c r="AE392" s="404">
        <f t="shared" si="118"/>
        <v>1.5670240712892707</v>
      </c>
      <c r="AF392" s="404">
        <f t="shared" si="119"/>
        <v>9.4487836237022176</v>
      </c>
      <c r="AG392" s="404">
        <f t="shared" si="120"/>
        <v>238.22333333333333</v>
      </c>
      <c r="AH392" s="404">
        <f t="shared" si="121"/>
        <v>4.5010480261083039</v>
      </c>
      <c r="AI392" s="404">
        <f t="shared" si="122"/>
        <v>1.8894236610358506</v>
      </c>
      <c r="AJ392" s="404">
        <f t="shared" si="123"/>
        <v>37.777666666666669</v>
      </c>
      <c r="AK392" s="404">
        <f t="shared" si="124"/>
        <v>3.0211642347501324</v>
      </c>
      <c r="AL392" s="404">
        <f t="shared" si="125"/>
        <v>7.9972229661708392</v>
      </c>
    </row>
    <row r="393" spans="1:38">
      <c r="A393" s="355" t="s">
        <v>826</v>
      </c>
      <c r="B393" s="353">
        <v>15.886499999999998</v>
      </c>
      <c r="C393" s="353">
        <v>23.646000000000001</v>
      </c>
      <c r="D393" s="353">
        <v>17.033100000000001</v>
      </c>
      <c r="E393" s="353">
        <v>790.68</v>
      </c>
      <c r="F393" s="353">
        <v>754.93</v>
      </c>
      <c r="G393" s="353">
        <v>788.04</v>
      </c>
      <c r="H393" s="353">
        <v>47.498000000000005</v>
      </c>
      <c r="I393" s="353">
        <v>46.222000000000001</v>
      </c>
      <c r="J393" s="353">
        <v>47.948999999999998</v>
      </c>
      <c r="K393" s="353">
        <f t="shared" si="108"/>
        <v>18.8552</v>
      </c>
      <c r="L393" s="353">
        <f t="shared" si="109"/>
        <v>4.1883763405405521</v>
      </c>
      <c r="M393" s="353">
        <f t="shared" si="110"/>
        <v>22.213375305170732</v>
      </c>
      <c r="N393" s="353">
        <f t="shared" si="111"/>
        <v>777.88333333333321</v>
      </c>
      <c r="O393" s="353">
        <f t="shared" si="112"/>
        <v>19.921948532544036</v>
      </c>
      <c r="P393" s="353">
        <f t="shared" si="113"/>
        <v>2.5610458122525706</v>
      </c>
      <c r="Q393" s="353">
        <f t="shared" si="114"/>
        <v>47.222999999999992</v>
      </c>
      <c r="R393" s="353">
        <f t="shared" si="115"/>
        <v>0.89574047580758487</v>
      </c>
      <c r="S393" s="353">
        <f t="shared" si="116"/>
        <v>1.8968309421417213</v>
      </c>
      <c r="T393" s="404" t="s">
        <v>826</v>
      </c>
      <c r="U393" s="404">
        <v>15.886499999999998</v>
      </c>
      <c r="V393" s="404"/>
      <c r="W393" s="404">
        <v>17.033100000000001</v>
      </c>
      <c r="X393" s="404">
        <v>790.68</v>
      </c>
      <c r="Y393" s="404">
        <v>754.93</v>
      </c>
      <c r="Z393" s="404">
        <v>788.04</v>
      </c>
      <c r="AA393" s="404">
        <v>47.498000000000005</v>
      </c>
      <c r="AB393" s="404">
        <v>46.222000000000001</v>
      </c>
      <c r="AC393" s="404">
        <v>47.948999999999998</v>
      </c>
      <c r="AD393" s="404">
        <f t="shared" si="117"/>
        <v>16.459800000000001</v>
      </c>
      <c r="AE393" s="404">
        <f t="shared" si="118"/>
        <v>0.81076863530849741</v>
      </c>
      <c r="AF393" s="404">
        <f t="shared" si="119"/>
        <v>4.9257502236266379</v>
      </c>
      <c r="AG393" s="404">
        <f t="shared" si="120"/>
        <v>777.88333333333321</v>
      </c>
      <c r="AH393" s="404">
        <f t="shared" si="121"/>
        <v>19.921948532544036</v>
      </c>
      <c r="AI393" s="404">
        <f t="shared" si="122"/>
        <v>2.5610458122525706</v>
      </c>
      <c r="AJ393" s="404">
        <f t="shared" si="123"/>
        <v>47.222999999999992</v>
      </c>
      <c r="AK393" s="404">
        <f t="shared" si="124"/>
        <v>0.89574047580758487</v>
      </c>
      <c r="AL393" s="404">
        <f t="shared" si="125"/>
        <v>1.8968309421417213</v>
      </c>
    </row>
    <row r="394" spans="1:38">
      <c r="A394" s="355" t="s">
        <v>826</v>
      </c>
      <c r="B394" s="353">
        <v>18.5745</v>
      </c>
      <c r="C394" s="353">
        <v>19.233900000000002</v>
      </c>
      <c r="D394" s="353">
        <v>17.749199999999998</v>
      </c>
      <c r="E394" s="353">
        <v>509.41</v>
      </c>
      <c r="F394" s="353">
        <v>483.89000000000004</v>
      </c>
      <c r="G394" s="353">
        <v>576.73</v>
      </c>
      <c r="H394" s="353">
        <v>52.558000000000007</v>
      </c>
      <c r="I394" s="353">
        <v>54.956000000000003</v>
      </c>
      <c r="J394" s="353">
        <v>51.172000000000004</v>
      </c>
      <c r="K394" s="353">
        <f t="shared" si="108"/>
        <v>18.519200000000001</v>
      </c>
      <c r="L394" s="353">
        <f t="shared" si="109"/>
        <v>0.74389319797938924</v>
      </c>
      <c r="M394" s="353">
        <f t="shared" si="110"/>
        <v>4.016875448072212</v>
      </c>
      <c r="N394" s="353">
        <f t="shared" si="111"/>
        <v>523.34333333333336</v>
      </c>
      <c r="O394" s="353">
        <f t="shared" si="112"/>
        <v>47.96269105600031</v>
      </c>
      <c r="P394" s="353">
        <f t="shared" si="113"/>
        <v>9.1646703036248311</v>
      </c>
      <c r="Q394" s="353">
        <f t="shared" si="114"/>
        <v>52.895333333333333</v>
      </c>
      <c r="R394" s="353">
        <f t="shared" si="115"/>
        <v>1.9144214095473677</v>
      </c>
      <c r="S394" s="353">
        <f t="shared" si="116"/>
        <v>3.6192633431065775</v>
      </c>
      <c r="T394" s="404" t="s">
        <v>826</v>
      </c>
      <c r="U394" s="404">
        <v>18.5745</v>
      </c>
      <c r="V394" s="404">
        <v>19.233900000000002</v>
      </c>
      <c r="W394" s="404">
        <v>17.749199999999998</v>
      </c>
      <c r="X394" s="404">
        <v>509.41</v>
      </c>
      <c r="Y394" s="404">
        <v>483.89000000000004</v>
      </c>
      <c r="Z394" s="404">
        <v>576.73</v>
      </c>
      <c r="AA394" s="404">
        <v>52.558000000000007</v>
      </c>
      <c r="AB394" s="404">
        <v>54.956000000000003</v>
      </c>
      <c r="AC394" s="404">
        <v>51.172000000000004</v>
      </c>
      <c r="AD394" s="404">
        <f t="shared" si="117"/>
        <v>18.519200000000001</v>
      </c>
      <c r="AE394" s="404">
        <f t="shared" si="118"/>
        <v>0.74389319797938924</v>
      </c>
      <c r="AF394" s="404">
        <f t="shared" si="119"/>
        <v>4.016875448072212</v>
      </c>
      <c r="AG394" s="404">
        <f t="shared" si="120"/>
        <v>523.34333333333336</v>
      </c>
      <c r="AH394" s="404">
        <f t="shared" si="121"/>
        <v>47.96269105600031</v>
      </c>
      <c r="AI394" s="404">
        <f t="shared" si="122"/>
        <v>9.1646703036248311</v>
      </c>
      <c r="AJ394" s="404">
        <f t="shared" si="123"/>
        <v>52.895333333333333</v>
      </c>
      <c r="AK394" s="404">
        <f t="shared" si="124"/>
        <v>1.9144214095473677</v>
      </c>
      <c r="AL394" s="404">
        <f t="shared" si="125"/>
        <v>3.6192633431065775</v>
      </c>
    </row>
    <row r="395" spans="1:38">
      <c r="A395" s="355" t="s">
        <v>826</v>
      </c>
      <c r="B395" s="353">
        <v>10.4475</v>
      </c>
      <c r="C395" s="353">
        <v>12.744899999999999</v>
      </c>
      <c r="D395" s="353">
        <v>10.0716</v>
      </c>
      <c r="E395" s="353">
        <v>307.45</v>
      </c>
      <c r="F395" s="353">
        <v>284.35000000000002</v>
      </c>
      <c r="G395" s="353">
        <v>241.56</v>
      </c>
      <c r="H395" s="353">
        <v>36.817</v>
      </c>
      <c r="I395" s="353">
        <v>36.85</v>
      </c>
      <c r="J395" s="353">
        <v>35.706000000000003</v>
      </c>
      <c r="K395" s="353">
        <f t="shared" si="108"/>
        <v>11.087999999999999</v>
      </c>
      <c r="L395" s="353">
        <f t="shared" si="109"/>
        <v>1.4471742845974054</v>
      </c>
      <c r="M395" s="353">
        <f t="shared" si="110"/>
        <v>13.05171613092898</v>
      </c>
      <c r="N395" s="353">
        <f t="shared" si="111"/>
        <v>277.78666666666663</v>
      </c>
      <c r="O395" s="353">
        <f t="shared" si="112"/>
        <v>33.431736917685463</v>
      </c>
      <c r="P395" s="353">
        <f t="shared" si="113"/>
        <v>12.035040169081357</v>
      </c>
      <c r="Q395" s="353">
        <f t="shared" si="114"/>
        <v>36.457666666666668</v>
      </c>
      <c r="R395" s="353">
        <f t="shared" si="115"/>
        <v>0.65117150838571836</v>
      </c>
      <c r="S395" s="353">
        <f t="shared" si="116"/>
        <v>1.7861030831714912</v>
      </c>
      <c r="T395" s="404" t="s">
        <v>826</v>
      </c>
      <c r="U395" s="404">
        <v>10.4475</v>
      </c>
      <c r="V395" s="404">
        <v>12.744899999999999</v>
      </c>
      <c r="W395" s="404">
        <v>10.0716</v>
      </c>
      <c r="X395" s="404">
        <v>307.45</v>
      </c>
      <c r="Y395" s="404">
        <v>284.35000000000002</v>
      </c>
      <c r="Z395" s="404">
        <v>241.56</v>
      </c>
      <c r="AA395" s="404">
        <v>36.817</v>
      </c>
      <c r="AB395" s="404">
        <v>36.85</v>
      </c>
      <c r="AC395" s="404">
        <v>35.706000000000003</v>
      </c>
      <c r="AD395" s="404">
        <f t="shared" si="117"/>
        <v>11.087999999999999</v>
      </c>
      <c r="AE395" s="404">
        <f t="shared" si="118"/>
        <v>1.4471742845974054</v>
      </c>
      <c r="AF395" s="404">
        <f t="shared" si="119"/>
        <v>13.05171613092898</v>
      </c>
      <c r="AG395" s="404">
        <f t="shared" si="120"/>
        <v>277.78666666666663</v>
      </c>
      <c r="AH395" s="404">
        <f t="shared" si="121"/>
        <v>33.431736917685463</v>
      </c>
      <c r="AI395" s="404">
        <f t="shared" si="122"/>
        <v>12.035040169081357</v>
      </c>
      <c r="AJ395" s="404">
        <f t="shared" si="123"/>
        <v>36.457666666666668</v>
      </c>
      <c r="AK395" s="404">
        <f t="shared" si="124"/>
        <v>0.65117150838571836</v>
      </c>
      <c r="AL395" s="404">
        <f t="shared" si="125"/>
        <v>1.7861030831714912</v>
      </c>
    </row>
    <row r="396" spans="1:38">
      <c r="A396" s="355" t="s">
        <v>826</v>
      </c>
      <c r="B396" s="353">
        <v>16.638300000000001</v>
      </c>
      <c r="C396" s="353">
        <v>17.408999999999999</v>
      </c>
      <c r="D396" s="353">
        <v>16.359000000000002</v>
      </c>
      <c r="E396" s="353">
        <v>304.26</v>
      </c>
      <c r="F396" s="353">
        <v>286.44</v>
      </c>
      <c r="G396" s="353">
        <v>285.56</v>
      </c>
      <c r="H396" s="353">
        <v>27.323999999999998</v>
      </c>
      <c r="I396" s="353">
        <v>36.552999999999997</v>
      </c>
      <c r="J396" s="353">
        <v>33.396000000000001</v>
      </c>
      <c r="K396" s="353">
        <f t="shared" si="108"/>
        <v>16.802099999999999</v>
      </c>
      <c r="L396" s="353">
        <f t="shared" si="109"/>
        <v>0.543827022131117</v>
      </c>
      <c r="M396" s="353">
        <f t="shared" si="110"/>
        <v>3.2366610252951538</v>
      </c>
      <c r="N396" s="353">
        <f t="shared" si="111"/>
        <v>292.08666666666664</v>
      </c>
      <c r="O396" s="353">
        <f t="shared" si="112"/>
        <v>10.551593876440338</v>
      </c>
      <c r="P396" s="353">
        <f t="shared" si="113"/>
        <v>3.6124873472851684</v>
      </c>
      <c r="Q396" s="353">
        <f t="shared" si="114"/>
        <v>32.42433333333333</v>
      </c>
      <c r="R396" s="353">
        <f t="shared" si="115"/>
        <v>4.6905982916183993</v>
      </c>
      <c r="S396" s="353">
        <f t="shared" si="116"/>
        <v>14.466290620064354</v>
      </c>
      <c r="T396" s="404" t="s">
        <v>826</v>
      </c>
      <c r="U396" s="404">
        <v>16.638300000000001</v>
      </c>
      <c r="V396" s="404">
        <v>17.408999999999999</v>
      </c>
      <c r="W396" s="404">
        <v>16.359000000000002</v>
      </c>
      <c r="X396" s="404">
        <v>304.26</v>
      </c>
      <c r="Y396" s="404">
        <v>286.44</v>
      </c>
      <c r="Z396" s="404">
        <v>285.56</v>
      </c>
      <c r="AA396" s="404">
        <v>27.323999999999998</v>
      </c>
      <c r="AB396" s="404">
        <v>36.552999999999997</v>
      </c>
      <c r="AC396" s="404">
        <v>33.396000000000001</v>
      </c>
      <c r="AD396" s="404">
        <f t="shared" si="117"/>
        <v>16.802099999999999</v>
      </c>
      <c r="AE396" s="404">
        <f t="shared" si="118"/>
        <v>0.543827022131117</v>
      </c>
      <c r="AF396" s="404">
        <f t="shared" si="119"/>
        <v>3.2366610252951538</v>
      </c>
      <c r="AG396" s="404">
        <f t="shared" si="120"/>
        <v>292.08666666666664</v>
      </c>
      <c r="AH396" s="404">
        <f t="shared" si="121"/>
        <v>10.551593876440338</v>
      </c>
      <c r="AI396" s="404">
        <f t="shared" si="122"/>
        <v>3.6124873472851684</v>
      </c>
      <c r="AJ396" s="404">
        <f t="shared" si="123"/>
        <v>32.42433333333333</v>
      </c>
      <c r="AK396" s="404">
        <f t="shared" si="124"/>
        <v>4.6905982916183993</v>
      </c>
      <c r="AL396" s="404">
        <f t="shared" si="125"/>
        <v>14.466290620064354</v>
      </c>
    </row>
  </sheetData>
  <mergeCells count="2">
    <mergeCell ref="A1:S1"/>
    <mergeCell ref="T1:AL1"/>
  </mergeCells>
  <conditionalFormatting sqref="M2:M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I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:Z39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C3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43"/>
  <sheetViews>
    <sheetView topLeftCell="A55" workbookViewId="0">
      <selection activeCell="G175" sqref="G175"/>
    </sheetView>
  </sheetViews>
  <sheetFormatPr defaultColWidth="12.42578125" defaultRowHeight="15.75"/>
  <cols>
    <col min="1" max="1" width="14.7109375" style="446" bestFit="1" customWidth="1"/>
    <col min="2" max="2" width="22.28515625" style="437" bestFit="1" customWidth="1"/>
    <col min="3" max="4" width="13.85546875" style="437" bestFit="1" customWidth="1"/>
    <col min="5" max="5" width="22.28515625" style="437" bestFit="1" customWidth="1"/>
    <col min="6" max="7" width="13.85546875" style="437" bestFit="1" customWidth="1"/>
    <col min="8" max="8" width="22.28515625" style="437" bestFit="1" customWidth="1"/>
    <col min="9" max="10" width="13.85546875" style="437" bestFit="1" customWidth="1"/>
    <col min="11" max="17" width="12.42578125" style="437"/>
    <col min="18" max="18" width="19.28515625" style="437" bestFit="1" customWidth="1"/>
    <col min="19" max="21" width="7.28515625" style="437" bestFit="1" customWidth="1"/>
    <col min="22" max="16384" width="12.42578125" style="437"/>
  </cols>
  <sheetData>
    <row r="1" spans="1:21" ht="18.95" customHeight="1">
      <c r="A1" s="461" t="s">
        <v>831</v>
      </c>
      <c r="B1" s="463" t="s">
        <v>413</v>
      </c>
      <c r="C1" s="463"/>
      <c r="D1" s="463"/>
      <c r="E1" s="464" t="s">
        <v>649</v>
      </c>
      <c r="F1" s="464"/>
      <c r="G1" s="464"/>
      <c r="H1" s="465" t="s">
        <v>784</v>
      </c>
      <c r="I1" s="465"/>
      <c r="J1" s="465"/>
      <c r="R1" s="466" t="s">
        <v>1172</v>
      </c>
      <c r="S1" s="466"/>
      <c r="T1" s="466"/>
      <c r="U1" s="466"/>
    </row>
    <row r="2" spans="1:21" ht="18.95" customHeight="1">
      <c r="A2" s="461"/>
      <c r="B2" s="466" t="s">
        <v>415</v>
      </c>
      <c r="C2" s="466"/>
      <c r="D2" s="466"/>
      <c r="E2" s="466"/>
      <c r="F2" s="466"/>
      <c r="G2" s="466"/>
      <c r="H2" s="466"/>
      <c r="I2" s="466"/>
      <c r="J2" s="466"/>
      <c r="R2" s="438"/>
      <c r="S2" s="438" t="s">
        <v>1173</v>
      </c>
      <c r="T2" s="438" t="s">
        <v>1174</v>
      </c>
      <c r="U2" s="438" t="s">
        <v>1175</v>
      </c>
    </row>
    <row r="3" spans="1:21" ht="20.100000000000001" customHeight="1" thickBot="1">
      <c r="A3" s="462"/>
      <c r="B3" s="437" t="s">
        <v>830</v>
      </c>
      <c r="C3" s="437" t="s">
        <v>339</v>
      </c>
      <c r="D3" s="437" t="s">
        <v>341</v>
      </c>
      <c r="E3" s="437" t="s">
        <v>830</v>
      </c>
      <c r="F3" s="437" t="s">
        <v>339</v>
      </c>
      <c r="G3" s="437" t="s">
        <v>341</v>
      </c>
      <c r="H3" s="437" t="s">
        <v>830</v>
      </c>
      <c r="I3" s="437" t="s">
        <v>339</v>
      </c>
      <c r="J3" s="437" t="s">
        <v>341</v>
      </c>
      <c r="R3" s="438" t="s">
        <v>1176</v>
      </c>
      <c r="S3" s="438">
        <v>340</v>
      </c>
      <c r="T3" s="438">
        <v>338</v>
      </c>
      <c r="U3" s="438">
        <v>340</v>
      </c>
    </row>
    <row r="4" spans="1:21">
      <c r="A4" s="439" t="s">
        <v>832</v>
      </c>
      <c r="B4" s="437">
        <v>52.185000000000002</v>
      </c>
      <c r="C4" s="437">
        <v>3.0091615111189989</v>
      </c>
      <c r="D4" s="437">
        <v>5.7663342169569773</v>
      </c>
      <c r="E4" s="437">
        <v>903.61333333333334</v>
      </c>
      <c r="F4" s="437">
        <v>64.487994489930713</v>
      </c>
      <c r="G4" s="437">
        <v>7.1366802714211142</v>
      </c>
      <c r="H4" s="437">
        <v>89.844333333333338</v>
      </c>
      <c r="I4" s="437">
        <v>8.2529939012053859</v>
      </c>
      <c r="J4" s="437">
        <v>9.1858813961986687</v>
      </c>
      <c r="R4" s="438"/>
      <c r="S4" s="438"/>
      <c r="T4" s="438"/>
      <c r="U4" s="438"/>
    </row>
    <row r="5" spans="1:21">
      <c r="A5" s="440" t="s">
        <v>833</v>
      </c>
      <c r="B5" s="437">
        <v>48.951000000000001</v>
      </c>
      <c r="C5" s="437">
        <v>3.6558702110441557</v>
      </c>
      <c r="D5" s="437">
        <v>7.4684280424182461</v>
      </c>
      <c r="E5" s="437">
        <v>826.24666666666656</v>
      </c>
      <c r="F5" s="437">
        <v>138.37983969254165</v>
      </c>
      <c r="G5" s="437">
        <v>16.748005804466182</v>
      </c>
      <c r="H5" s="437">
        <v>79.112000000000009</v>
      </c>
      <c r="I5" s="437">
        <v>9.0596136231077793</v>
      </c>
      <c r="J5" s="437">
        <v>11.451630123252828</v>
      </c>
      <c r="R5" s="438" t="s">
        <v>1177</v>
      </c>
      <c r="S5" s="438">
        <v>0.1981</v>
      </c>
      <c r="T5" s="438">
        <v>0.1517</v>
      </c>
      <c r="U5" s="438">
        <v>0.108</v>
      </c>
    </row>
    <row r="6" spans="1:21">
      <c r="A6" s="440" t="s">
        <v>834</v>
      </c>
      <c r="B6" s="437">
        <v>57.925000000000004</v>
      </c>
      <c r="C6" s="437">
        <v>2.4510097919021065</v>
      </c>
      <c r="D6" s="437">
        <v>4.2313505255107575</v>
      </c>
      <c r="E6" s="437">
        <v>852.42666666666662</v>
      </c>
      <c r="F6" s="437">
        <v>43.402539480234708</v>
      </c>
      <c r="G6" s="437">
        <v>5.0916449681186311</v>
      </c>
      <c r="H6" s="437">
        <v>113.48333333333333</v>
      </c>
      <c r="I6" s="437">
        <v>3.3152425753379364</v>
      </c>
      <c r="J6" s="437">
        <v>2.9213475476615685</v>
      </c>
      <c r="R6" s="438" t="s">
        <v>1178</v>
      </c>
      <c r="S6" s="438">
        <v>2.9670000000000001</v>
      </c>
      <c r="T6" s="438">
        <v>3.222</v>
      </c>
      <c r="U6" s="438">
        <v>3.9430000000000001</v>
      </c>
    </row>
    <row r="7" spans="1:21">
      <c r="A7" s="440" t="s">
        <v>835</v>
      </c>
      <c r="B7" s="437">
        <v>46.669000000000004</v>
      </c>
      <c r="C7" s="437">
        <v>0.63499685038589115</v>
      </c>
      <c r="D7" s="437">
        <v>1.3606395045659669</v>
      </c>
      <c r="E7" s="437">
        <v>654.94000000000005</v>
      </c>
      <c r="F7" s="437">
        <v>14.561607054168192</v>
      </c>
      <c r="G7" s="437">
        <v>2.2233497807689546</v>
      </c>
      <c r="H7" s="437">
        <v>98.00633333333333</v>
      </c>
      <c r="I7" s="437">
        <v>3.3170487384621437</v>
      </c>
      <c r="J7" s="437">
        <v>3.3845248828771037</v>
      </c>
      <c r="R7" s="438" t="s">
        <v>1179</v>
      </c>
      <c r="S7" s="438">
        <v>5.0170000000000003</v>
      </c>
      <c r="T7" s="438">
        <v>6.0010000000000003</v>
      </c>
      <c r="U7" s="438">
        <v>5.9290000000000003</v>
      </c>
    </row>
    <row r="8" spans="1:21">
      <c r="A8" s="440" t="s">
        <v>836</v>
      </c>
      <c r="B8" s="437">
        <v>42.203000000000003</v>
      </c>
      <c r="C8" s="437">
        <v>2.0099022364284309</v>
      </c>
      <c r="D8" s="437">
        <v>4.7624629444078161</v>
      </c>
      <c r="E8" s="437">
        <v>629.74999999999989</v>
      </c>
      <c r="F8" s="437">
        <v>95.250790547900706</v>
      </c>
      <c r="G8" s="437">
        <v>15.125175156474906</v>
      </c>
      <c r="H8" s="437">
        <v>61.218666666666671</v>
      </c>
      <c r="I8" s="437">
        <v>4.0387879782594815</v>
      </c>
      <c r="J8" s="437">
        <v>6.5973145090704595</v>
      </c>
      <c r="R8" s="438" t="s">
        <v>1180</v>
      </c>
      <c r="S8" s="438">
        <v>8.0679999999999996</v>
      </c>
      <c r="T8" s="438">
        <v>10.19</v>
      </c>
      <c r="U8" s="438">
        <v>9.5950000000000006</v>
      </c>
    </row>
    <row r="9" spans="1:21">
      <c r="A9" s="440" t="s">
        <v>837</v>
      </c>
      <c r="B9" s="437">
        <v>119.40600000000001</v>
      </c>
      <c r="C9" s="437">
        <v>0.46910446597745264</v>
      </c>
      <c r="D9" s="437">
        <v>0.3928650704130886</v>
      </c>
      <c r="E9" s="437">
        <v>3294.1333333333337</v>
      </c>
      <c r="F9" s="437">
        <v>130.99856233307793</v>
      </c>
      <c r="G9" s="437">
        <v>3.9767231340487506</v>
      </c>
      <c r="H9" s="437">
        <v>74.216999999999999</v>
      </c>
      <c r="I9" s="437">
        <v>8.6486516290113133</v>
      </c>
      <c r="J9" s="437">
        <v>11.653194859683513</v>
      </c>
      <c r="R9" s="438" t="s">
        <v>1181</v>
      </c>
      <c r="S9" s="438">
        <v>17.96</v>
      </c>
      <c r="T9" s="438">
        <v>24.85</v>
      </c>
      <c r="U9" s="438">
        <v>21.8</v>
      </c>
    </row>
    <row r="10" spans="1:21">
      <c r="A10" s="440" t="s">
        <v>838</v>
      </c>
      <c r="B10" s="437">
        <v>55.727000000000004</v>
      </c>
      <c r="C10" s="437">
        <v>0.12304877081872662</v>
      </c>
      <c r="D10" s="437">
        <v>0.22080637898815045</v>
      </c>
      <c r="E10" s="437">
        <v>624.76333333333332</v>
      </c>
      <c r="F10" s="437">
        <v>28.378365586011714</v>
      </c>
      <c r="G10" s="437">
        <v>4.5422584956455587</v>
      </c>
      <c r="H10" s="437">
        <v>91.974666666666664</v>
      </c>
      <c r="I10" s="437">
        <v>8.8828002529232499</v>
      </c>
      <c r="J10" s="437">
        <v>9.6578770816492057</v>
      </c>
      <c r="R10" s="438" t="s">
        <v>1182</v>
      </c>
      <c r="S10" s="438">
        <v>17.760000000000002</v>
      </c>
      <c r="T10" s="438">
        <v>24.7</v>
      </c>
      <c r="U10" s="438">
        <v>21.69</v>
      </c>
    </row>
    <row r="11" spans="1:21">
      <c r="A11" s="440" t="s">
        <v>839</v>
      </c>
      <c r="B11" s="437">
        <v>49.679000000000002</v>
      </c>
      <c r="C11" s="437">
        <v>1.6246636574996041</v>
      </c>
      <c r="D11" s="437">
        <v>3.2703227872936327</v>
      </c>
      <c r="E11" s="437">
        <v>627.62333333333333</v>
      </c>
      <c r="F11" s="437">
        <v>89.176989371325405</v>
      </c>
      <c r="G11" s="437">
        <v>14.20867973434046</v>
      </c>
      <c r="H11" s="437">
        <v>105.65866666666666</v>
      </c>
      <c r="I11" s="437">
        <v>19.678506049325275</v>
      </c>
      <c r="J11" s="437">
        <v>18.62460190928519</v>
      </c>
      <c r="R11" s="438"/>
      <c r="S11" s="438"/>
      <c r="T11" s="438"/>
      <c r="U11" s="438"/>
    </row>
    <row r="12" spans="1:21">
      <c r="A12" s="440" t="s">
        <v>840</v>
      </c>
      <c r="B12" s="437">
        <v>30.317000000000004</v>
      </c>
      <c r="C12" s="437">
        <v>4.163952809530806</v>
      </c>
      <c r="D12" s="437">
        <v>13.734712568957368</v>
      </c>
      <c r="E12" s="437">
        <v>630.63</v>
      </c>
      <c r="F12" s="437">
        <v>26.573368247175623</v>
      </c>
      <c r="G12" s="437">
        <v>4.2137811786904562</v>
      </c>
      <c r="H12" s="437">
        <v>55.637999999999998</v>
      </c>
      <c r="I12" s="437">
        <v>6.8015322538381016</v>
      </c>
      <c r="J12" s="437">
        <v>12.224616725687664</v>
      </c>
      <c r="R12" s="438" t="s">
        <v>1183</v>
      </c>
      <c r="S12" s="438">
        <v>1.601</v>
      </c>
      <c r="T12" s="438">
        <v>2.1509999999999998</v>
      </c>
      <c r="U12" s="438">
        <v>2.2080000000000002</v>
      </c>
    </row>
    <row r="13" spans="1:21">
      <c r="A13" s="440" t="s">
        <v>841</v>
      </c>
      <c r="B13" s="437">
        <v>39.053000000000004</v>
      </c>
      <c r="C13" s="437">
        <v>3.3711595927810962</v>
      </c>
      <c r="D13" s="437">
        <v>8.6322679250789847</v>
      </c>
      <c r="E13" s="437">
        <v>607.93333333333339</v>
      </c>
      <c r="F13" s="437">
        <v>69.132556970889837</v>
      </c>
      <c r="G13" s="437">
        <v>11.371733244471404</v>
      </c>
      <c r="H13" s="437">
        <v>54.189666666666675</v>
      </c>
      <c r="I13" s="437">
        <v>8.361840367606451</v>
      </c>
      <c r="J13" s="437">
        <v>15.430691646512773</v>
      </c>
      <c r="R13" s="438" t="s">
        <v>1184</v>
      </c>
      <c r="S13" s="438">
        <v>11.07</v>
      </c>
      <c r="T13" s="438">
        <v>14.05</v>
      </c>
      <c r="U13" s="438">
        <v>13.87</v>
      </c>
    </row>
    <row r="14" spans="1:21">
      <c r="A14" s="440" t="s">
        <v>842</v>
      </c>
      <c r="B14" s="437">
        <v>61.564999999999998</v>
      </c>
      <c r="C14" s="437">
        <v>1.7968605955944388</v>
      </c>
      <c r="D14" s="437">
        <v>2.9186398044253048</v>
      </c>
      <c r="E14" s="437">
        <v>1549.9000000000003</v>
      </c>
      <c r="F14" s="437">
        <v>86.920883566609035</v>
      </c>
      <c r="G14" s="437">
        <v>5.6081607566042333</v>
      </c>
      <c r="H14" s="437">
        <v>78.074333333333342</v>
      </c>
      <c r="I14" s="437">
        <v>1.5591052989882812</v>
      </c>
      <c r="J14" s="437">
        <v>1.9969498712615084</v>
      </c>
      <c r="R14" s="438"/>
      <c r="S14" s="438"/>
      <c r="T14" s="438"/>
      <c r="U14" s="438"/>
    </row>
    <row r="15" spans="1:21">
      <c r="A15" s="440" t="s">
        <v>843</v>
      </c>
      <c r="B15" s="437">
        <v>50.512</v>
      </c>
      <c r="C15" s="437">
        <v>0.42435244785437315</v>
      </c>
      <c r="D15" s="437">
        <v>0.84010224868224015</v>
      </c>
      <c r="E15" s="437">
        <v>2077.1666666666665</v>
      </c>
      <c r="F15" s="437">
        <v>68.185213450815908</v>
      </c>
      <c r="G15" s="437">
        <v>3.2826067616536587</v>
      </c>
      <c r="H15" s="437">
        <v>22.561000000000003</v>
      </c>
      <c r="I15" s="437">
        <v>2.19074051407281</v>
      </c>
      <c r="J15" s="437">
        <v>9.7102988079996884</v>
      </c>
      <c r="R15" s="438" t="s">
        <v>340</v>
      </c>
      <c r="S15" s="438">
        <v>5.8860000000000001</v>
      </c>
      <c r="T15" s="438">
        <v>7.1459999999999999</v>
      </c>
      <c r="U15" s="438">
        <v>7.1870000000000003</v>
      </c>
    </row>
    <row r="16" spans="1:21">
      <c r="A16" s="440" t="s">
        <v>844</v>
      </c>
      <c r="B16" s="437">
        <v>47.999000000000002</v>
      </c>
      <c r="C16" s="437">
        <v>0.48315214994865124</v>
      </c>
      <c r="D16" s="437">
        <v>1.0065879496419743</v>
      </c>
      <c r="E16" s="437">
        <v>649.11</v>
      </c>
      <c r="F16" s="437">
        <v>15.997721712793966</v>
      </c>
      <c r="G16" s="437">
        <v>2.4645625106367128</v>
      </c>
      <c r="H16" s="437">
        <v>80.739999999999995</v>
      </c>
      <c r="I16" s="437">
        <v>7.7570437023391889</v>
      </c>
      <c r="J16" s="437">
        <v>9.6074358463452931</v>
      </c>
      <c r="R16" s="438" t="s">
        <v>1185</v>
      </c>
      <c r="S16" s="438">
        <v>3.85</v>
      </c>
      <c r="T16" s="438">
        <v>4.6970000000000001</v>
      </c>
      <c r="U16" s="438">
        <v>4.5709999999999997</v>
      </c>
    </row>
    <row r="17" spans="1:21">
      <c r="A17" s="440" t="s">
        <v>845</v>
      </c>
      <c r="B17" s="437">
        <v>40.845000000000006</v>
      </c>
      <c r="C17" s="437">
        <v>2.0869393857992145</v>
      </c>
      <c r="D17" s="437">
        <v>5.109412133184513</v>
      </c>
      <c r="E17" s="437">
        <v>889.13000000000011</v>
      </c>
      <c r="F17" s="437">
        <v>8.6439285050259578</v>
      </c>
      <c r="G17" s="437">
        <v>0.97217825346416797</v>
      </c>
      <c r="H17" s="437">
        <v>67.067000000000007</v>
      </c>
      <c r="I17" s="437">
        <v>1.9107098157491094</v>
      </c>
      <c r="J17" s="437">
        <v>2.8489567384095147</v>
      </c>
      <c r="R17" s="438" t="s">
        <v>1186</v>
      </c>
      <c r="S17" s="438">
        <v>0.20880000000000001</v>
      </c>
      <c r="T17" s="438">
        <v>0.2555</v>
      </c>
      <c r="U17" s="438">
        <v>0.24790000000000001</v>
      </c>
    </row>
    <row r="18" spans="1:21">
      <c r="A18" s="440" t="s">
        <v>846</v>
      </c>
      <c r="B18" s="437">
        <v>78.665999999999997</v>
      </c>
      <c r="C18" s="437">
        <v>3.8906148614325762</v>
      </c>
      <c r="D18" s="437">
        <v>4.9457387707937057</v>
      </c>
      <c r="E18" s="437">
        <v>486.01666666666671</v>
      </c>
      <c r="F18" s="437">
        <v>80.359975319391822</v>
      </c>
      <c r="G18" s="437">
        <v>16.534407321983156</v>
      </c>
      <c r="H18" s="437">
        <v>58.57500000000001</v>
      </c>
      <c r="I18" s="437">
        <v>4.9434812632395007</v>
      </c>
      <c r="J18" s="437">
        <v>8.4395753533751598</v>
      </c>
      <c r="R18" s="438"/>
      <c r="S18" s="438"/>
      <c r="T18" s="438"/>
      <c r="U18" s="438"/>
    </row>
    <row r="19" spans="1:21">
      <c r="A19" s="440" t="s">
        <v>847</v>
      </c>
      <c r="B19" s="437">
        <v>52.402000000000008</v>
      </c>
      <c r="C19" s="437">
        <v>4.0331664979269055</v>
      </c>
      <c r="D19" s="437">
        <v>7.6965888666976543</v>
      </c>
      <c r="E19" s="437">
        <v>794.71333333333325</v>
      </c>
      <c r="F19" s="437">
        <v>86.632618183530269</v>
      </c>
      <c r="G19" s="437">
        <v>10.90111547772324</v>
      </c>
      <c r="H19" s="437">
        <v>83.588999999999984</v>
      </c>
      <c r="I19" s="437">
        <v>9.1750089373253498</v>
      </c>
      <c r="J19" s="437">
        <v>10.976335328004104</v>
      </c>
      <c r="R19" s="438" t="s">
        <v>1187</v>
      </c>
      <c r="S19" s="438" t="s">
        <v>1188</v>
      </c>
      <c r="T19" s="438" t="s">
        <v>1189</v>
      </c>
      <c r="U19" s="438" t="s">
        <v>1190</v>
      </c>
    </row>
    <row r="20" spans="1:21">
      <c r="A20" s="440" t="s">
        <v>848</v>
      </c>
      <c r="B20" s="437">
        <v>49.664999999999999</v>
      </c>
      <c r="C20" s="437">
        <v>1.1977366154543354</v>
      </c>
      <c r="D20" s="437">
        <v>2.4116311596785169</v>
      </c>
      <c r="E20" s="437">
        <v>610.09666666666669</v>
      </c>
      <c r="F20" s="437">
        <v>50.600637677141286</v>
      </c>
      <c r="G20" s="437">
        <v>8.2938721749790396</v>
      </c>
      <c r="H20" s="437">
        <v>78.679333333333332</v>
      </c>
      <c r="I20" s="437">
        <v>10.194634389390034</v>
      </c>
      <c r="J20" s="437">
        <v>12.957194675505681</v>
      </c>
      <c r="R20" s="438"/>
      <c r="S20" s="438"/>
      <c r="T20" s="438"/>
      <c r="U20" s="438"/>
    </row>
    <row r="21" spans="1:21">
      <c r="A21" s="440" t="s">
        <v>849</v>
      </c>
      <c r="B21" s="437">
        <v>58.827999999999996</v>
      </c>
      <c r="C21" s="437">
        <v>2.532423542774787</v>
      </c>
      <c r="D21" s="437">
        <v>4.3047928584598951</v>
      </c>
      <c r="E21" s="437">
        <v>740.30000000000007</v>
      </c>
      <c r="F21" s="437">
        <v>58.87744219987826</v>
      </c>
      <c r="G21" s="437">
        <v>7.9531868431552413</v>
      </c>
      <c r="H21" s="437">
        <v>101.66199999999999</v>
      </c>
      <c r="I21" s="437">
        <v>16.562212382408383</v>
      </c>
      <c r="J21" s="437">
        <v>16.291448508202066</v>
      </c>
      <c r="R21" s="438" t="s">
        <v>1191</v>
      </c>
      <c r="S21" s="438">
        <v>0.9768</v>
      </c>
      <c r="T21" s="438">
        <v>0.84709999999999996</v>
      </c>
      <c r="U21" s="438">
        <v>0.95920000000000005</v>
      </c>
    </row>
    <row r="22" spans="1:21">
      <c r="A22" s="440" t="s">
        <v>850</v>
      </c>
      <c r="B22" s="437">
        <v>38.92</v>
      </c>
      <c r="C22" s="437">
        <v>2.4851380243358703</v>
      </c>
      <c r="D22" s="437">
        <v>6.3852467223429343</v>
      </c>
      <c r="E22" s="437">
        <v>445.90333333333336</v>
      </c>
      <c r="F22" s="437">
        <v>58.429089786966401</v>
      </c>
      <c r="G22" s="437">
        <v>13.103532855469361</v>
      </c>
      <c r="H22" s="437">
        <v>57.948</v>
      </c>
      <c r="I22" s="437">
        <v>1.291176982446631</v>
      </c>
      <c r="J22" s="437">
        <v>2.2281648761762805</v>
      </c>
      <c r="R22" s="438" t="s">
        <v>1192</v>
      </c>
      <c r="S22" s="438">
        <v>0.58330000000000004</v>
      </c>
      <c r="T22" s="438">
        <v>0.1658</v>
      </c>
      <c r="U22" s="438">
        <v>0.44819999999999999</v>
      </c>
    </row>
    <row r="23" spans="1:21">
      <c r="A23" s="440" t="s">
        <v>851</v>
      </c>
      <c r="B23" s="437">
        <v>40.628</v>
      </c>
      <c r="C23" s="437">
        <v>2.8414740892712702</v>
      </c>
      <c r="D23" s="437">
        <v>6.9938812869727043</v>
      </c>
      <c r="E23" s="437">
        <v>393.36</v>
      </c>
      <c r="F23" s="437">
        <v>6.8447936418858255</v>
      </c>
      <c r="G23" s="437">
        <v>1.7400838015776452</v>
      </c>
      <c r="H23" s="437">
        <v>54.534333333333336</v>
      </c>
      <c r="I23" s="437">
        <v>2.9189269146954215</v>
      </c>
      <c r="J23" s="437">
        <v>5.3524573168500966</v>
      </c>
      <c r="R23" s="438"/>
      <c r="S23" s="438"/>
      <c r="T23" s="438"/>
      <c r="U23" s="438"/>
    </row>
    <row r="24" spans="1:21">
      <c r="A24" s="440" t="s">
        <v>852</v>
      </c>
      <c r="B24" s="437">
        <v>46.606000000000002</v>
      </c>
      <c r="C24" s="437">
        <v>1.5751866556062486</v>
      </c>
      <c r="D24" s="437">
        <v>3.3797937081196596</v>
      </c>
      <c r="E24" s="437">
        <v>812.79000000000008</v>
      </c>
      <c r="F24" s="437">
        <v>27.263139951223518</v>
      </c>
      <c r="G24" s="437">
        <v>3.3542661636121891</v>
      </c>
      <c r="H24" s="437">
        <v>45.044999999999995</v>
      </c>
      <c r="I24" s="437">
        <v>1.3526422291204716</v>
      </c>
      <c r="J24" s="437">
        <v>3.0028687515161989</v>
      </c>
      <c r="R24" s="438" t="s">
        <v>1193</v>
      </c>
      <c r="S24" s="438">
        <v>2001</v>
      </c>
      <c r="T24" s="438">
        <v>2415</v>
      </c>
      <c r="U24" s="438">
        <v>2444</v>
      </c>
    </row>
    <row r="25" spans="1:21">
      <c r="A25" s="440" t="s">
        <v>853</v>
      </c>
      <c r="B25" s="437">
        <v>40.838000000000001</v>
      </c>
      <c r="C25" s="437">
        <v>3.9796154336820084</v>
      </c>
      <c r="D25" s="437">
        <v>9.7448832794995059</v>
      </c>
      <c r="E25" s="437">
        <v>836.4766666666668</v>
      </c>
      <c r="F25" s="437">
        <v>24.108410012552305</v>
      </c>
      <c r="G25" s="437">
        <v>2.8821377778083828</v>
      </c>
      <c r="H25" s="437">
        <v>82.078333333333333</v>
      </c>
      <c r="I25" s="437">
        <v>9.9162686698845217</v>
      </c>
      <c r="J25" s="437">
        <v>12.081469332001367</v>
      </c>
    </row>
    <row r="26" spans="1:21">
      <c r="A26" s="440" t="s">
        <v>854</v>
      </c>
      <c r="B26" s="437">
        <v>49.371000000000002</v>
      </c>
      <c r="C26" s="437">
        <v>2.3851415052361138</v>
      </c>
      <c r="D26" s="437">
        <v>4.8310577165463808</v>
      </c>
      <c r="E26" s="437">
        <v>800.17666666666673</v>
      </c>
      <c r="F26" s="437">
        <v>89.130844455403491</v>
      </c>
      <c r="G26" s="437">
        <v>11.138895717454497</v>
      </c>
      <c r="H26" s="437">
        <v>60.525666666666666</v>
      </c>
      <c r="I26" s="437">
        <v>3.7722355882597416</v>
      </c>
      <c r="J26" s="437">
        <v>6.2324560736102175</v>
      </c>
    </row>
    <row r="27" spans="1:21">
      <c r="A27" s="440" t="s">
        <v>855</v>
      </c>
      <c r="B27" s="437">
        <v>61.047000000000004</v>
      </c>
      <c r="C27" s="437">
        <v>0.93467694953925107</v>
      </c>
      <c r="D27" s="437">
        <v>1.5310776115767377</v>
      </c>
      <c r="E27" s="437">
        <v>1625.8000000000002</v>
      </c>
      <c r="F27" s="437">
        <v>9.3984041198494115</v>
      </c>
      <c r="G27" s="437">
        <v>0.57807873784287189</v>
      </c>
      <c r="H27" s="437">
        <v>54.11633333333333</v>
      </c>
      <c r="I27" s="437">
        <v>0.78758258826191541</v>
      </c>
      <c r="J27" s="437">
        <v>1.4553509813954792</v>
      </c>
    </row>
    <row r="28" spans="1:21">
      <c r="A28" s="440" t="s">
        <v>856</v>
      </c>
      <c r="B28" s="437">
        <v>96.866</v>
      </c>
      <c r="C28" s="437">
        <v>2.021279545238611</v>
      </c>
      <c r="D28" s="437">
        <v>2.0866759701428892</v>
      </c>
      <c r="E28" s="437">
        <v>3772.6333333333337</v>
      </c>
      <c r="F28" s="437">
        <v>297.45662428887596</v>
      </c>
      <c r="G28" s="437">
        <v>7.8845887741244205</v>
      </c>
      <c r="H28" s="437">
        <v>84.403000000000006</v>
      </c>
      <c r="I28" s="437">
        <v>4.7654381750265191</v>
      </c>
      <c r="J28" s="437">
        <v>5.6460530727894964</v>
      </c>
    </row>
    <row r="29" spans="1:21">
      <c r="A29" s="440" t="s">
        <v>857</v>
      </c>
      <c r="B29" s="437">
        <v>38.073000000000008</v>
      </c>
      <c r="C29" s="437">
        <v>1.8176831407041194</v>
      </c>
      <c r="D29" s="437">
        <v>4.7742051866260056</v>
      </c>
      <c r="E29" s="437">
        <v>893.67666666666662</v>
      </c>
      <c r="F29" s="437">
        <v>13.69503681387287</v>
      </c>
      <c r="G29" s="437">
        <v>1.5324375498080443</v>
      </c>
      <c r="H29" s="437">
        <v>48.957333333333338</v>
      </c>
      <c r="I29" s="437">
        <v>4.0800560453667014</v>
      </c>
      <c r="J29" s="437">
        <v>8.3339017212948043</v>
      </c>
    </row>
    <row r="30" spans="1:21">
      <c r="A30" s="440" t="s">
        <v>858</v>
      </c>
      <c r="B30" s="437">
        <v>67.787999999999997</v>
      </c>
      <c r="C30" s="437">
        <v>5.1289893741359975</v>
      </c>
      <c r="D30" s="437">
        <v>7.5662202368206728</v>
      </c>
      <c r="E30" s="437">
        <v>1621.0333333333335</v>
      </c>
      <c r="F30" s="437">
        <v>316.70513625979294</v>
      </c>
      <c r="G30" s="437">
        <v>19.537237745046959</v>
      </c>
      <c r="H30" s="437">
        <v>94.838333333333324</v>
      </c>
      <c r="I30" s="437">
        <v>3.3597632853124213</v>
      </c>
      <c r="J30" s="437">
        <v>3.5426216037598248</v>
      </c>
    </row>
    <row r="31" spans="1:21">
      <c r="A31" s="440" t="s">
        <v>859</v>
      </c>
      <c r="B31" s="437">
        <v>49.104999999999997</v>
      </c>
      <c r="C31" s="437">
        <v>2.3403775336470809</v>
      </c>
      <c r="D31" s="437">
        <v>4.7660676787436742</v>
      </c>
      <c r="E31" s="437">
        <v>937.42000000000007</v>
      </c>
      <c r="F31" s="437">
        <v>145.89351047938956</v>
      </c>
      <c r="G31" s="437">
        <v>15.56330251961656</v>
      </c>
      <c r="H31" s="437">
        <v>71.397333333333336</v>
      </c>
      <c r="I31" s="437">
        <v>1.7097246366983572</v>
      </c>
      <c r="J31" s="437">
        <v>2.3946617567860007</v>
      </c>
    </row>
    <row r="32" spans="1:21">
      <c r="A32" s="440" t="s">
        <v>860</v>
      </c>
      <c r="B32" s="437">
        <v>53.080999999999996</v>
      </c>
      <c r="C32" s="437">
        <v>1.1865154866245935</v>
      </c>
      <c r="D32" s="437">
        <v>2.2352922639449022</v>
      </c>
      <c r="E32" s="437">
        <v>6743.6835933893799</v>
      </c>
      <c r="F32" s="437">
        <v>755.44968256845652</v>
      </c>
      <c r="G32" s="437">
        <v>11.202329885539115</v>
      </c>
      <c r="H32" s="437">
        <v>53.240000000000009</v>
      </c>
      <c r="I32" s="437">
        <v>2.2460480849705786</v>
      </c>
      <c r="J32" s="437">
        <v>4.2187229244375999</v>
      </c>
    </row>
    <row r="33" spans="1:10">
      <c r="A33" s="440" t="s">
        <v>861</v>
      </c>
      <c r="B33" s="437">
        <v>32.011000000000003</v>
      </c>
      <c r="C33" s="437">
        <v>2.4149391296676601</v>
      </c>
      <c r="D33" s="437">
        <v>7.5440914987587382</v>
      </c>
      <c r="E33" s="437">
        <v>549.04666666666662</v>
      </c>
      <c r="F33" s="437">
        <v>13.488500040157657</v>
      </c>
      <c r="G33" s="437">
        <v>2.4567128550380035</v>
      </c>
      <c r="H33" s="437">
        <v>48.697000000000003</v>
      </c>
      <c r="I33" s="437">
        <v>4.1543462782969831</v>
      </c>
      <c r="J33" s="437">
        <v>8.531010695313844</v>
      </c>
    </row>
    <row r="34" spans="1:10">
      <c r="A34" s="440" t="s">
        <v>862</v>
      </c>
      <c r="B34" s="437">
        <v>63.616000000000007</v>
      </c>
      <c r="C34" s="437">
        <v>0.52471992529348277</v>
      </c>
      <c r="D34" s="437">
        <v>0.82482382622843731</v>
      </c>
      <c r="E34" s="437">
        <v>2355.1</v>
      </c>
      <c r="F34" s="437">
        <v>24.324678826245719</v>
      </c>
      <c r="G34" s="437">
        <v>1.0328512091310653</v>
      </c>
      <c r="H34" s="437">
        <v>60.37166666666667</v>
      </c>
      <c r="I34" s="437">
        <v>0.7398948123438468</v>
      </c>
      <c r="J34" s="437">
        <v>1.2255663181026091</v>
      </c>
    </row>
    <row r="35" spans="1:10">
      <c r="A35" s="440" t="s">
        <v>863</v>
      </c>
      <c r="B35" s="437">
        <v>51.344999999999999</v>
      </c>
      <c r="C35" s="437">
        <v>2.0869393857992109</v>
      </c>
      <c r="D35" s="437">
        <v>4.0645425762960583</v>
      </c>
      <c r="E35" s="437">
        <v>926.53000000000009</v>
      </c>
      <c r="F35" s="437">
        <v>37.811209977994643</v>
      </c>
      <c r="G35" s="437">
        <v>4.0809482669740476</v>
      </c>
      <c r="H35" s="437">
        <v>85.25</v>
      </c>
      <c r="I35" s="437">
        <v>4.9698457722549074</v>
      </c>
      <c r="J35" s="437">
        <v>5.8297311111494512</v>
      </c>
    </row>
    <row r="36" spans="1:10">
      <c r="A36" s="440" t="s">
        <v>864</v>
      </c>
      <c r="B36" s="437">
        <v>42.399000000000008</v>
      </c>
      <c r="C36" s="437">
        <v>0.67690398137401908</v>
      </c>
      <c r="D36" s="437">
        <v>1.5965093077054151</v>
      </c>
      <c r="E36" s="437">
        <v>793.39333333333343</v>
      </c>
      <c r="F36" s="437">
        <v>23.334610203158142</v>
      </c>
      <c r="G36" s="437">
        <v>2.9411149832985077</v>
      </c>
      <c r="H36" s="437">
        <v>66.311666666666667</v>
      </c>
      <c r="I36" s="437">
        <v>0.74786518392911894</v>
      </c>
      <c r="J36" s="437">
        <v>1.1278033286185722</v>
      </c>
    </row>
    <row r="37" spans="1:10">
      <c r="A37" s="440" t="s">
        <v>865</v>
      </c>
      <c r="B37" s="437">
        <v>45.990000000000009</v>
      </c>
      <c r="C37" s="437">
        <v>0.45575322269842572</v>
      </c>
      <c r="D37" s="437">
        <v>0.99098330658496558</v>
      </c>
      <c r="E37" s="437">
        <v>644.16</v>
      </c>
      <c r="F37" s="437">
        <v>30.646994958723145</v>
      </c>
      <c r="G37" s="437">
        <v>4.7576681195235881</v>
      </c>
      <c r="H37" s="437">
        <v>56.859000000000002</v>
      </c>
      <c r="I37" s="437">
        <v>2.4197749895393161</v>
      </c>
      <c r="J37" s="437">
        <v>4.2557466531935422</v>
      </c>
    </row>
    <row r="38" spans="1:10">
      <c r="A38" s="440" t="s">
        <v>866</v>
      </c>
      <c r="B38" s="437">
        <v>53.332999999999998</v>
      </c>
      <c r="C38" s="437">
        <v>6.1122026308034005</v>
      </c>
      <c r="D38" s="437">
        <v>11.46045156057863</v>
      </c>
      <c r="E38" s="437">
        <v>712.1400000000001</v>
      </c>
      <c r="F38" s="437">
        <v>56.313984053696636</v>
      </c>
      <c r="G38" s="437">
        <v>7.9077125359755991</v>
      </c>
      <c r="H38" s="437">
        <v>65.457333333333324</v>
      </c>
      <c r="I38" s="437">
        <v>8.8311938792744495</v>
      </c>
      <c r="J38" s="437">
        <v>13.491527120884522</v>
      </c>
    </row>
    <row r="39" spans="1:10">
      <c r="A39" s="440" t="s">
        <v>867</v>
      </c>
      <c r="B39" s="437">
        <v>55.082999999999998</v>
      </c>
      <c r="C39" s="437">
        <v>2.4174639604345702</v>
      </c>
      <c r="D39" s="437">
        <v>4.3887659721412602</v>
      </c>
      <c r="E39" s="437">
        <v>858.66</v>
      </c>
      <c r="F39" s="437">
        <v>99.838135499417191</v>
      </c>
      <c r="G39" s="437">
        <v>11.627202326813546</v>
      </c>
      <c r="H39" s="437">
        <v>72.149000000000001</v>
      </c>
      <c r="I39" s="437">
        <v>4.0954729885570051</v>
      </c>
      <c r="J39" s="437">
        <v>5.6764099135913249</v>
      </c>
    </row>
    <row r="40" spans="1:10">
      <c r="A40" s="440" t="s">
        <v>868</v>
      </c>
      <c r="B40" s="437">
        <v>39.368000000000002</v>
      </c>
      <c r="C40" s="437">
        <v>3.9989058503545709</v>
      </c>
      <c r="D40" s="437">
        <v>10.157757189480215</v>
      </c>
      <c r="E40" s="437">
        <v>713.09333333333325</v>
      </c>
      <c r="F40" s="437">
        <v>93.148915363162118</v>
      </c>
      <c r="G40" s="437">
        <v>13.062654074711416</v>
      </c>
      <c r="H40" s="437">
        <v>70.498999999999995</v>
      </c>
      <c r="I40" s="437">
        <v>5.7357168688839613</v>
      </c>
      <c r="J40" s="437">
        <v>8.1358840109561292</v>
      </c>
    </row>
    <row r="41" spans="1:10">
      <c r="A41" s="440" t="s">
        <v>869</v>
      </c>
      <c r="B41" s="437">
        <v>41.118000000000002</v>
      </c>
      <c r="C41" s="437">
        <v>2.7830348542553316</v>
      </c>
      <c r="D41" s="437">
        <v>6.7684100740681252</v>
      </c>
      <c r="E41" s="437">
        <v>1268.6666666666667</v>
      </c>
      <c r="F41" s="437">
        <v>51.762373721974328</v>
      </c>
      <c r="G41" s="437">
        <v>4.0800609870184701</v>
      </c>
      <c r="H41" s="437">
        <v>66.245666666666679</v>
      </c>
      <c r="I41" s="437">
        <v>6.7470124005617036</v>
      </c>
      <c r="J41" s="437">
        <v>10.184835839166892</v>
      </c>
    </row>
    <row r="42" spans="1:10">
      <c r="A42" s="440" t="s">
        <v>870</v>
      </c>
      <c r="B42" s="437">
        <v>29.995000000000001</v>
      </c>
      <c r="C42" s="437">
        <v>3.2384514818042285</v>
      </c>
      <c r="D42" s="437">
        <v>10.796637712299479</v>
      </c>
      <c r="E42" s="437">
        <v>1284.4333333333334</v>
      </c>
      <c r="F42" s="437">
        <v>112.23414513120929</v>
      </c>
      <c r="G42" s="437">
        <v>8.7380280640912424</v>
      </c>
      <c r="H42" s="437">
        <v>65.750666666666675</v>
      </c>
      <c r="I42" s="437">
        <v>3.4340501355299629</v>
      </c>
      <c r="J42" s="437">
        <v>5.2228369834475128</v>
      </c>
    </row>
    <row r="43" spans="1:10">
      <c r="A43" s="440" t="s">
        <v>871</v>
      </c>
      <c r="B43" s="437">
        <v>34.692</v>
      </c>
      <c r="C43" s="437">
        <v>1.5347250568098509</v>
      </c>
      <c r="D43" s="437">
        <v>4.4238586902163348</v>
      </c>
      <c r="E43" s="437">
        <v>844.94666666666672</v>
      </c>
      <c r="F43" s="437">
        <v>115.50766482503717</v>
      </c>
      <c r="G43" s="437">
        <v>13.670408959741501</v>
      </c>
      <c r="H43" s="437">
        <v>61.464333333333336</v>
      </c>
      <c r="I43" s="437">
        <v>2.5772963223760965</v>
      </c>
      <c r="J43" s="437">
        <v>4.1931575315376879</v>
      </c>
    </row>
    <row r="44" spans="1:10">
      <c r="A44" s="440" t="s">
        <v>872</v>
      </c>
      <c r="B44" s="437">
        <v>44.044000000000004</v>
      </c>
      <c r="C44" s="437">
        <v>3.0211792399657482</v>
      </c>
      <c r="D44" s="437">
        <v>6.8594569974701383</v>
      </c>
      <c r="E44" s="437">
        <v>3015.4666666666672</v>
      </c>
      <c r="F44" s="437">
        <v>74.681278332211988</v>
      </c>
      <c r="G44" s="437">
        <v>2.4766076560470012</v>
      </c>
      <c r="H44" s="437">
        <v>40.527666666666669</v>
      </c>
      <c r="I44" s="437">
        <v>7.1950623578488324</v>
      </c>
      <c r="J44" s="437">
        <v>17.753458191972971</v>
      </c>
    </row>
    <row r="45" spans="1:10">
      <c r="A45" s="440" t="s">
        <v>873</v>
      </c>
      <c r="B45" s="437">
        <v>31.003</v>
      </c>
      <c r="C45" s="437">
        <v>0.62343243418994687</v>
      </c>
      <c r="D45" s="437">
        <v>2.0108777672804146</v>
      </c>
      <c r="E45" s="437">
        <v>365.20000000000005</v>
      </c>
      <c r="F45" s="437">
        <v>33.757277733845747</v>
      </c>
      <c r="G45" s="437">
        <v>9.2435043082819668</v>
      </c>
      <c r="H45" s="437">
        <v>48.235000000000007</v>
      </c>
      <c r="I45" s="437">
        <v>4.8878757144591951</v>
      </c>
      <c r="J45" s="437">
        <v>10.133462660846263</v>
      </c>
    </row>
    <row r="46" spans="1:10">
      <c r="A46" s="440" t="s">
        <v>874</v>
      </c>
      <c r="B46" s="437">
        <v>121.94</v>
      </c>
      <c r="C46" s="437">
        <v>6.6973979275536566</v>
      </c>
      <c r="D46" s="437">
        <v>5.4923715987810864</v>
      </c>
      <c r="E46" s="437">
        <v>5791.8666666666659</v>
      </c>
      <c r="F46" s="437">
        <v>68.362440955055206</v>
      </c>
      <c r="G46" s="437">
        <v>1.1803179335687151</v>
      </c>
      <c r="H46" s="437">
        <v>62.696333333333335</v>
      </c>
      <c r="I46" s="437">
        <v>7.6275013165081376</v>
      </c>
      <c r="J46" s="437">
        <v>12.165785319462815</v>
      </c>
    </row>
    <row r="47" spans="1:10">
      <c r="A47" s="440" t="s">
        <v>875</v>
      </c>
      <c r="B47" s="437">
        <v>35.014000000000003</v>
      </c>
      <c r="C47" s="437">
        <v>2.9168337285488199</v>
      </c>
      <c r="D47" s="437">
        <v>8.3304784616119836</v>
      </c>
      <c r="E47" s="437">
        <v>412.68333333333339</v>
      </c>
      <c r="F47" s="437">
        <v>29.786312852270445</v>
      </c>
      <c r="G47" s="437">
        <v>7.2177164538436509</v>
      </c>
      <c r="H47" s="437">
        <v>35.783000000000001</v>
      </c>
      <c r="I47" s="437">
        <v>0.46837271483296411</v>
      </c>
      <c r="J47" s="437">
        <v>1.3089252293909512</v>
      </c>
    </row>
    <row r="48" spans="1:10">
      <c r="A48" s="440" t="s">
        <v>876</v>
      </c>
      <c r="B48" s="437">
        <v>53.375</v>
      </c>
      <c r="C48" s="437">
        <v>4.7199261646767301</v>
      </c>
      <c r="D48" s="437">
        <v>8.8429530017362623</v>
      </c>
      <c r="E48" s="437">
        <v>561.51333333333332</v>
      </c>
      <c r="F48" s="437">
        <v>92.683034765448468</v>
      </c>
      <c r="G48" s="437">
        <v>16.505936593749357</v>
      </c>
      <c r="H48" s="437">
        <v>62.018000000000008</v>
      </c>
      <c r="I48" s="437">
        <v>10.009111499029194</v>
      </c>
      <c r="J48" s="437">
        <v>16.139042695716071</v>
      </c>
    </row>
    <row r="49" spans="1:10">
      <c r="A49" s="440" t="s">
        <v>877</v>
      </c>
      <c r="B49" s="437">
        <v>50.869</v>
      </c>
      <c r="C49" s="437">
        <v>3.3365777377426724</v>
      </c>
      <c r="D49" s="437">
        <v>6.5591573212421563</v>
      </c>
      <c r="E49" s="437">
        <v>663.57500000000005</v>
      </c>
      <c r="F49" s="437">
        <v>54.836130881016729</v>
      </c>
      <c r="G49" s="437">
        <v>8.2637427391051101</v>
      </c>
      <c r="H49" s="437">
        <v>63.418666666666667</v>
      </c>
      <c r="I49" s="437">
        <v>4.6115633285615116</v>
      </c>
      <c r="J49" s="437">
        <v>7.2716182331619157</v>
      </c>
    </row>
    <row r="50" spans="1:10">
      <c r="A50" s="440" t="s">
        <v>878</v>
      </c>
      <c r="B50" s="437">
        <v>40.887</v>
      </c>
      <c r="C50" s="437">
        <v>4.5315255709308309</v>
      </c>
      <c r="D50" s="437">
        <v>11.083047352290047</v>
      </c>
      <c r="E50" s="437">
        <v>403.81</v>
      </c>
      <c r="F50" s="437">
        <v>9.02268252794034</v>
      </c>
      <c r="G50" s="437">
        <v>2.2343880854709739</v>
      </c>
      <c r="H50" s="437">
        <v>55.241999999999997</v>
      </c>
      <c r="I50" s="437">
        <v>7.5525394404796113</v>
      </c>
      <c r="J50" s="437">
        <v>13.671734261032571</v>
      </c>
    </row>
    <row r="51" spans="1:10">
      <c r="A51" s="440" t="s">
        <v>879</v>
      </c>
      <c r="B51" s="437">
        <v>45.997000000000007</v>
      </c>
      <c r="C51" s="437">
        <v>3.0346513803071367</v>
      </c>
      <c r="D51" s="437">
        <v>6.5974984896996238</v>
      </c>
      <c r="E51" s="437">
        <v>504.73500000000001</v>
      </c>
      <c r="F51" s="437">
        <v>16.256384899478732</v>
      </c>
      <c r="G51" s="437">
        <v>3.2207762290070496</v>
      </c>
      <c r="H51" s="437">
        <v>59.022333333333336</v>
      </c>
      <c r="I51" s="437">
        <v>2.8499200573583323</v>
      </c>
      <c r="J51" s="437">
        <v>4.8285452241665565</v>
      </c>
    </row>
    <row r="52" spans="1:10">
      <c r="A52" s="440" t="s">
        <v>880</v>
      </c>
      <c r="B52" s="437">
        <v>42.146999999999998</v>
      </c>
      <c r="C52" s="437">
        <v>6.0423463157949024</v>
      </c>
      <c r="D52" s="437">
        <v>14.336361581595138</v>
      </c>
      <c r="E52" s="437">
        <v>3225.5666666666671</v>
      </c>
      <c r="F52" s="437">
        <v>116.37320711114479</v>
      </c>
      <c r="G52" s="437">
        <v>3.6078376030406476</v>
      </c>
      <c r="H52" s="437">
        <v>44.308000000000007</v>
      </c>
      <c r="I52" s="437">
        <v>6.2225396744416864E-2</v>
      </c>
      <c r="J52" s="437">
        <v>0.14043828821977261</v>
      </c>
    </row>
    <row r="53" spans="1:10">
      <c r="A53" s="440" t="s">
        <v>881</v>
      </c>
      <c r="B53" s="437">
        <v>79.709000000000003</v>
      </c>
      <c r="C53" s="437">
        <v>1.0279995136185607</v>
      </c>
      <c r="D53" s="437">
        <v>1.2896906417325029</v>
      </c>
      <c r="E53" s="437">
        <v>6605.5395028886314</v>
      </c>
      <c r="F53" s="437">
        <v>689.55292967672631</v>
      </c>
      <c r="G53" s="437">
        <v>10.439010006301254</v>
      </c>
      <c r="H53" s="437">
        <v>54.541666666666664</v>
      </c>
      <c r="I53" s="437">
        <v>2.5247655996811558</v>
      </c>
      <c r="J53" s="437">
        <v>4.6290583951373376</v>
      </c>
    </row>
    <row r="54" spans="1:10">
      <c r="A54" s="440" t="s">
        <v>882</v>
      </c>
      <c r="B54" s="437">
        <v>144.97</v>
      </c>
      <c r="C54" s="437">
        <v>10.946950397256762</v>
      </c>
      <c r="D54" s="437">
        <v>7.551183277406885</v>
      </c>
      <c r="E54" s="437">
        <v>13721.714953969544</v>
      </c>
      <c r="F54" s="437">
        <v>256.18019559502625</v>
      </c>
      <c r="G54" s="437">
        <v>1.8669692269107812</v>
      </c>
      <c r="H54" s="437">
        <v>72.827333333333328</v>
      </c>
      <c r="I54" s="437">
        <v>2.5305340016157292</v>
      </c>
      <c r="J54" s="437">
        <v>3.4747036391314561</v>
      </c>
    </row>
    <row r="55" spans="1:10">
      <c r="A55" s="440" t="s">
        <v>883</v>
      </c>
      <c r="B55" s="437">
        <v>41.482000000000006</v>
      </c>
      <c r="C55" s="437">
        <v>2.3597061257707459</v>
      </c>
      <c r="D55" s="437">
        <v>5.6885061611560328</v>
      </c>
      <c r="E55" s="437">
        <v>1342.7333333333333</v>
      </c>
      <c r="F55" s="437">
        <v>128.39565153591982</v>
      </c>
      <c r="G55" s="437">
        <v>9.5622599326686721</v>
      </c>
      <c r="H55" s="437">
        <v>50.941000000000003</v>
      </c>
      <c r="I55" s="437">
        <v>6.4837045737757197</v>
      </c>
      <c r="J55" s="437">
        <v>12.727870622437171</v>
      </c>
    </row>
    <row r="56" spans="1:10">
      <c r="A56" s="440" t="s">
        <v>884</v>
      </c>
      <c r="B56" s="437">
        <v>80.766000000000005</v>
      </c>
      <c r="C56" s="437">
        <v>1.8307375562870853</v>
      </c>
      <c r="D56" s="437">
        <v>2.2667181193659278</v>
      </c>
      <c r="E56" s="437">
        <v>9940.4939114299577</v>
      </c>
      <c r="F56" s="437">
        <v>270.88489873334913</v>
      </c>
      <c r="G56" s="437">
        <v>2.7250647819609384</v>
      </c>
      <c r="H56" s="437">
        <v>54.259333333333338</v>
      </c>
      <c r="I56" s="437">
        <v>3.8189226665819427</v>
      </c>
      <c r="J56" s="437">
        <v>7.038277899805764</v>
      </c>
    </row>
    <row r="57" spans="1:10">
      <c r="A57" s="440" t="s">
        <v>885</v>
      </c>
      <c r="B57" s="437">
        <v>31.724000000000004</v>
      </c>
      <c r="C57" s="437">
        <v>2.6121445212698329</v>
      </c>
      <c r="D57" s="437">
        <v>8.233969616914111</v>
      </c>
      <c r="E57" s="437">
        <v>662.12666666666667</v>
      </c>
      <c r="F57" s="437">
        <v>23.574243006581003</v>
      </c>
      <c r="G57" s="437">
        <v>3.560382656880507</v>
      </c>
      <c r="H57" s="437">
        <v>45.749000000000002</v>
      </c>
      <c r="I57" s="437">
        <v>1.516724101476598</v>
      </c>
      <c r="J57" s="437">
        <v>3.3153164035860847</v>
      </c>
    </row>
    <row r="58" spans="1:10">
      <c r="A58" s="440" t="s">
        <v>886</v>
      </c>
      <c r="B58" s="437">
        <v>33.033000000000001</v>
      </c>
      <c r="C58" s="437">
        <v>3.5044212075605317</v>
      </c>
      <c r="D58" s="437">
        <v>10.608849355373511</v>
      </c>
      <c r="E58" s="437">
        <v>219.065</v>
      </c>
      <c r="F58" s="437">
        <v>9.8782817331760686</v>
      </c>
      <c r="G58" s="437">
        <v>4.5092925538886028</v>
      </c>
      <c r="H58" s="437">
        <v>30.305</v>
      </c>
      <c r="I58" s="437">
        <v>0.31112698372208181</v>
      </c>
      <c r="J58" s="437">
        <v>1.0266523138824675</v>
      </c>
    </row>
    <row r="59" spans="1:10">
      <c r="A59" s="440" t="s">
        <v>887</v>
      </c>
      <c r="B59" s="437">
        <v>44.24</v>
      </c>
      <c r="C59" s="437">
        <v>4.7241288085741271</v>
      </c>
      <c r="D59" s="437">
        <v>10.67841050762687</v>
      </c>
      <c r="E59" s="437">
        <v>1053.25</v>
      </c>
      <c r="F59" s="437">
        <v>77.584630565595972</v>
      </c>
      <c r="G59" s="437">
        <v>7.3662122540323729</v>
      </c>
      <c r="H59" s="437">
        <v>66.036666666666676</v>
      </c>
      <c r="I59" s="437">
        <v>7.4736021658456915</v>
      </c>
      <c r="J59" s="437">
        <v>11.317352227316677</v>
      </c>
    </row>
    <row r="60" spans="1:10">
      <c r="A60" s="440" t="s">
        <v>888</v>
      </c>
      <c r="B60" s="437">
        <v>56.140000000000008</v>
      </c>
      <c r="C60" s="437">
        <v>4.6446252809026483</v>
      </c>
      <c r="D60" s="437">
        <v>8.2732904896734016</v>
      </c>
      <c r="E60" s="437">
        <v>544.39</v>
      </c>
      <c r="F60" s="437">
        <v>21.876729645904597</v>
      </c>
      <c r="G60" s="437">
        <v>4.0185766905903115</v>
      </c>
      <c r="H60" s="437">
        <v>68.438333333333333</v>
      </c>
      <c r="I60" s="437">
        <v>1.9671965670296723</v>
      </c>
      <c r="J60" s="437">
        <v>2.8744074719767267</v>
      </c>
    </row>
    <row r="61" spans="1:10">
      <c r="A61" s="440" t="s">
        <v>889</v>
      </c>
      <c r="B61" s="437">
        <v>37.474499999999999</v>
      </c>
      <c r="C61" s="437">
        <v>7.4246212024590308E-2</v>
      </c>
      <c r="D61" s="437">
        <v>0.19812462347620466</v>
      </c>
      <c r="E61" s="437">
        <v>349.57999999999993</v>
      </c>
      <c r="F61" s="437">
        <v>69.454961665816526</v>
      </c>
      <c r="G61" s="437">
        <v>19.868116501463625</v>
      </c>
      <c r="H61" s="437">
        <v>62.850333333333332</v>
      </c>
      <c r="I61" s="437">
        <v>8.3341268488867541</v>
      </c>
      <c r="J61" s="437">
        <v>13.260274698442471</v>
      </c>
    </row>
    <row r="62" spans="1:10">
      <c r="A62" s="440" t="s">
        <v>890</v>
      </c>
      <c r="B62" s="437">
        <v>38.717000000000006</v>
      </c>
      <c r="C62" s="437">
        <v>6.9040620651903417</v>
      </c>
      <c r="D62" s="437">
        <v>17.832120425627863</v>
      </c>
      <c r="E62" s="437">
        <v>437.28666666666669</v>
      </c>
      <c r="F62" s="437">
        <v>16.393075774037403</v>
      </c>
      <c r="G62" s="437">
        <v>3.7488167428012296</v>
      </c>
      <c r="H62" s="437">
        <v>55.443666666666672</v>
      </c>
      <c r="I62" s="437">
        <v>3.1714038426749371</v>
      </c>
      <c r="J62" s="437">
        <v>5.7200470916574844</v>
      </c>
    </row>
    <row r="63" spans="1:10">
      <c r="A63" s="440" t="s">
        <v>891</v>
      </c>
      <c r="B63" s="437">
        <v>51.828000000000003</v>
      </c>
      <c r="C63" s="437">
        <v>1.3166514345110465</v>
      </c>
      <c r="D63" s="437">
        <v>2.5404249334549789</v>
      </c>
      <c r="E63" s="437">
        <v>684.34666666666669</v>
      </c>
      <c r="F63" s="437">
        <v>15.341878416065368</v>
      </c>
      <c r="G63" s="437">
        <v>2.2418284713496135</v>
      </c>
      <c r="H63" s="437">
        <v>74.635000000000005</v>
      </c>
      <c r="I63" s="437">
        <v>4.2196579245242178</v>
      </c>
      <c r="J63" s="437">
        <v>5.6537253627979069</v>
      </c>
    </row>
    <row r="64" spans="1:10">
      <c r="A64" s="440" t="s">
        <v>892</v>
      </c>
      <c r="B64" s="437">
        <v>30.247</v>
      </c>
      <c r="C64" s="437">
        <v>4.7383899164167502</v>
      </c>
      <c r="D64" s="437">
        <v>15.665652515676761</v>
      </c>
      <c r="E64" s="437">
        <v>653.98666666666668</v>
      </c>
      <c r="F64" s="437">
        <v>120.4793465011049</v>
      </c>
      <c r="G64" s="437">
        <v>18.422294007182344</v>
      </c>
      <c r="H64" s="437">
        <v>48.139666666666663</v>
      </c>
      <c r="I64" s="437">
        <v>8.2424750125998987</v>
      </c>
      <c r="J64" s="437">
        <v>17.122002671254958</v>
      </c>
    </row>
    <row r="65" spans="1:10">
      <c r="A65" s="440" t="s">
        <v>893</v>
      </c>
      <c r="B65" s="437">
        <v>34.979000000000006</v>
      </c>
      <c r="C65" s="437">
        <v>1.7552700646909034</v>
      </c>
      <c r="D65" s="437">
        <v>5.0180681685894486</v>
      </c>
      <c r="E65" s="437">
        <v>654.79333333333341</v>
      </c>
      <c r="F65" s="437">
        <v>102.61156676190625</v>
      </c>
      <c r="G65" s="437">
        <v>15.670832541856397</v>
      </c>
      <c r="H65" s="437">
        <v>55.517000000000003</v>
      </c>
      <c r="I65" s="437">
        <v>3.6041244429125912</v>
      </c>
      <c r="J65" s="437">
        <v>6.4919293962436564</v>
      </c>
    </row>
    <row r="66" spans="1:10">
      <c r="A66" s="440" t="s">
        <v>894</v>
      </c>
      <c r="B66" s="437">
        <v>17.296299999999999</v>
      </c>
      <c r="C66" s="437">
        <v>1.3849501326762625</v>
      </c>
      <c r="D66" s="437">
        <v>8.0072046199260107</v>
      </c>
      <c r="E66" s="437">
        <v>217.10333333333332</v>
      </c>
      <c r="F66" s="437">
        <v>41.166804993020051</v>
      </c>
      <c r="G66" s="437">
        <v>18.961848425336651</v>
      </c>
      <c r="H66" s="437">
        <v>23.382333333333335</v>
      </c>
      <c r="I66" s="437">
        <v>1.9291545643968844</v>
      </c>
      <c r="J66" s="437">
        <v>8.2504792695206532</v>
      </c>
    </row>
    <row r="67" spans="1:10">
      <c r="A67" s="440" t="s">
        <v>895</v>
      </c>
      <c r="B67" s="437">
        <v>24.052000000000003</v>
      </c>
      <c r="C67" s="437">
        <v>1.0561420359023663</v>
      </c>
      <c r="D67" s="437">
        <v>4.3910778143288134</v>
      </c>
      <c r="E67" s="437">
        <v>375.39333333333337</v>
      </c>
      <c r="F67" s="437">
        <v>7.2777560644290178</v>
      </c>
      <c r="G67" s="437">
        <v>1.9387014680856569</v>
      </c>
      <c r="H67" s="437">
        <v>37.23866666666666</v>
      </c>
      <c r="I67" s="437">
        <v>1.4083580273969176</v>
      </c>
      <c r="J67" s="437">
        <v>3.7819775879827002</v>
      </c>
    </row>
    <row r="68" spans="1:10">
      <c r="A68" s="440" t="s">
        <v>896</v>
      </c>
      <c r="B68" s="437">
        <v>18.982600000000001</v>
      </c>
      <c r="C68" s="437">
        <v>2.3959558238832326</v>
      </c>
      <c r="D68" s="437">
        <v>12.621852769816739</v>
      </c>
      <c r="E68" s="437">
        <v>277.2</v>
      </c>
      <c r="F68" s="437">
        <v>3.8890872965260113</v>
      </c>
      <c r="G68" s="437">
        <v>1.4029896452114039</v>
      </c>
      <c r="H68" s="437">
        <v>36.4375</v>
      </c>
      <c r="I68" s="437">
        <v>0.44335595180396703</v>
      </c>
      <c r="J68" s="437">
        <v>1.2167573291361016</v>
      </c>
    </row>
    <row r="69" spans="1:10">
      <c r="A69" s="440" t="s">
        <v>897</v>
      </c>
      <c r="B69" s="437">
        <v>21.727999999999998</v>
      </c>
      <c r="C69" s="437">
        <v>0.55255678441224332</v>
      </c>
      <c r="D69" s="437">
        <v>2.5430632566837414</v>
      </c>
      <c r="E69" s="437">
        <v>461.59666666666664</v>
      </c>
      <c r="F69" s="437">
        <v>55.361518524452805</v>
      </c>
      <c r="G69" s="437">
        <v>11.993483168809597</v>
      </c>
      <c r="H69" s="437">
        <v>42.228999999999999</v>
      </c>
      <c r="I69" s="437">
        <v>2.8771466768310558</v>
      </c>
      <c r="J69" s="437">
        <v>6.8132010628503066</v>
      </c>
    </row>
    <row r="70" spans="1:10">
      <c r="A70" s="440" t="s">
        <v>898</v>
      </c>
      <c r="B70" s="437">
        <v>30.128</v>
      </c>
      <c r="C70" s="437">
        <v>2.0042993788354058</v>
      </c>
      <c r="D70" s="437">
        <v>6.6526134454175709</v>
      </c>
      <c r="E70" s="437">
        <v>370.04</v>
      </c>
      <c r="F70" s="437">
        <v>63.944070092542496</v>
      </c>
      <c r="G70" s="437">
        <v>17.280312964150497</v>
      </c>
      <c r="H70" s="437">
        <v>40.744</v>
      </c>
      <c r="I70" s="437">
        <v>3.7460935653023921</v>
      </c>
      <c r="J70" s="437">
        <v>9.1942213953033392</v>
      </c>
    </row>
    <row r="71" spans="1:10">
      <c r="A71" s="440" t="s">
        <v>899</v>
      </c>
      <c r="B71" s="437">
        <v>33.879999999999995</v>
      </c>
      <c r="C71" s="437">
        <v>1.3000226921096436</v>
      </c>
      <c r="D71" s="437">
        <v>3.8371389967817109</v>
      </c>
      <c r="E71" s="437">
        <v>297.88000000000005</v>
      </c>
      <c r="F71" s="437">
        <v>14.880930750460474</v>
      </c>
      <c r="G71" s="437">
        <v>4.9956125790454111</v>
      </c>
      <c r="H71" s="437">
        <v>38.423000000000002</v>
      </c>
      <c r="I71" s="437">
        <v>1.4822270406385132</v>
      </c>
      <c r="J71" s="437">
        <v>3.8576556766481356</v>
      </c>
    </row>
    <row r="72" spans="1:10">
      <c r="A72" s="440" t="s">
        <v>900</v>
      </c>
      <c r="B72" s="437">
        <v>31.080000000000002</v>
      </c>
      <c r="C72" s="437">
        <v>1.2304279743243804</v>
      </c>
      <c r="D72" s="437">
        <v>3.9589059662946604</v>
      </c>
      <c r="E72" s="437">
        <v>1229.8</v>
      </c>
      <c r="F72" s="437">
        <v>207.71949836257579</v>
      </c>
      <c r="G72" s="437">
        <v>16.89051051899299</v>
      </c>
      <c r="H72" s="437">
        <v>67.943333333333328</v>
      </c>
      <c r="I72" s="437">
        <v>13.316454495598034</v>
      </c>
      <c r="J72" s="437">
        <v>19.599354112149392</v>
      </c>
    </row>
    <row r="73" spans="1:10">
      <c r="A73" s="440" t="s">
        <v>901</v>
      </c>
      <c r="B73" s="437">
        <v>28.105</v>
      </c>
      <c r="C73" s="437">
        <v>1.3198852222826045</v>
      </c>
      <c r="D73" s="437">
        <v>4.696264800863208</v>
      </c>
      <c r="E73" s="437">
        <v>533.16999999999996</v>
      </c>
      <c r="F73" s="437">
        <v>75.405541573547296</v>
      </c>
      <c r="G73" s="437">
        <v>14.142870299069211</v>
      </c>
      <c r="H73" s="437">
        <v>57.628999999999998</v>
      </c>
      <c r="I73" s="437">
        <v>4.3383531437631966</v>
      </c>
      <c r="J73" s="437">
        <v>7.5280729212084134</v>
      </c>
    </row>
    <row r="74" spans="1:10">
      <c r="A74" s="440" t="s">
        <v>902</v>
      </c>
      <c r="B74" s="437">
        <v>35.098000000000006</v>
      </c>
      <c r="C74" s="437">
        <v>0.7517100504848887</v>
      </c>
      <c r="D74" s="437">
        <v>2.1417461122710373</v>
      </c>
      <c r="E74" s="437">
        <v>277.96999999999997</v>
      </c>
      <c r="F74" s="437">
        <v>14.021872200244905</v>
      </c>
      <c r="G74" s="437">
        <v>5.044383278859196</v>
      </c>
      <c r="H74" s="437">
        <v>75.914666666666676</v>
      </c>
      <c r="I74" s="437">
        <v>3.4875782906385515</v>
      </c>
      <c r="J74" s="437">
        <v>4.5940770654399907</v>
      </c>
    </row>
    <row r="75" spans="1:10">
      <c r="A75" s="440" t="s">
        <v>903</v>
      </c>
      <c r="B75" s="437">
        <v>50.042999999999999</v>
      </c>
      <c r="C75" s="437">
        <v>1.6262462913101443</v>
      </c>
      <c r="D75" s="437">
        <v>3.2496978424757592</v>
      </c>
      <c r="E75" s="437">
        <v>1281.5366666666666</v>
      </c>
      <c r="F75" s="437">
        <v>158.13395597825809</v>
      </c>
      <c r="G75" s="437">
        <v>12.339401602107216</v>
      </c>
      <c r="H75" s="437">
        <v>75.900000000000006</v>
      </c>
      <c r="I75" s="437">
        <v>0.35779603128040322</v>
      </c>
      <c r="J75" s="437">
        <v>0.471404520791045</v>
      </c>
    </row>
    <row r="76" spans="1:10">
      <c r="A76" s="440" t="s">
        <v>904</v>
      </c>
      <c r="B76" s="437">
        <v>36.372</v>
      </c>
      <c r="C76" s="437">
        <v>0.86788708943041704</v>
      </c>
      <c r="D76" s="437">
        <v>2.3861406835764245</v>
      </c>
      <c r="E76" s="437">
        <v>597.63000000000011</v>
      </c>
      <c r="F76" s="437">
        <v>9.2602753738752099</v>
      </c>
      <c r="G76" s="437">
        <v>1.5494997530035655</v>
      </c>
      <c r="H76" s="437">
        <v>64.265666666666675</v>
      </c>
      <c r="I76" s="437">
        <v>12.325853817619782</v>
      </c>
      <c r="J76" s="437">
        <v>19.179531555397304</v>
      </c>
    </row>
    <row r="77" spans="1:10">
      <c r="A77" s="440" t="s">
        <v>905</v>
      </c>
      <c r="B77" s="437">
        <v>27.138999999999999</v>
      </c>
      <c r="C77" s="437">
        <v>0.73749576269968953</v>
      </c>
      <c r="D77" s="437">
        <v>2.7174758196679671</v>
      </c>
      <c r="E77" s="437">
        <v>547.32333333333338</v>
      </c>
      <c r="F77" s="437">
        <v>48.168111166344573</v>
      </c>
      <c r="G77" s="437">
        <v>8.8006683130041168</v>
      </c>
      <c r="H77" s="437">
        <v>63.202333333333335</v>
      </c>
      <c r="I77" s="437">
        <v>4.5157556768865801</v>
      </c>
      <c r="J77" s="437">
        <v>7.1449192438357967</v>
      </c>
    </row>
    <row r="78" spans="1:10">
      <c r="A78" s="440" t="s">
        <v>906</v>
      </c>
      <c r="B78" s="437">
        <v>18.2532</v>
      </c>
      <c r="C78" s="437">
        <v>0.98895954416750664</v>
      </c>
      <c r="D78" s="437">
        <v>5.4180063997956882</v>
      </c>
      <c r="E78" s="437">
        <v>271.20500000000004</v>
      </c>
      <c r="F78" s="437">
        <v>27.145829329751589</v>
      </c>
      <c r="G78" s="437">
        <v>10.009339551170363</v>
      </c>
      <c r="H78" s="437">
        <v>26.312000000000001</v>
      </c>
      <c r="I78" s="437">
        <v>0.34223968209429023</v>
      </c>
      <c r="J78" s="437">
        <v>1.3006980924836204</v>
      </c>
    </row>
    <row r="79" spans="1:10">
      <c r="A79" s="440" t="s">
        <v>907</v>
      </c>
      <c r="B79" s="437">
        <v>41.356000000000002</v>
      </c>
      <c r="C79" s="437">
        <v>4.298456001868578</v>
      </c>
      <c r="D79" s="437">
        <v>10.393790506501059</v>
      </c>
      <c r="E79" s="437">
        <v>757.02</v>
      </c>
      <c r="F79" s="437">
        <v>58.180745956029192</v>
      </c>
      <c r="G79" s="437">
        <v>7.6854965464623382</v>
      </c>
      <c r="H79" s="437">
        <v>82.654000000000011</v>
      </c>
      <c r="I79" s="437">
        <v>2.5715543937470993</v>
      </c>
      <c r="J79" s="437">
        <v>3.1112280031784292</v>
      </c>
    </row>
    <row r="80" spans="1:10">
      <c r="A80" s="440" t="s">
        <v>908</v>
      </c>
      <c r="B80" s="437">
        <v>31.632999999999999</v>
      </c>
      <c r="C80" s="437">
        <v>0.87907849478872158</v>
      </c>
      <c r="D80" s="437">
        <v>2.7789918590987943</v>
      </c>
      <c r="E80" s="437">
        <v>802.78000000000009</v>
      </c>
      <c r="F80" s="437">
        <v>24.007232243638658</v>
      </c>
      <c r="G80" s="437">
        <v>2.9905120012504867</v>
      </c>
      <c r="H80" s="437">
        <v>47.153333333333336</v>
      </c>
      <c r="I80" s="437">
        <v>1.5290527568836021</v>
      </c>
      <c r="J80" s="437">
        <v>3.2427246363995521</v>
      </c>
    </row>
    <row r="81" spans="1:10">
      <c r="A81" s="440" t="s">
        <v>909</v>
      </c>
      <c r="B81" s="437">
        <v>41.216000000000001</v>
      </c>
      <c r="C81" s="437">
        <v>4.3004561385973918</v>
      </c>
      <c r="D81" s="437">
        <v>10.433948317637306</v>
      </c>
      <c r="E81" s="437">
        <v>677.49</v>
      </c>
      <c r="F81" s="437">
        <v>63.003214203721399</v>
      </c>
      <c r="G81" s="437">
        <v>9.2995046722049626</v>
      </c>
      <c r="H81" s="437">
        <v>69.879333333333321</v>
      </c>
      <c r="I81" s="437">
        <v>9.0009467465003237</v>
      </c>
      <c r="J81" s="437">
        <v>12.880699224139219</v>
      </c>
    </row>
    <row r="82" spans="1:10">
      <c r="A82" s="440" t="s">
        <v>910</v>
      </c>
      <c r="B82" s="437">
        <v>33.256999999999998</v>
      </c>
      <c r="C82" s="437">
        <v>2.5343383751977564</v>
      </c>
      <c r="D82" s="437">
        <v>7.620465992716591</v>
      </c>
      <c r="E82" s="437">
        <v>459.1033333333333</v>
      </c>
      <c r="F82" s="437">
        <v>19.348850956409077</v>
      </c>
      <c r="G82" s="437">
        <v>4.2144871429981077</v>
      </c>
      <c r="H82" s="437">
        <v>70.238666666666674</v>
      </c>
      <c r="I82" s="437">
        <v>2.5144164995746672</v>
      </c>
      <c r="J82" s="437">
        <v>3.5798180957895944</v>
      </c>
    </row>
    <row r="83" spans="1:10">
      <c r="A83" s="440" t="s">
        <v>911</v>
      </c>
      <c r="B83" s="437">
        <v>37.520000000000003</v>
      </c>
      <c r="C83" s="437">
        <v>0.93499144381111843</v>
      </c>
      <c r="D83" s="437">
        <v>2.4919814600509551</v>
      </c>
      <c r="E83" s="437">
        <v>824.92666666666662</v>
      </c>
      <c r="F83" s="437">
        <v>26.437861739053961</v>
      </c>
      <c r="G83" s="437">
        <v>3.2048741794083471</v>
      </c>
      <c r="H83" s="437">
        <v>75.445333333333338</v>
      </c>
      <c r="I83" s="437">
        <v>3.6642770546634806</v>
      </c>
      <c r="J83" s="437">
        <v>4.8568637618365802</v>
      </c>
    </row>
    <row r="84" spans="1:10">
      <c r="A84" s="440" t="s">
        <v>912</v>
      </c>
      <c r="B84" s="437">
        <v>35.244999999999997</v>
      </c>
      <c r="C84" s="437">
        <v>0.7365982622841295</v>
      </c>
      <c r="D84" s="437">
        <v>2.0899369053316201</v>
      </c>
      <c r="E84" s="437">
        <v>517.33000000000004</v>
      </c>
      <c r="F84" s="437">
        <v>35.611639951004776</v>
      </c>
      <c r="G84" s="437">
        <v>6.8837376434780069</v>
      </c>
      <c r="H84" s="437">
        <v>56.613333333333337</v>
      </c>
      <c r="I84" s="437">
        <v>2.4798922019582457</v>
      </c>
      <c r="J84" s="437">
        <v>4.3804030887156955</v>
      </c>
    </row>
    <row r="85" spans="1:10">
      <c r="A85" s="441" t="s">
        <v>913</v>
      </c>
      <c r="B85" s="437">
        <v>50.582000000000001</v>
      </c>
      <c r="C85" s="437">
        <v>4.5224334157619177</v>
      </c>
      <c r="D85" s="437">
        <v>8.9407959664740773</v>
      </c>
      <c r="E85" s="437">
        <v>809.85666666666668</v>
      </c>
      <c r="F85" s="437">
        <v>22.93449439890345</v>
      </c>
      <c r="G85" s="437">
        <v>2.8319201832715399</v>
      </c>
      <c r="H85" s="437">
        <v>60.221333333333341</v>
      </c>
      <c r="I85" s="437">
        <v>7.7778816096243064</v>
      </c>
      <c r="J85" s="437">
        <v>12.915492200368039</v>
      </c>
    </row>
    <row r="86" spans="1:10">
      <c r="A86" s="442" t="s">
        <v>914</v>
      </c>
      <c r="B86" s="437">
        <v>54.522999999999996</v>
      </c>
      <c r="C86" s="437">
        <v>1.5029800397876178</v>
      </c>
      <c r="D86" s="437">
        <v>2.7565982058720504</v>
      </c>
      <c r="E86" s="437">
        <v>925.72333333333336</v>
      </c>
      <c r="F86" s="437">
        <v>105.01367260187273</v>
      </c>
      <c r="G86" s="437">
        <v>11.343958699165633</v>
      </c>
      <c r="H86" s="437">
        <v>70.964666666666673</v>
      </c>
      <c r="I86" s="437">
        <v>3.177578690344788</v>
      </c>
      <c r="J86" s="437">
        <v>4.4776912787745839</v>
      </c>
    </row>
    <row r="87" spans="1:10">
      <c r="A87" s="442" t="s">
        <v>915</v>
      </c>
      <c r="B87" s="437">
        <v>65.212000000000003</v>
      </c>
      <c r="C87" s="437">
        <v>4.6419184611537485</v>
      </c>
      <c r="D87" s="437">
        <v>7.1181967446999757</v>
      </c>
      <c r="E87" s="437">
        <v>1911.4333333333336</v>
      </c>
      <c r="F87" s="437">
        <v>103.09725182240939</v>
      </c>
      <c r="G87" s="437">
        <v>5.3937142365629303</v>
      </c>
      <c r="H87" s="437">
        <v>61.948333333333331</v>
      </c>
      <c r="I87" s="437">
        <v>7.986244945738477</v>
      </c>
      <c r="J87" s="437">
        <v>12.891783387885297</v>
      </c>
    </row>
    <row r="88" spans="1:10">
      <c r="A88" s="442" t="s">
        <v>916</v>
      </c>
      <c r="B88" s="437">
        <v>121.688</v>
      </c>
      <c r="C88" s="437">
        <v>2.0991948456491603</v>
      </c>
      <c r="D88" s="437">
        <v>1.7250631497346989</v>
      </c>
      <c r="E88" s="437">
        <v>4909.3</v>
      </c>
      <c r="F88" s="437">
        <v>298.68190437319743</v>
      </c>
      <c r="G88" s="437">
        <v>6.0840018815961017</v>
      </c>
      <c r="H88" s="437">
        <v>191.21666666666667</v>
      </c>
      <c r="I88" s="437">
        <v>19.138208728439917</v>
      </c>
      <c r="J88" s="437">
        <v>10.008650951855618</v>
      </c>
    </row>
    <row r="89" spans="1:10">
      <c r="A89" s="442" t="s">
        <v>917</v>
      </c>
      <c r="B89" s="437">
        <v>51.898000000000003</v>
      </c>
      <c r="C89" s="437">
        <v>4.3744735683279714</v>
      </c>
      <c r="D89" s="437">
        <v>8.4289829440979833</v>
      </c>
      <c r="E89" s="437">
        <v>787.49</v>
      </c>
      <c r="F89" s="437">
        <v>24.423468222183406</v>
      </c>
      <c r="G89" s="437">
        <v>3.1014321733842212</v>
      </c>
      <c r="H89" s="437">
        <v>67.00833333333334</v>
      </c>
      <c r="I89" s="437">
        <v>12.638202179635121</v>
      </c>
      <c r="J89" s="437">
        <v>18.860642476759288</v>
      </c>
    </row>
    <row r="90" spans="1:10">
      <c r="A90" s="442" t="s">
        <v>918</v>
      </c>
      <c r="B90" s="437">
        <v>71.743000000000009</v>
      </c>
      <c r="C90" s="437">
        <v>3.1362734255801064</v>
      </c>
      <c r="D90" s="437">
        <v>4.3715392799020192</v>
      </c>
      <c r="E90" s="437">
        <v>1858.2666666666671</v>
      </c>
      <c r="F90" s="437">
        <v>273.81236884650207</v>
      </c>
      <c r="G90" s="437">
        <v>14.734826478788584</v>
      </c>
      <c r="H90" s="437">
        <v>74.693666666666672</v>
      </c>
      <c r="I90" s="437">
        <v>3.2513390062147201</v>
      </c>
      <c r="J90" s="437">
        <v>4.3528978443706334</v>
      </c>
    </row>
    <row r="91" spans="1:10">
      <c r="A91" s="442" t="s">
        <v>919</v>
      </c>
      <c r="B91" s="437">
        <v>53.865000000000002</v>
      </c>
      <c r="C91" s="437">
        <v>6.0331432106324145</v>
      </c>
      <c r="D91" s="437">
        <v>11.20048864871886</v>
      </c>
      <c r="E91" s="437">
        <v>1669.8000000000002</v>
      </c>
      <c r="F91" s="437">
        <v>180.4536505588068</v>
      </c>
      <c r="G91" s="437">
        <v>10.806902057660006</v>
      </c>
      <c r="H91" s="437">
        <v>75.680000000000007</v>
      </c>
      <c r="I91" s="437">
        <v>10.037504520546982</v>
      </c>
      <c r="J91" s="437">
        <v>13.263087368587447</v>
      </c>
    </row>
    <row r="92" spans="1:10">
      <c r="A92" s="442" t="s">
        <v>920</v>
      </c>
      <c r="B92" s="437">
        <v>52.199000000000005</v>
      </c>
      <c r="C92" s="437">
        <v>1.9303253611761921</v>
      </c>
      <c r="D92" s="437">
        <v>3.6980121480798331</v>
      </c>
      <c r="E92" s="437">
        <v>751.41000000000008</v>
      </c>
      <c r="F92" s="437">
        <v>16.178603153548366</v>
      </c>
      <c r="G92" s="437">
        <v>2.1530992605299852</v>
      </c>
      <c r="H92" s="437">
        <v>67.635333333333335</v>
      </c>
      <c r="I92" s="437">
        <v>9.5107728567836194</v>
      </c>
      <c r="J92" s="437">
        <v>14.061840739234356</v>
      </c>
    </row>
    <row r="93" spans="1:10">
      <c r="A93" s="442" t="s">
        <v>921</v>
      </c>
      <c r="B93" s="437">
        <v>66.48599999999999</v>
      </c>
      <c r="C93" s="437">
        <v>6.7392334133787033</v>
      </c>
      <c r="D93" s="437">
        <v>10.136319546037818</v>
      </c>
      <c r="E93" s="437">
        <v>1018.105</v>
      </c>
      <c r="F93" s="437">
        <v>184.26495610940287</v>
      </c>
      <c r="G93" s="437">
        <v>18.098816537528336</v>
      </c>
      <c r="H93" s="437">
        <v>75.808333333333337</v>
      </c>
      <c r="I93" s="437">
        <v>13.861782292812629</v>
      </c>
      <c r="J93" s="437">
        <v>18.285301474524736</v>
      </c>
    </row>
    <row r="94" spans="1:10">
      <c r="A94" s="442" t="s">
        <v>922</v>
      </c>
      <c r="B94" s="437">
        <v>54.824000000000005</v>
      </c>
      <c r="C94" s="437">
        <v>1.4446310947781784</v>
      </c>
      <c r="D94" s="437">
        <v>2.6350340996245771</v>
      </c>
      <c r="E94" s="437">
        <v>1126.5833333333333</v>
      </c>
      <c r="F94" s="437">
        <v>213.68496866493294</v>
      </c>
      <c r="G94" s="437">
        <v>18.967524402538615</v>
      </c>
      <c r="H94" s="437">
        <v>85.459000000000003</v>
      </c>
      <c r="I94" s="437">
        <v>4.1875339998619792</v>
      </c>
      <c r="J94" s="437">
        <v>4.9000503163645481</v>
      </c>
    </row>
    <row r="95" spans="1:10">
      <c r="A95" s="442" t="s">
        <v>923</v>
      </c>
      <c r="B95" s="437">
        <v>69.454000000000008</v>
      </c>
      <c r="C95" s="437">
        <v>4.3295834672633369</v>
      </c>
      <c r="D95" s="437">
        <v>6.2337424299008504</v>
      </c>
      <c r="E95" s="437">
        <v>3304.4</v>
      </c>
      <c r="F95" s="437">
        <v>289.15566741808811</v>
      </c>
      <c r="G95" s="437">
        <v>8.7506254514613282</v>
      </c>
      <c r="H95" s="437">
        <v>106.08033333333333</v>
      </c>
      <c r="I95" s="437">
        <v>3.9831899695261046</v>
      </c>
      <c r="J95" s="437">
        <v>3.7548807063132386</v>
      </c>
    </row>
    <row r="96" spans="1:10">
      <c r="A96" s="442" t="s">
        <v>924</v>
      </c>
      <c r="B96" s="437">
        <v>59.177999999999997</v>
      </c>
      <c r="C96" s="437">
        <v>6.8051665666609571</v>
      </c>
      <c r="D96" s="437">
        <v>11.499487253136229</v>
      </c>
      <c r="E96" s="437">
        <v>1810.6000000000001</v>
      </c>
      <c r="F96" s="437">
        <v>146.22968234937784</v>
      </c>
      <c r="G96" s="437">
        <v>8.0763107450225249</v>
      </c>
      <c r="H96" s="437">
        <v>83.955666666666659</v>
      </c>
      <c r="I96" s="437">
        <v>12.765353474672592</v>
      </c>
      <c r="J96" s="437">
        <v>15.204874169310701</v>
      </c>
    </row>
    <row r="97" spans="1:10">
      <c r="A97" s="442" t="s">
        <v>925</v>
      </c>
      <c r="B97" s="437">
        <v>45.730999999999995</v>
      </c>
      <c r="C97" s="437">
        <v>0.66816090876375056</v>
      </c>
      <c r="D97" s="437">
        <v>1.4610677850118097</v>
      </c>
      <c r="E97" s="437">
        <v>950.07</v>
      </c>
      <c r="F97" s="437">
        <v>147.31862679240623</v>
      </c>
      <c r="G97" s="437">
        <v>15.506081319524482</v>
      </c>
      <c r="H97" s="437">
        <v>76.358333333333334</v>
      </c>
      <c r="I97" s="437">
        <v>3.5979641928920434</v>
      </c>
      <c r="J97" s="437">
        <v>4.7119469949475628</v>
      </c>
    </row>
    <row r="98" spans="1:10">
      <c r="A98" s="442" t="s">
        <v>926</v>
      </c>
      <c r="B98" s="437">
        <v>57.12700000000001</v>
      </c>
      <c r="C98" s="437">
        <v>0.35905292089050178</v>
      </c>
      <c r="D98" s="437">
        <v>0.62851702503282469</v>
      </c>
      <c r="E98" s="437">
        <v>1173.4250000000002</v>
      </c>
      <c r="F98" s="437">
        <v>121.72843238126406</v>
      </c>
      <c r="G98" s="437">
        <v>10.373771854295249</v>
      </c>
      <c r="H98" s="437">
        <v>81.862000000000009</v>
      </c>
      <c r="I98" s="437">
        <v>5.1303061312167282</v>
      </c>
      <c r="J98" s="437">
        <v>6.2670178241635037</v>
      </c>
    </row>
    <row r="99" spans="1:10">
      <c r="A99" s="442" t="s">
        <v>927</v>
      </c>
      <c r="B99" s="437">
        <v>1373.2600000000002</v>
      </c>
      <c r="C99" s="437">
        <v>97.061430547875133</v>
      </c>
      <c r="D99" s="437">
        <v>7.0679573094588877</v>
      </c>
      <c r="E99" s="437">
        <v>30717.822249854133</v>
      </c>
      <c r="F99" s="437">
        <v>948.3906588945564</v>
      </c>
      <c r="G99" s="437">
        <v>3.0874280448024272</v>
      </c>
      <c r="H99" s="437">
        <v>83.445999999999998</v>
      </c>
      <c r="I99" s="437">
        <v>16.677697802754412</v>
      </c>
      <c r="J99" s="437">
        <v>19.986215999274275</v>
      </c>
    </row>
    <row r="100" spans="1:10">
      <c r="A100" s="442" t="s">
        <v>928</v>
      </c>
      <c r="B100" s="437">
        <v>36.427999999999997</v>
      </c>
      <c r="C100" s="437">
        <v>3.047919290270003</v>
      </c>
      <c r="D100" s="437">
        <v>8.3669685139727772</v>
      </c>
      <c r="E100" s="437">
        <v>607.97</v>
      </c>
      <c r="F100" s="437">
        <v>111.28754961809484</v>
      </c>
      <c r="G100" s="437">
        <v>18.304776488658131</v>
      </c>
      <c r="H100" s="437">
        <v>67.628</v>
      </c>
      <c r="I100" s="437">
        <v>4.6780272551578799</v>
      </c>
      <c r="J100" s="437">
        <v>6.917293510318034</v>
      </c>
    </row>
    <row r="101" spans="1:10">
      <c r="A101" s="442" t="s">
        <v>929</v>
      </c>
      <c r="B101" s="437">
        <v>241.85</v>
      </c>
      <c r="C101" s="437">
        <v>2.7407480730632541</v>
      </c>
      <c r="D101" s="437">
        <v>1.1332429493749243</v>
      </c>
      <c r="E101" s="437">
        <v>12508.830310491976</v>
      </c>
      <c r="F101" s="437">
        <v>1090.838065718415</v>
      </c>
      <c r="G101" s="437">
        <v>8.7205441167705153</v>
      </c>
      <c r="H101" s="437">
        <v>98.050333333333342</v>
      </c>
      <c r="I101" s="437">
        <v>2.5323264665783687</v>
      </c>
      <c r="J101" s="437">
        <v>2.5826801199843294</v>
      </c>
    </row>
    <row r="102" spans="1:10">
      <c r="A102" s="442" t="s">
        <v>930</v>
      </c>
      <c r="B102" s="437">
        <v>66.206000000000003</v>
      </c>
      <c r="C102" s="437">
        <v>6.7403239536390203</v>
      </c>
      <c r="D102" s="437">
        <v>10.180835503789718</v>
      </c>
      <c r="E102" s="437">
        <v>973.005</v>
      </c>
      <c r="F102" s="437">
        <v>241.82344809798735</v>
      </c>
      <c r="G102" s="437">
        <v>24.85325852364452</v>
      </c>
      <c r="H102" s="437">
        <v>81.971999999999994</v>
      </c>
      <c r="I102" s="437">
        <v>11.541846646009519</v>
      </c>
      <c r="J102" s="437">
        <v>14.080230622663251</v>
      </c>
    </row>
    <row r="103" spans="1:10">
      <c r="A103" s="442" t="s">
        <v>931</v>
      </c>
      <c r="B103" s="437">
        <v>66.576999999999998</v>
      </c>
      <c r="C103" s="437">
        <v>3.2193988569296588</v>
      </c>
      <c r="D103" s="437">
        <v>4.8356021703135594</v>
      </c>
      <c r="E103" s="437">
        <v>1014.75</v>
      </c>
      <c r="F103" s="437">
        <v>103.29415859573081</v>
      </c>
      <c r="G103" s="437">
        <v>10.179271603422597</v>
      </c>
      <c r="H103" s="437">
        <v>90.335666666666668</v>
      </c>
      <c r="I103" s="437">
        <v>2.3741999354168413</v>
      </c>
      <c r="J103" s="437">
        <v>2.62819772413647</v>
      </c>
    </row>
    <row r="104" spans="1:10">
      <c r="A104" s="442" t="s">
        <v>932</v>
      </c>
      <c r="B104" s="437">
        <v>47.074999999999996</v>
      </c>
      <c r="C104" s="437">
        <v>1.9386461771040135</v>
      </c>
      <c r="D104" s="437">
        <v>4.118207492520475</v>
      </c>
      <c r="E104" s="437">
        <v>646.19499999999994</v>
      </c>
      <c r="F104" s="437">
        <v>62.925432457790791</v>
      </c>
      <c r="G104" s="437">
        <v>9.7378395774945314</v>
      </c>
      <c r="H104" s="437">
        <v>73.945666666666668</v>
      </c>
      <c r="I104" s="437">
        <v>2.6054292032855817</v>
      </c>
      <c r="J104" s="437">
        <v>3.5234373030002861</v>
      </c>
    </row>
    <row r="105" spans="1:10">
      <c r="A105" s="442" t="s">
        <v>933</v>
      </c>
      <c r="B105" s="437">
        <v>61.872999999999998</v>
      </c>
      <c r="C105" s="437">
        <v>5.4642925434131016</v>
      </c>
      <c r="D105" s="437">
        <v>8.8314653296479921</v>
      </c>
      <c r="E105" s="437">
        <v>1110.9633333333334</v>
      </c>
      <c r="F105" s="437">
        <v>24.633697110530012</v>
      </c>
      <c r="G105" s="437">
        <v>2.2173276445244228</v>
      </c>
      <c r="H105" s="437">
        <v>64.771666666666661</v>
      </c>
      <c r="I105" s="437">
        <v>6.3008623483879864</v>
      </c>
      <c r="J105" s="437">
        <v>9.7278064200725414</v>
      </c>
    </row>
    <row r="106" spans="1:10">
      <c r="A106" s="442" t="s">
        <v>934</v>
      </c>
      <c r="B106" s="437">
        <v>53.550000000000004</v>
      </c>
      <c r="C106" s="437">
        <v>2.690705669522401</v>
      </c>
      <c r="D106" s="437">
        <v>5.0246604472873964</v>
      </c>
      <c r="E106" s="437">
        <v>891.43999999999994</v>
      </c>
      <c r="F106" s="437">
        <v>45.25788218642132</v>
      </c>
      <c r="G106" s="437">
        <v>5.0769409255161673</v>
      </c>
      <c r="H106" s="437">
        <v>67.837000000000003</v>
      </c>
      <c r="I106" s="437">
        <v>1.7169516591913789</v>
      </c>
      <c r="J106" s="437">
        <v>2.5309958565257586</v>
      </c>
    </row>
    <row r="107" spans="1:10">
      <c r="A107" s="442" t="s">
        <v>935</v>
      </c>
      <c r="B107" s="437">
        <v>57.883000000000003</v>
      </c>
      <c r="C107" s="437">
        <v>5.4807317942041252</v>
      </c>
      <c r="D107" s="437">
        <v>9.4686381048047359</v>
      </c>
      <c r="E107" s="437">
        <v>786.71999999999991</v>
      </c>
      <c r="F107" s="437">
        <v>102.80640252435688</v>
      </c>
      <c r="G107" s="437">
        <v>13.067724542957709</v>
      </c>
      <c r="H107" s="437">
        <v>66.465666666666678</v>
      </c>
      <c r="I107" s="437">
        <v>5.3843211580786425</v>
      </c>
      <c r="J107" s="437">
        <v>8.1009059686133309</v>
      </c>
    </row>
    <row r="108" spans="1:10">
      <c r="A108" s="442" t="s">
        <v>936</v>
      </c>
      <c r="B108" s="437">
        <v>159.91499999999999</v>
      </c>
      <c r="C108" s="437">
        <v>5.4067557740293761</v>
      </c>
      <c r="D108" s="437">
        <v>3.3810185248596922</v>
      </c>
      <c r="E108" s="437">
        <v>5461.5</v>
      </c>
      <c r="F108" s="437">
        <v>209.41353824430684</v>
      </c>
      <c r="G108" s="437">
        <v>3.8343593929196529</v>
      </c>
      <c r="H108" s="437">
        <v>118.94666666666667</v>
      </c>
      <c r="I108" s="437">
        <v>3.4088169990970942</v>
      </c>
      <c r="J108" s="437">
        <v>2.8658365086008524</v>
      </c>
    </row>
    <row r="109" spans="1:10">
      <c r="A109" s="442" t="s">
        <v>937</v>
      </c>
      <c r="B109" s="437">
        <v>76.194999999999993</v>
      </c>
      <c r="C109" s="437">
        <v>6.5299307806438494</v>
      </c>
      <c r="D109" s="437">
        <v>8.5700253043426073</v>
      </c>
      <c r="E109" s="437">
        <v>1160.8666666666668</v>
      </c>
      <c r="F109" s="437">
        <v>32.71151683021337</v>
      </c>
      <c r="G109" s="437">
        <v>2.8178530549198904</v>
      </c>
      <c r="H109" s="437">
        <v>80.959999999999994</v>
      </c>
      <c r="I109" s="437">
        <v>6.7113703518730103</v>
      </c>
      <c r="J109" s="437">
        <v>8.289736106562513</v>
      </c>
    </row>
    <row r="110" spans="1:10">
      <c r="A110" s="442" t="s">
        <v>938</v>
      </c>
      <c r="B110" s="437">
        <v>82.047000000000011</v>
      </c>
      <c r="C110" s="437">
        <v>4.5059071228777006</v>
      </c>
      <c r="D110" s="437">
        <v>5.4918609124985682</v>
      </c>
      <c r="E110" s="437">
        <v>285.01</v>
      </c>
      <c r="F110" s="437">
        <v>17.587276651033825</v>
      </c>
      <c r="G110" s="437">
        <v>6.1707577457050018</v>
      </c>
      <c r="H110" s="437">
        <v>85.12533333333333</v>
      </c>
      <c r="I110" s="437">
        <v>1.1413703751777196</v>
      </c>
      <c r="J110" s="437">
        <v>1.3408116367760317</v>
      </c>
    </row>
    <row r="111" spans="1:10">
      <c r="A111" s="442" t="s">
        <v>939</v>
      </c>
      <c r="B111" s="437">
        <v>66.835999999999999</v>
      </c>
      <c r="C111" s="437">
        <v>7.0886225037026778</v>
      </c>
      <c r="D111" s="437">
        <v>10.605994529449216</v>
      </c>
      <c r="E111" s="437">
        <v>1733.2333333333336</v>
      </c>
      <c r="F111" s="437">
        <v>226.16795381603768</v>
      </c>
      <c r="G111" s="437">
        <v>13.048904003079272</v>
      </c>
      <c r="H111" s="437">
        <v>89.059666666666658</v>
      </c>
      <c r="I111" s="437">
        <v>10.642364038752548</v>
      </c>
      <c r="J111" s="437">
        <v>11.94970118020415</v>
      </c>
    </row>
    <row r="112" spans="1:10">
      <c r="A112" s="442" t="s">
        <v>940</v>
      </c>
      <c r="B112" s="437">
        <v>53.459000000000003</v>
      </c>
      <c r="C112" s="437">
        <v>4.2807217849330081</v>
      </c>
      <c r="D112" s="437">
        <v>8.0074857085486215</v>
      </c>
      <c r="E112" s="437">
        <v>977.20333333333338</v>
      </c>
      <c r="F112" s="437">
        <v>28.490283138876205</v>
      </c>
      <c r="G112" s="437">
        <v>2.9154918088227495</v>
      </c>
      <c r="H112" s="437">
        <v>69.278000000000006</v>
      </c>
      <c r="I112" s="437">
        <v>3.926414522181783</v>
      </c>
      <c r="J112" s="437">
        <v>5.6676210661130266</v>
      </c>
    </row>
    <row r="113" spans="1:10">
      <c r="A113" s="442" t="s">
        <v>941</v>
      </c>
      <c r="B113" s="437">
        <v>57.757000000000005</v>
      </c>
      <c r="C113" s="437">
        <v>9.3247882549685155</v>
      </c>
      <c r="D113" s="437">
        <v>16.144862536088294</v>
      </c>
      <c r="E113" s="437">
        <v>815.87</v>
      </c>
      <c r="F113" s="437">
        <v>62.886240943468685</v>
      </c>
      <c r="G113" s="437">
        <v>7.7078751447496154</v>
      </c>
      <c r="H113" s="437">
        <v>67.191666666666677</v>
      </c>
      <c r="I113" s="437">
        <v>3.0362059108916415</v>
      </c>
      <c r="J113" s="437">
        <v>4.5187239155028767</v>
      </c>
    </row>
    <row r="114" spans="1:10">
      <c r="A114" s="442" t="s">
        <v>942</v>
      </c>
      <c r="B114" s="437">
        <v>268.8</v>
      </c>
      <c r="C114" s="437">
        <v>9.822973073362272</v>
      </c>
      <c r="D114" s="437">
        <v>3.6543798636020357</v>
      </c>
      <c r="E114" s="437">
        <v>21053.35686343041</v>
      </c>
      <c r="F114" s="437">
        <v>738.32020883185635</v>
      </c>
      <c r="G114" s="437">
        <v>3.5069001756879699</v>
      </c>
      <c r="H114" s="437">
        <v>70.711666666666659</v>
      </c>
      <c r="I114" s="437">
        <v>4.3773550613736329</v>
      </c>
      <c r="J114" s="437">
        <v>6.1904283518141279</v>
      </c>
    </row>
    <row r="115" spans="1:10">
      <c r="A115" s="442" t="s">
        <v>943</v>
      </c>
      <c r="B115" s="437">
        <v>66.066000000000017</v>
      </c>
      <c r="C115" s="437">
        <v>3.7378230295186503</v>
      </c>
      <c r="D115" s="437">
        <v>5.6577105160273806</v>
      </c>
      <c r="E115" s="437">
        <v>1001.2566666666668</v>
      </c>
      <c r="F115" s="437">
        <v>92.759441747637439</v>
      </c>
      <c r="G115" s="437">
        <v>9.2643020352061676</v>
      </c>
      <c r="H115" s="437">
        <v>69.959999999999994</v>
      </c>
      <c r="I115" s="437">
        <v>1.8920000000000001</v>
      </c>
      <c r="J115" s="437">
        <v>2.7044025157232707</v>
      </c>
    </row>
    <row r="116" spans="1:10">
      <c r="A116" s="442" t="s">
        <v>944</v>
      </c>
      <c r="B116" s="437">
        <v>104.95800000000001</v>
      </c>
      <c r="C116" s="437">
        <v>6.2101442012243222</v>
      </c>
      <c r="D116" s="437">
        <v>5.9167897646909449</v>
      </c>
      <c r="E116" s="437">
        <v>3060.9333333333329</v>
      </c>
      <c r="F116" s="437">
        <v>49.504073906430705</v>
      </c>
      <c r="G116" s="437">
        <v>1.6172869028977233</v>
      </c>
      <c r="H116" s="437">
        <v>63.730333333333334</v>
      </c>
      <c r="I116" s="437">
        <v>3.0747771192939113</v>
      </c>
      <c r="J116" s="437">
        <v>4.8246681893403629</v>
      </c>
    </row>
    <row r="117" spans="1:10">
      <c r="A117" s="442" t="s">
        <v>945</v>
      </c>
      <c r="B117" s="437">
        <v>60.662000000000006</v>
      </c>
      <c r="C117" s="437">
        <v>2.635172290382549</v>
      </c>
      <c r="D117" s="437">
        <v>4.3440247442922235</v>
      </c>
      <c r="E117" s="437">
        <v>1072.5</v>
      </c>
      <c r="F117" s="437">
        <v>135.06441278145832</v>
      </c>
      <c r="G117" s="437">
        <v>12.593418441161614</v>
      </c>
      <c r="H117" s="437">
        <v>93.61733333333332</v>
      </c>
      <c r="I117" s="437">
        <v>3.8275311015501021</v>
      </c>
      <c r="J117" s="437">
        <v>4.0884855029162361</v>
      </c>
    </row>
    <row r="118" spans="1:10">
      <c r="A118" s="442" t="s">
        <v>946</v>
      </c>
      <c r="B118" s="437">
        <v>46.843999999999994</v>
      </c>
      <c r="C118" s="437">
        <v>0.90137062299588722</v>
      </c>
      <c r="D118" s="437">
        <v>1.9241965310304143</v>
      </c>
      <c r="E118" s="437">
        <v>755.88333333333333</v>
      </c>
      <c r="F118" s="437">
        <v>110.07094545489034</v>
      </c>
      <c r="G118" s="437">
        <v>14.561896075879039</v>
      </c>
      <c r="H118" s="437">
        <v>76.299666666666667</v>
      </c>
      <c r="I118" s="437">
        <v>8.1610091492004422</v>
      </c>
      <c r="J118" s="437">
        <v>10.695995809331333</v>
      </c>
    </row>
    <row r="119" spans="1:10">
      <c r="A119" s="442" t="s">
        <v>947</v>
      </c>
      <c r="B119" s="437">
        <v>46.731999999999999</v>
      </c>
      <c r="C119" s="437">
        <v>8.0672896935711833</v>
      </c>
      <c r="D119" s="437">
        <v>17.262881309533476</v>
      </c>
      <c r="E119" s="437">
        <v>609.65666666666675</v>
      </c>
      <c r="F119" s="437">
        <v>90.450260548730853</v>
      </c>
      <c r="G119" s="437">
        <v>14.836262029786848</v>
      </c>
      <c r="H119" s="437">
        <v>69.120333333333335</v>
      </c>
      <c r="I119" s="437">
        <v>8.0787143366586101</v>
      </c>
      <c r="J119" s="437">
        <v>11.687898404220578</v>
      </c>
    </row>
    <row r="120" spans="1:10">
      <c r="A120" s="442" t="s">
        <v>948</v>
      </c>
      <c r="B120" s="437">
        <v>70.538999999999987</v>
      </c>
      <c r="C120" s="437">
        <v>3.3664906059574893</v>
      </c>
      <c r="D120" s="437">
        <v>4.7725238604991418</v>
      </c>
      <c r="E120" s="437">
        <v>1559.4333333333334</v>
      </c>
      <c r="F120" s="437">
        <v>106.24732153486644</v>
      </c>
      <c r="G120" s="437">
        <v>6.8132006199816031</v>
      </c>
      <c r="H120" s="437">
        <v>82.276333333333341</v>
      </c>
      <c r="I120" s="437">
        <v>2.846223872665909</v>
      </c>
      <c r="J120" s="437">
        <v>3.4593470046055073</v>
      </c>
    </row>
    <row r="121" spans="1:10">
      <c r="A121" s="442" t="s">
        <v>949</v>
      </c>
      <c r="B121" s="437">
        <v>61.691000000000003</v>
      </c>
      <c r="C121" s="437">
        <v>2.0081461600192374</v>
      </c>
      <c r="D121" s="437">
        <v>3.2551687604662551</v>
      </c>
      <c r="E121" s="437">
        <v>1029.3433333333332</v>
      </c>
      <c r="F121" s="437">
        <v>85.014013158615995</v>
      </c>
      <c r="G121" s="437">
        <v>8.2590531657998145</v>
      </c>
      <c r="H121" s="437">
        <v>146.77666666666667</v>
      </c>
      <c r="I121" s="437">
        <v>11.835781906293006</v>
      </c>
      <c r="J121" s="437">
        <v>8.0638034471598612</v>
      </c>
    </row>
    <row r="122" spans="1:10">
      <c r="A122" s="442" t="s">
        <v>950</v>
      </c>
      <c r="B122" s="437">
        <v>68.95</v>
      </c>
      <c r="C122" s="437">
        <v>8.5448154456372034</v>
      </c>
      <c r="D122" s="437">
        <v>12.392770769597105</v>
      </c>
      <c r="E122" s="437">
        <v>1849.8333333333333</v>
      </c>
      <c r="F122" s="437">
        <v>199.86226090318627</v>
      </c>
      <c r="G122" s="437">
        <v>10.804338818083769</v>
      </c>
      <c r="H122" s="437">
        <v>90.959000000000003</v>
      </c>
      <c r="I122" s="437">
        <v>5.3530683724383756</v>
      </c>
      <c r="J122" s="437">
        <v>5.8851442654804647</v>
      </c>
    </row>
    <row r="123" spans="1:10">
      <c r="A123" s="442" t="s">
        <v>951</v>
      </c>
      <c r="B123" s="437">
        <v>271.88000000000005</v>
      </c>
      <c r="C123" s="437">
        <v>9.8528574535512305</v>
      </c>
      <c r="D123" s="437">
        <v>3.6239728753682616</v>
      </c>
      <c r="E123" s="437">
        <v>21919.612527297246</v>
      </c>
      <c r="F123" s="437">
        <v>392.7713816645757</v>
      </c>
      <c r="G123" s="437">
        <v>1.7918719191566184</v>
      </c>
      <c r="H123" s="437">
        <v>94.093999999999994</v>
      </c>
      <c r="I123" s="437">
        <v>2.2777969619788383</v>
      </c>
      <c r="J123" s="437">
        <v>2.4207674899343621</v>
      </c>
    </row>
    <row r="124" spans="1:10">
      <c r="A124" s="442" t="s">
        <v>952</v>
      </c>
      <c r="B124" s="437">
        <v>112.39200000000001</v>
      </c>
      <c r="C124" s="437">
        <v>2.7830348542553303</v>
      </c>
      <c r="D124" s="437">
        <v>2.4761858977999593</v>
      </c>
      <c r="E124" s="437">
        <v>2926</v>
      </c>
      <c r="F124" s="437">
        <v>270.65588853745635</v>
      </c>
      <c r="G124" s="437">
        <v>9.2500303669670654</v>
      </c>
      <c r="H124" s="437">
        <v>103.07000000000001</v>
      </c>
      <c r="I124" s="437">
        <v>8.3933027468333474</v>
      </c>
      <c r="J124" s="437">
        <v>8.1433033344652621</v>
      </c>
    </row>
    <row r="125" spans="1:10">
      <c r="A125" s="442" t="s">
        <v>953</v>
      </c>
      <c r="B125" s="437">
        <v>79.302999999999997</v>
      </c>
      <c r="C125" s="437">
        <v>10.859585765580512</v>
      </c>
      <c r="D125" s="437">
        <v>13.693789346658402</v>
      </c>
      <c r="E125" s="437">
        <v>1515.8</v>
      </c>
      <c r="F125" s="437">
        <v>212.43674352616259</v>
      </c>
      <c r="G125" s="437">
        <v>14.014826726887621</v>
      </c>
      <c r="H125" s="437">
        <v>121.95333333333333</v>
      </c>
      <c r="I125" s="437">
        <v>12.616157629537344</v>
      </c>
      <c r="J125" s="437">
        <v>10.345069941674968</v>
      </c>
    </row>
    <row r="126" spans="1:10">
      <c r="A126" s="442" t="s">
        <v>954</v>
      </c>
      <c r="B126" s="437">
        <v>57.022000000000013</v>
      </c>
      <c r="C126" s="437">
        <v>0.2796497809761303</v>
      </c>
      <c r="D126" s="437">
        <v>0.49042436423859259</v>
      </c>
      <c r="E126" s="437">
        <v>1268.3000000000002</v>
      </c>
      <c r="F126" s="437">
        <v>52.627844341185117</v>
      </c>
      <c r="G126" s="437">
        <v>4.1494791722136011</v>
      </c>
      <c r="H126" s="437">
        <v>65.974333333333334</v>
      </c>
      <c r="I126" s="437">
        <v>3.0565818054377893</v>
      </c>
      <c r="J126" s="437">
        <v>4.6329862705766223</v>
      </c>
    </row>
    <row r="127" spans="1:10">
      <c r="A127" s="442" t="s">
        <v>955</v>
      </c>
      <c r="B127" s="437">
        <v>72.225999999999999</v>
      </c>
      <c r="C127" s="437">
        <v>11.071130159112032</v>
      </c>
      <c r="D127" s="437">
        <v>15.328455347260034</v>
      </c>
      <c r="E127" s="437">
        <v>1044.2666666666667</v>
      </c>
      <c r="F127" s="437">
        <v>126.30229187680385</v>
      </c>
      <c r="G127" s="437">
        <v>12.094831321195466</v>
      </c>
      <c r="H127" s="437">
        <v>77.938666666666663</v>
      </c>
      <c r="I127" s="437">
        <v>6.7711798331851547</v>
      </c>
      <c r="J127" s="437">
        <v>8.6878312431807334</v>
      </c>
    </row>
    <row r="128" spans="1:10">
      <c r="A128" s="442" t="s">
        <v>956</v>
      </c>
      <c r="B128" s="437">
        <v>47.991999999999997</v>
      </c>
      <c r="C128" s="437">
        <v>3.0870238094319915</v>
      </c>
      <c r="D128" s="437">
        <v>6.4323716649274703</v>
      </c>
      <c r="E128" s="437">
        <v>837.7600000000001</v>
      </c>
      <c r="F128" s="437">
        <v>64.868950199613991</v>
      </c>
      <c r="G128" s="437">
        <v>7.7431424512526243</v>
      </c>
      <c r="H128" s="437">
        <v>73.685333333333332</v>
      </c>
      <c r="I128" s="437">
        <v>4.01712911584048</v>
      </c>
      <c r="J128" s="437">
        <v>5.4517350117261874</v>
      </c>
    </row>
    <row r="129" spans="1:10">
      <c r="A129" s="442" t="s">
        <v>957</v>
      </c>
      <c r="B129" s="437">
        <v>34.348999999999997</v>
      </c>
      <c r="C129" s="437">
        <v>3.3862350774865018</v>
      </c>
      <c r="D129" s="437">
        <v>9.85832215635536</v>
      </c>
      <c r="E129" s="437">
        <v>388.84999999999997</v>
      </c>
      <c r="F129" s="437">
        <v>71.796638500698805</v>
      </c>
      <c r="G129" s="437">
        <v>18.463839141236676</v>
      </c>
      <c r="H129" s="437">
        <v>44.718666666666671</v>
      </c>
      <c r="I129" s="437">
        <v>7.4081576882064883</v>
      </c>
      <c r="J129" s="437">
        <v>16.566141704149992</v>
      </c>
    </row>
    <row r="130" spans="1:10">
      <c r="A130" s="442" t="s">
        <v>958</v>
      </c>
      <c r="B130" s="437">
        <v>56.294000000000004</v>
      </c>
      <c r="C130" s="437">
        <v>1.1918926126123965</v>
      </c>
      <c r="D130" s="437">
        <v>2.1172640292258436</v>
      </c>
      <c r="E130" s="437">
        <v>736.37666666666667</v>
      </c>
      <c r="F130" s="437">
        <v>56.37028679484731</v>
      </c>
      <c r="G130" s="437">
        <v>7.6550886722167517</v>
      </c>
      <c r="H130" s="437">
        <v>75.221666666666678</v>
      </c>
      <c r="I130" s="437">
        <v>4.4154462213159515</v>
      </c>
      <c r="J130" s="437">
        <v>5.8699127751081699</v>
      </c>
    </row>
    <row r="131" spans="1:10">
      <c r="A131" s="442" t="s">
        <v>959</v>
      </c>
      <c r="B131" s="437">
        <v>126.455</v>
      </c>
      <c r="C131" s="437">
        <v>20.895605016366375</v>
      </c>
      <c r="D131" s="437">
        <v>16.524142988704579</v>
      </c>
      <c r="E131" s="437">
        <v>919.05000000000007</v>
      </c>
      <c r="F131" s="437">
        <v>147.14711142254927</v>
      </c>
      <c r="G131" s="437">
        <v>16.010784116484334</v>
      </c>
      <c r="H131" s="437">
        <v>65.259333333333331</v>
      </c>
      <c r="I131" s="437">
        <v>5.6038963528364185</v>
      </c>
      <c r="J131" s="437">
        <v>8.5871186029631819</v>
      </c>
    </row>
    <row r="132" spans="1:10">
      <c r="A132" s="442" t="s">
        <v>960</v>
      </c>
      <c r="B132" s="437">
        <v>30.52</v>
      </c>
      <c r="C132" s="437">
        <v>2.5261466703261721</v>
      </c>
      <c r="D132" s="437">
        <v>8.2770205449743521</v>
      </c>
      <c r="E132" s="437">
        <v>405.82666666666665</v>
      </c>
      <c r="F132" s="437">
        <v>39.775357111323771</v>
      </c>
      <c r="G132" s="437">
        <v>9.8010703530219239</v>
      </c>
      <c r="H132" s="437">
        <v>53.262</v>
      </c>
      <c r="I132" s="437">
        <v>3.4783488899188963</v>
      </c>
      <c r="J132" s="437">
        <v>6.5306388981241721</v>
      </c>
    </row>
    <row r="133" spans="1:10">
      <c r="A133" s="442" t="s">
        <v>961</v>
      </c>
      <c r="B133" s="437">
        <v>49.238</v>
      </c>
      <c r="C133" s="437">
        <v>6.0072603572677004</v>
      </c>
      <c r="D133" s="437">
        <v>12.200455658775134</v>
      </c>
      <c r="E133" s="437">
        <v>407.71500000000003</v>
      </c>
      <c r="F133" s="437">
        <v>9.4115912575929492</v>
      </c>
      <c r="G133" s="437">
        <v>2.3083750309880546</v>
      </c>
      <c r="H133" s="437">
        <v>62.025333333333329</v>
      </c>
      <c r="I133" s="437">
        <v>7.3725388661799061</v>
      </c>
      <c r="J133" s="437">
        <v>11.886334937627485</v>
      </c>
    </row>
    <row r="134" spans="1:10">
      <c r="A134" s="442" t="s">
        <v>962</v>
      </c>
      <c r="B134" s="437">
        <v>62.937000000000005</v>
      </c>
      <c r="C134" s="437">
        <v>1.5441784223333801</v>
      </c>
      <c r="D134" s="437">
        <v>2.4535303912378725</v>
      </c>
      <c r="E134" s="437">
        <v>624.43333333333339</v>
      </c>
      <c r="F134" s="437">
        <v>68.650429229053898</v>
      </c>
      <c r="G134" s="437">
        <v>10.994036603168828</v>
      </c>
      <c r="H134" s="437">
        <v>66.74433333333333</v>
      </c>
      <c r="I134" s="437">
        <v>2.0987911600093301</v>
      </c>
      <c r="J134" s="437">
        <v>3.1445233702876099</v>
      </c>
    </row>
    <row r="135" spans="1:10">
      <c r="A135" s="442" t="s">
        <v>963</v>
      </c>
      <c r="B135" s="437">
        <v>63.363999999999997</v>
      </c>
      <c r="C135" s="437">
        <v>1.9023651069129663</v>
      </c>
      <c r="D135" s="437">
        <v>3.0022806434457521</v>
      </c>
      <c r="E135" s="437">
        <v>850.04333333333341</v>
      </c>
      <c r="F135" s="437">
        <v>24.622888403543072</v>
      </c>
      <c r="G135" s="437">
        <v>2.896662727415042</v>
      </c>
      <c r="H135" s="437">
        <v>67.525333333333336</v>
      </c>
      <c r="I135" s="437">
        <v>6.148717942248882</v>
      </c>
      <c r="J135" s="437">
        <v>9.1057942830081764</v>
      </c>
    </row>
    <row r="136" spans="1:10">
      <c r="A136" s="442" t="s">
        <v>964</v>
      </c>
      <c r="B136" s="437">
        <v>187.6</v>
      </c>
      <c r="C136" s="437">
        <v>2.0601774195442384</v>
      </c>
      <c r="D136" s="437">
        <v>1.0981755967719822</v>
      </c>
      <c r="E136" s="437">
        <v>8234.0372159604685</v>
      </c>
      <c r="F136" s="437">
        <v>260.29660232907469</v>
      </c>
      <c r="G136" s="437">
        <v>3.161226935245423</v>
      </c>
      <c r="H136" s="437">
        <v>77.234666666666655</v>
      </c>
      <c r="I136" s="437">
        <v>6.6882562999135562</v>
      </c>
      <c r="J136" s="437">
        <v>8.6596558107502126</v>
      </c>
    </row>
    <row r="137" spans="1:10">
      <c r="A137" s="442" t="s">
        <v>965</v>
      </c>
      <c r="B137" s="437">
        <v>70.063000000000002</v>
      </c>
      <c r="C137" s="437">
        <v>1.3290417600662507</v>
      </c>
      <c r="D137" s="437">
        <v>1.8969238543400233</v>
      </c>
      <c r="E137" s="437">
        <v>14039.64627948954</v>
      </c>
      <c r="F137" s="437">
        <v>940.35150619566195</v>
      </c>
      <c r="G137" s="437">
        <v>6.697829044093635</v>
      </c>
      <c r="H137" s="437">
        <v>71.10766666666666</v>
      </c>
      <c r="I137" s="437">
        <v>6.1230621696446388</v>
      </c>
      <c r="J137" s="437">
        <v>8.6109732700805441</v>
      </c>
    </row>
    <row r="138" spans="1:10">
      <c r="A138" s="442" t="s">
        <v>966</v>
      </c>
      <c r="B138" s="437">
        <v>58.499000000000002</v>
      </c>
      <c r="C138" s="437">
        <v>1.3545135658235374</v>
      </c>
      <c r="D138" s="437">
        <v>2.3154473851237412</v>
      </c>
      <c r="E138" s="437">
        <v>775.17000000000007</v>
      </c>
      <c r="F138" s="437">
        <v>45.835958591481393</v>
      </c>
      <c r="G138" s="437">
        <v>5.9130201880208713</v>
      </c>
      <c r="H138" s="437">
        <v>74.147333333333336</v>
      </c>
      <c r="I138" s="437">
        <v>4.413212246576566</v>
      </c>
      <c r="J138" s="437">
        <v>5.9519500542746862</v>
      </c>
    </row>
    <row r="139" spans="1:10">
      <c r="A139" s="442" t="s">
        <v>967</v>
      </c>
      <c r="B139" s="437">
        <v>48.006000000000007</v>
      </c>
      <c r="C139" s="437">
        <v>8.4430185952655137</v>
      </c>
      <c r="D139" s="437">
        <v>17.587423645514129</v>
      </c>
      <c r="E139" s="437">
        <v>585.75</v>
      </c>
      <c r="F139" s="437">
        <v>10.733880938411676</v>
      </c>
      <c r="G139" s="437">
        <v>1.8325020808214556</v>
      </c>
      <c r="H139" s="437">
        <v>80.105666666666664</v>
      </c>
      <c r="I139" s="437">
        <v>14.389666442740486</v>
      </c>
      <c r="J139" s="437">
        <v>17.963356453443353</v>
      </c>
    </row>
    <row r="140" spans="1:10">
      <c r="A140" s="442" t="s">
        <v>968</v>
      </c>
      <c r="B140" s="437">
        <v>88.242000000000004</v>
      </c>
      <c r="C140" s="437">
        <v>4.9003849848761885</v>
      </c>
      <c r="D140" s="437">
        <v>5.553347595109118</v>
      </c>
      <c r="E140" s="437">
        <v>1748.6333333333334</v>
      </c>
      <c r="F140" s="437">
        <v>143.92916081647039</v>
      </c>
      <c r="G140" s="437">
        <v>8.2309514563642292</v>
      </c>
      <c r="H140" s="437">
        <v>94.064666666666668</v>
      </c>
      <c r="I140" s="437">
        <v>3.5880295892499792</v>
      </c>
      <c r="J140" s="437">
        <v>3.8144286440356412</v>
      </c>
    </row>
    <row r="141" spans="1:10">
      <c r="A141" s="442" t="s">
        <v>969</v>
      </c>
      <c r="B141" s="437">
        <v>51.051000000000009</v>
      </c>
      <c r="C141" s="437">
        <v>2.5127270046704266</v>
      </c>
      <c r="D141" s="437">
        <v>4.9219937017304778</v>
      </c>
      <c r="E141" s="437">
        <v>844.54333333333341</v>
      </c>
      <c r="F141" s="437">
        <v>39.919897711959862</v>
      </c>
      <c r="G141" s="437">
        <v>4.7268027745124419</v>
      </c>
      <c r="H141" s="437">
        <v>82.382666666666665</v>
      </c>
      <c r="I141" s="437">
        <v>8.1605050293062913</v>
      </c>
      <c r="J141" s="437">
        <v>9.90560922520873</v>
      </c>
    </row>
    <row r="142" spans="1:10">
      <c r="A142" s="442" t="s">
        <v>970</v>
      </c>
      <c r="B142" s="437">
        <v>50.826999999999998</v>
      </c>
      <c r="C142" s="437">
        <v>7.8548515581136398</v>
      </c>
      <c r="D142" s="437">
        <v>15.454092427476814</v>
      </c>
      <c r="E142" s="437">
        <v>777.00333333333344</v>
      </c>
      <c r="F142" s="437">
        <v>88.58397277912826</v>
      </c>
      <c r="G142" s="437">
        <v>11.400719788305702</v>
      </c>
      <c r="H142" s="437">
        <v>78.281499999999994</v>
      </c>
      <c r="I142" s="437">
        <v>8.2059741956698868</v>
      </c>
      <c r="J142" s="437">
        <v>10.482648129723993</v>
      </c>
    </row>
    <row r="143" spans="1:10">
      <c r="A143" s="442" t="s">
        <v>971</v>
      </c>
      <c r="B143" s="437">
        <v>103.10300000000001</v>
      </c>
      <c r="C143" s="437">
        <v>4.3140222530719514</v>
      </c>
      <c r="D143" s="437">
        <v>4.1841869325547769</v>
      </c>
      <c r="E143" s="437">
        <v>1531.9333333333334</v>
      </c>
      <c r="F143" s="437">
        <v>49.369457494825149</v>
      </c>
      <c r="G143" s="437">
        <v>3.2226896837215593</v>
      </c>
      <c r="H143" s="437">
        <v>94.869500000000002</v>
      </c>
      <c r="I143" s="437">
        <v>0.58336309447891377</v>
      </c>
      <c r="J143" s="437">
        <v>0.61491110892216549</v>
      </c>
    </row>
    <row r="144" spans="1:10">
      <c r="A144" s="442" t="s">
        <v>972</v>
      </c>
      <c r="B144" s="437">
        <v>630</v>
      </c>
      <c r="C144" s="437">
        <v>20.07560459861671</v>
      </c>
      <c r="D144" s="437">
        <v>3.1866039045423351</v>
      </c>
      <c r="E144" s="467" t="s">
        <v>1194</v>
      </c>
      <c r="F144" s="467"/>
      <c r="G144" s="467"/>
      <c r="H144" s="437">
        <v>122.61333333333334</v>
      </c>
      <c r="I144" s="437">
        <v>1.8743087614726921</v>
      </c>
      <c r="J144" s="437">
        <v>1.5286337223842095</v>
      </c>
    </row>
    <row r="145" spans="1:10">
      <c r="A145" s="442" t="s">
        <v>973</v>
      </c>
      <c r="B145" s="437">
        <v>46.914000000000009</v>
      </c>
      <c r="C145" s="437">
        <v>5.1493695730642637</v>
      </c>
      <c r="D145" s="437">
        <v>10.97618956615139</v>
      </c>
      <c r="E145" s="437">
        <v>744.40666666666664</v>
      </c>
      <c r="F145" s="437">
        <v>105.69107357451394</v>
      </c>
      <c r="G145" s="437">
        <v>14.198028887594678</v>
      </c>
      <c r="H145" s="437">
        <v>65.5655</v>
      </c>
      <c r="I145" s="437">
        <v>4.3635559467021938</v>
      </c>
      <c r="J145" s="437">
        <v>6.6552622136675437</v>
      </c>
    </row>
    <row r="146" spans="1:10">
      <c r="A146" s="442" t="s">
        <v>974</v>
      </c>
      <c r="B146" s="437">
        <v>112.378</v>
      </c>
      <c r="C146" s="437">
        <v>1.3084758308811042</v>
      </c>
      <c r="D146" s="437">
        <v>1.164352302836057</v>
      </c>
      <c r="E146" s="437">
        <v>5684.0666666666684</v>
      </c>
      <c r="F146" s="437">
        <v>459.40816637640808</v>
      </c>
      <c r="G146" s="437">
        <v>8.0823852589649654</v>
      </c>
      <c r="H146" s="437">
        <v>77.289666666666676</v>
      </c>
      <c r="I146" s="437">
        <v>4.1550646605478185</v>
      </c>
      <c r="J146" s="437">
        <v>5.3759640062463951</v>
      </c>
    </row>
    <row r="147" spans="1:10">
      <c r="A147" s="442" t="s">
        <v>975</v>
      </c>
      <c r="B147" s="437">
        <v>31.605</v>
      </c>
      <c r="C147" s="437">
        <v>2.6016279518793626</v>
      </c>
      <c r="D147" s="437">
        <v>8.2316973639593805</v>
      </c>
      <c r="E147" s="437">
        <v>504.57</v>
      </c>
      <c r="F147" s="437">
        <v>37.548689724143522</v>
      </c>
      <c r="G147" s="437">
        <v>7.4417206183767401</v>
      </c>
      <c r="H147" s="437">
        <v>43.497666666666667</v>
      </c>
      <c r="I147" s="437">
        <v>3.7316165844488038</v>
      </c>
      <c r="J147" s="437">
        <v>8.57888910006392</v>
      </c>
    </row>
    <row r="148" spans="1:10">
      <c r="A148" s="442" t="s">
        <v>976</v>
      </c>
      <c r="B148" s="437">
        <v>35.125999999999998</v>
      </c>
      <c r="C148" s="437">
        <v>2.3996424733697301</v>
      </c>
      <c r="D148" s="437">
        <v>6.8315278522169622</v>
      </c>
      <c r="E148" s="437">
        <v>753.90333333333331</v>
      </c>
      <c r="F148" s="437">
        <v>34.570872614577354</v>
      </c>
      <c r="G148" s="437">
        <v>4.5855842633994666</v>
      </c>
      <c r="H148" s="437">
        <v>59.136000000000003</v>
      </c>
      <c r="I148" s="437">
        <v>3.3140683457044138</v>
      </c>
      <c r="J148" s="437">
        <v>5.6041469590510244</v>
      </c>
    </row>
    <row r="149" spans="1:10">
      <c r="A149" s="442" t="s">
        <v>977</v>
      </c>
      <c r="B149" s="437">
        <v>50.75</v>
      </c>
      <c r="C149" s="437">
        <v>5.1026255006614001</v>
      </c>
      <c r="D149" s="437">
        <v>10.054434484061872</v>
      </c>
      <c r="E149" s="437">
        <v>1700.6000000000001</v>
      </c>
      <c r="F149" s="437">
        <v>85.694165495674312</v>
      </c>
      <c r="G149" s="437">
        <v>5.0390547745310075</v>
      </c>
      <c r="H149" s="437">
        <v>81.526499999999999</v>
      </c>
      <c r="I149" s="437">
        <v>1.6567511883200834</v>
      </c>
      <c r="J149" s="437">
        <v>2.0321627793663208</v>
      </c>
    </row>
    <row r="150" spans="1:10">
      <c r="A150" s="442" t="s">
        <v>978</v>
      </c>
      <c r="B150" s="437">
        <v>43.407000000000004</v>
      </c>
      <c r="C150" s="437">
        <v>0.97869913660941121</v>
      </c>
      <c r="D150" s="437">
        <v>2.2547034731942106</v>
      </c>
      <c r="E150" s="437">
        <v>792.11</v>
      </c>
      <c r="F150" s="437">
        <v>70.097882992284497</v>
      </c>
      <c r="G150" s="437">
        <v>8.8495137029307163</v>
      </c>
      <c r="H150" s="437">
        <v>82.569666666666663</v>
      </c>
      <c r="I150" s="437">
        <v>5.2822606271683892</v>
      </c>
      <c r="J150" s="437">
        <v>6.3973379576459353</v>
      </c>
    </row>
    <row r="151" spans="1:10">
      <c r="A151" s="442" t="s">
        <v>979</v>
      </c>
      <c r="B151" s="437">
        <v>43.953000000000003</v>
      </c>
      <c r="C151" s="437">
        <v>4.4687585524393683</v>
      </c>
      <c r="D151" s="437">
        <v>10.167129780536865</v>
      </c>
      <c r="E151" s="437">
        <v>701.61666666666679</v>
      </c>
      <c r="F151" s="437">
        <v>75.889025776678267</v>
      </c>
      <c r="G151" s="437">
        <v>10.816308873793133</v>
      </c>
      <c r="H151" s="437">
        <v>50.405666666666662</v>
      </c>
      <c r="I151" s="437">
        <v>7.5041072309325196</v>
      </c>
      <c r="J151" s="437">
        <v>14.887427797666639</v>
      </c>
    </row>
    <row r="152" spans="1:10">
      <c r="A152" s="442" t="s">
        <v>980</v>
      </c>
      <c r="B152" s="437">
        <v>46.262999999999998</v>
      </c>
      <c r="C152" s="437">
        <v>2.2499419992524281</v>
      </c>
      <c r="D152" s="437">
        <v>4.8633724558554965</v>
      </c>
      <c r="E152" s="437">
        <v>787.7833333333333</v>
      </c>
      <c r="F152" s="437">
        <v>40.597948634547137</v>
      </c>
      <c r="G152" s="437">
        <v>5.153440916649731</v>
      </c>
      <c r="H152" s="437">
        <v>97.746000000000009</v>
      </c>
      <c r="I152" s="437">
        <v>4.2002142802481011</v>
      </c>
      <c r="J152" s="437">
        <v>4.2970702435374344</v>
      </c>
    </row>
    <row r="153" spans="1:10">
      <c r="A153" s="442" t="s">
        <v>981</v>
      </c>
      <c r="B153" s="437">
        <v>50.050000000000004</v>
      </c>
      <c r="C153" s="437">
        <v>3.8904070481120616</v>
      </c>
      <c r="D153" s="437">
        <v>7.7730410551689539</v>
      </c>
      <c r="E153" s="437">
        <v>971.90499999999997</v>
      </c>
      <c r="F153" s="437">
        <v>2.1001071401240652</v>
      </c>
      <c r="G153" s="437">
        <v>0.21608152444159309</v>
      </c>
      <c r="H153" s="437">
        <v>50.841999999999999</v>
      </c>
      <c r="I153" s="437">
        <v>2.2556706319850899</v>
      </c>
      <c r="J153" s="437">
        <v>4.4366284410233465</v>
      </c>
    </row>
    <row r="154" spans="1:10">
      <c r="A154" s="442" t="s">
        <v>982</v>
      </c>
      <c r="B154" s="437">
        <v>42.63</v>
      </c>
      <c r="C154" s="437">
        <v>0.45478456438185805</v>
      </c>
      <c r="D154" s="437">
        <v>1.0668181195915036</v>
      </c>
      <c r="E154" s="437">
        <v>738.32</v>
      </c>
      <c r="F154" s="437">
        <v>51.755789048182869</v>
      </c>
      <c r="G154" s="437">
        <v>7.0099400054424734</v>
      </c>
      <c r="H154" s="437">
        <v>60.917999999999999</v>
      </c>
      <c r="I154" s="437">
        <v>1.4294498941900691</v>
      </c>
      <c r="J154" s="437">
        <v>2.3465148136676666</v>
      </c>
    </row>
    <row r="155" spans="1:10">
      <c r="A155" s="442" t="s">
        <v>983</v>
      </c>
      <c r="B155" s="437">
        <v>87.269000000000005</v>
      </c>
      <c r="C155" s="437">
        <v>3.6285869150400694</v>
      </c>
      <c r="D155" s="437">
        <v>4.1579334185564969</v>
      </c>
      <c r="E155" s="437">
        <v>4310.9000000000005</v>
      </c>
      <c r="F155" s="437">
        <v>128.80337728491466</v>
      </c>
      <c r="G155" s="437">
        <v>2.9878535174769687</v>
      </c>
      <c r="H155" s="437">
        <v>54.490333333333332</v>
      </c>
      <c r="I155" s="437">
        <v>3.0279052715257357</v>
      </c>
      <c r="J155" s="437">
        <v>5.5567750944064738</v>
      </c>
    </row>
    <row r="156" spans="1:10">
      <c r="A156" s="442" t="s">
        <v>984</v>
      </c>
      <c r="B156" s="437">
        <v>65.533999999999992</v>
      </c>
      <c r="C156" s="437">
        <v>5.1866740788293217</v>
      </c>
      <c r="D156" s="437">
        <v>7.914478101183084</v>
      </c>
      <c r="E156" s="437">
        <v>1585.8333333333333</v>
      </c>
      <c r="F156" s="437">
        <v>150.02537563136883</v>
      </c>
      <c r="G156" s="437">
        <v>9.4603494880526853</v>
      </c>
      <c r="H156" s="437">
        <v>77.72966666666666</v>
      </c>
      <c r="I156" s="437">
        <v>5.1582181354934304</v>
      </c>
      <c r="J156" s="437">
        <v>6.636099647273368</v>
      </c>
    </row>
    <row r="157" spans="1:10">
      <c r="A157" s="442" t="s">
        <v>985</v>
      </c>
      <c r="B157" s="437">
        <v>35.405999999999999</v>
      </c>
      <c r="C157" s="437">
        <v>0.54600000000000015</v>
      </c>
      <c r="D157" s="437">
        <v>1.5421115065243183</v>
      </c>
      <c r="E157" s="437">
        <v>524.755</v>
      </c>
      <c r="F157" s="437">
        <v>29.012591232084027</v>
      </c>
      <c r="G157" s="437">
        <v>5.5287879547758534</v>
      </c>
      <c r="H157" s="437">
        <v>51.384666666666668</v>
      </c>
      <c r="I157" s="437">
        <v>2.5438872485496185</v>
      </c>
      <c r="J157" s="437">
        <v>4.9506738363252696</v>
      </c>
    </row>
    <row r="158" spans="1:10">
      <c r="A158" s="442" t="s">
        <v>986</v>
      </c>
      <c r="B158" s="437">
        <v>223.93000000000004</v>
      </c>
      <c r="C158" s="437">
        <v>2.9797315315309949</v>
      </c>
      <c r="D158" s="437">
        <v>1.3306531199620393</v>
      </c>
      <c r="E158" s="467" t="s">
        <v>1194</v>
      </c>
      <c r="F158" s="467"/>
      <c r="G158" s="467"/>
      <c r="H158" s="437">
        <v>68.870999999999995</v>
      </c>
      <c r="I158" s="437">
        <v>1.5189960500277779</v>
      </c>
      <c r="J158" s="437">
        <v>2.2055670021166791</v>
      </c>
    </row>
    <row r="159" spans="1:10">
      <c r="A159" s="442" t="s">
        <v>987</v>
      </c>
      <c r="B159" s="437">
        <v>45.01</v>
      </c>
      <c r="C159" s="437">
        <v>5.8440526178329</v>
      </c>
      <c r="D159" s="437">
        <v>12.983898284454343</v>
      </c>
      <c r="E159" s="437">
        <v>1970.4666666666669</v>
      </c>
      <c r="F159" s="437">
        <v>184.49965672958115</v>
      </c>
      <c r="G159" s="437">
        <v>9.3632467806060049</v>
      </c>
      <c r="H159" s="437">
        <v>47.113</v>
      </c>
      <c r="I159" s="437">
        <v>0.82448650686351721</v>
      </c>
      <c r="J159" s="437">
        <v>1.7500191175758648</v>
      </c>
    </row>
    <row r="160" spans="1:10">
      <c r="A160" s="442" t="s">
        <v>988</v>
      </c>
      <c r="B160" s="437">
        <v>24.730999999999998</v>
      </c>
      <c r="C160" s="437">
        <v>0.61308971611012975</v>
      </c>
      <c r="D160" s="437">
        <v>2.4790332623433335</v>
      </c>
      <c r="E160" s="437">
        <v>563.34666666666669</v>
      </c>
      <c r="F160" s="437">
        <v>57.334415784355322</v>
      </c>
      <c r="G160" s="437">
        <v>10.177466057197815</v>
      </c>
      <c r="H160" s="437">
        <v>47.266999999999996</v>
      </c>
      <c r="I160" s="437">
        <v>3.8268618997815946</v>
      </c>
      <c r="J160" s="437">
        <v>8.0962656817263525</v>
      </c>
    </row>
    <row r="161" spans="1:10">
      <c r="A161" s="442" t="s">
        <v>989</v>
      </c>
      <c r="B161" s="437">
        <v>31.759</v>
      </c>
      <c r="C161" s="437">
        <v>0.59926705232308697</v>
      </c>
      <c r="D161" s="437">
        <v>1.886920407831125</v>
      </c>
      <c r="E161" s="437">
        <v>807.73</v>
      </c>
      <c r="F161" s="437">
        <v>36.098105213431843</v>
      </c>
      <c r="G161" s="437">
        <v>4.4690806598036277</v>
      </c>
      <c r="H161" s="437">
        <v>108.19966666666666</v>
      </c>
      <c r="I161" s="437">
        <v>7.5973324485199036</v>
      </c>
      <c r="J161" s="437">
        <v>7.0215858168262102</v>
      </c>
    </row>
    <row r="162" spans="1:10">
      <c r="A162" s="442" t="s">
        <v>990</v>
      </c>
      <c r="B162" s="437">
        <v>48.705999999999996</v>
      </c>
      <c r="C162" s="437">
        <v>3.7465632251438143</v>
      </c>
      <c r="D162" s="437">
        <v>7.692200601863866</v>
      </c>
      <c r="E162" s="437">
        <v>1281.5</v>
      </c>
      <c r="F162" s="437">
        <v>123.36194713119605</v>
      </c>
      <c r="G162" s="437">
        <v>9.6263712158561088</v>
      </c>
      <c r="H162" s="437">
        <v>105.71550000000001</v>
      </c>
      <c r="I162" s="437">
        <v>5.0013662633324563</v>
      </c>
      <c r="J162" s="437">
        <v>4.7309677987924719</v>
      </c>
    </row>
    <row r="163" spans="1:10">
      <c r="A163" s="442" t="s">
        <v>991</v>
      </c>
      <c r="B163" s="437">
        <v>24.983000000000001</v>
      </c>
      <c r="C163" s="437">
        <v>1.8017624704716195</v>
      </c>
      <c r="D163" s="437">
        <v>7.2119540106136952</v>
      </c>
      <c r="E163" s="437">
        <v>415.54333333333335</v>
      </c>
      <c r="F163" s="437">
        <v>29.401980092050461</v>
      </c>
      <c r="G163" s="437">
        <v>7.0755509073382949</v>
      </c>
      <c r="H163" s="437">
        <v>47.817000000000007</v>
      </c>
      <c r="I163" s="437">
        <v>9.3026968132901953</v>
      </c>
      <c r="J163" s="437">
        <v>19.454789746931414</v>
      </c>
    </row>
    <row r="164" spans="1:10">
      <c r="A164" s="442" t="s">
        <v>992</v>
      </c>
      <c r="B164" s="437">
        <v>22.288</v>
      </c>
      <c r="C164" s="437">
        <v>0.99041960804499385</v>
      </c>
      <c r="D164" s="437">
        <v>4.4437347812499723</v>
      </c>
      <c r="E164" s="437">
        <v>420.8966666666667</v>
      </c>
      <c r="F164" s="437">
        <v>19.93712700800527</v>
      </c>
      <c r="G164" s="437">
        <v>4.7368222623142495</v>
      </c>
      <c r="H164" s="437">
        <v>59.966500000000003</v>
      </c>
      <c r="I164" s="437">
        <v>9.9949543520718613</v>
      </c>
      <c r="J164" s="437">
        <v>16.667563309634314</v>
      </c>
    </row>
    <row r="165" spans="1:10">
      <c r="A165" s="442" t="s">
        <v>993</v>
      </c>
      <c r="B165" s="437">
        <v>43.945999999999998</v>
      </c>
      <c r="C165" s="437">
        <v>0.81935889572274989</v>
      </c>
      <c r="D165" s="437">
        <v>1.8644675185972557</v>
      </c>
      <c r="E165" s="437">
        <v>713.20333333333338</v>
      </c>
      <c r="F165" s="437">
        <v>11.951252375099997</v>
      </c>
      <c r="G165" s="437">
        <v>1.6757145987025668</v>
      </c>
      <c r="H165" s="437">
        <v>53.982500000000002</v>
      </c>
      <c r="I165" s="437">
        <v>1.2056170619230624</v>
      </c>
      <c r="J165" s="437">
        <v>2.2333479589182836</v>
      </c>
    </row>
    <row r="166" spans="1:10">
      <c r="A166" s="441" t="s">
        <v>994</v>
      </c>
      <c r="B166" s="437">
        <v>36.288000000000004</v>
      </c>
      <c r="C166" s="437">
        <v>2.1078602894878999</v>
      </c>
      <c r="D166" s="437">
        <v>5.8086978876981368</v>
      </c>
      <c r="E166" s="437">
        <v>733.7733333333332</v>
      </c>
      <c r="F166" s="437">
        <v>88.276650555700911</v>
      </c>
      <c r="G166" s="437">
        <v>12.030506771714371</v>
      </c>
      <c r="H166" s="437">
        <v>57.53</v>
      </c>
      <c r="I166" s="437">
        <v>3.2607347331544778</v>
      </c>
      <c r="J166" s="437">
        <v>5.6678858563436085</v>
      </c>
    </row>
    <row r="167" spans="1:10">
      <c r="A167" s="442" t="s">
        <v>995</v>
      </c>
      <c r="B167" s="437">
        <v>57.484000000000002</v>
      </c>
      <c r="C167" s="437">
        <v>0.94507777457730635</v>
      </c>
      <c r="D167" s="437">
        <v>1.6440710016305518</v>
      </c>
      <c r="E167" s="437">
        <v>2074.2333333333336</v>
      </c>
      <c r="F167" s="437">
        <v>49.699228699581774</v>
      </c>
      <c r="G167" s="437">
        <v>2.3960288315159866</v>
      </c>
      <c r="H167" s="437">
        <v>77.388666666666666</v>
      </c>
      <c r="I167" s="437">
        <v>8.9663855779981585</v>
      </c>
      <c r="J167" s="437">
        <v>11.586174002220167</v>
      </c>
    </row>
    <row r="168" spans="1:10">
      <c r="A168" s="442" t="s">
        <v>996</v>
      </c>
      <c r="B168" s="437">
        <v>34.202000000000005</v>
      </c>
      <c r="C168" s="437">
        <v>0.81450046040502633</v>
      </c>
      <c r="D168" s="437">
        <v>2.3814410280247533</v>
      </c>
      <c r="E168" s="437">
        <v>784.5200000000001</v>
      </c>
      <c r="F168" s="437">
        <v>87.620506732157125</v>
      </c>
      <c r="G168" s="437">
        <v>11.168677246234273</v>
      </c>
      <c r="H168" s="437">
        <v>45.642666666666663</v>
      </c>
      <c r="I168" s="437">
        <v>5.3240946961275339</v>
      </c>
      <c r="J168" s="437">
        <v>11.664731894413563</v>
      </c>
    </row>
    <row r="169" spans="1:10">
      <c r="A169" s="442" t="s">
        <v>997</v>
      </c>
      <c r="B169" s="437">
        <v>45.905999999999999</v>
      </c>
      <c r="C169" s="437">
        <v>1.9823599572227038</v>
      </c>
      <c r="D169" s="437">
        <v>4.3183025252095675</v>
      </c>
      <c r="E169" s="437">
        <v>804.32</v>
      </c>
      <c r="F169" s="437">
        <v>39.582732346314842</v>
      </c>
      <c r="G169" s="437">
        <v>4.9212667030926545</v>
      </c>
      <c r="H169" s="437">
        <v>67.565666666666672</v>
      </c>
      <c r="I169" s="437">
        <v>6.251933327646201</v>
      </c>
      <c r="J169" s="437">
        <v>9.2531216460720191</v>
      </c>
    </row>
    <row r="170" spans="1:10">
      <c r="A170" s="442" t="s">
        <v>998</v>
      </c>
      <c r="B170" s="437">
        <v>48.782999999999994</v>
      </c>
      <c r="C170" s="437">
        <v>2.8102362889977788</v>
      </c>
      <c r="D170" s="437">
        <v>5.76068771702802</v>
      </c>
      <c r="E170" s="437">
        <v>1204.8666666666668</v>
      </c>
      <c r="F170" s="437">
        <v>65.052081698692234</v>
      </c>
      <c r="G170" s="437">
        <v>5.3991104159817596</v>
      </c>
      <c r="H170" s="437">
        <v>88.990000000000009</v>
      </c>
      <c r="I170" s="437">
        <v>8.2753051907467476</v>
      </c>
      <c r="J170" s="437">
        <v>9.2991405671949057</v>
      </c>
    </row>
    <row r="171" spans="1:10">
      <c r="A171" s="442" t="s">
        <v>999</v>
      </c>
      <c r="B171" s="437">
        <v>48.286000000000001</v>
      </c>
      <c r="C171" s="437">
        <v>0.67276518934914764</v>
      </c>
      <c r="D171" s="437">
        <v>1.3932924436672072</v>
      </c>
      <c r="E171" s="437">
        <v>859.13666666666666</v>
      </c>
      <c r="F171" s="437">
        <v>34.231097460252883</v>
      </c>
      <c r="G171" s="437">
        <v>3.9843599730255823</v>
      </c>
      <c r="H171" s="437">
        <v>77.593999999999994</v>
      </c>
      <c r="I171" s="437">
        <v>6.7394460454847449</v>
      </c>
      <c r="J171" s="437">
        <v>8.6855247125869859</v>
      </c>
    </row>
    <row r="172" spans="1:10">
      <c r="A172" s="442" t="s">
        <v>1000</v>
      </c>
      <c r="B172" s="437">
        <v>43.050000000000004</v>
      </c>
      <c r="C172" s="437">
        <v>1.4398406161794428</v>
      </c>
      <c r="D172" s="437">
        <v>3.3445775056433051</v>
      </c>
      <c r="E172" s="437">
        <v>834.97333333333336</v>
      </c>
      <c r="F172" s="437">
        <v>95.603184744721361</v>
      </c>
      <c r="G172" s="437">
        <v>11.449848866796707</v>
      </c>
      <c r="H172" s="437">
        <v>66.729666666666674</v>
      </c>
      <c r="I172" s="437">
        <v>7.2084195447638448</v>
      </c>
      <c r="J172" s="437">
        <v>10.802421029273104</v>
      </c>
    </row>
    <row r="173" spans="1:10">
      <c r="A173" s="442" t="s">
        <v>1001</v>
      </c>
      <c r="B173" s="437">
        <v>64.19</v>
      </c>
      <c r="C173" s="437">
        <v>3.3294328345830881</v>
      </c>
      <c r="D173" s="437">
        <v>5.1868403716826421</v>
      </c>
      <c r="E173" s="437">
        <v>3980.5333333333342</v>
      </c>
      <c r="F173" s="437">
        <v>120.38510428343427</v>
      </c>
      <c r="G173" s="437">
        <v>3.024346091397323</v>
      </c>
      <c r="H173" s="437">
        <v>58.50533333333334</v>
      </c>
      <c r="I173" s="437">
        <v>4.445719551808609</v>
      </c>
      <c r="J173" s="437">
        <v>7.598827830753792</v>
      </c>
    </row>
    <row r="174" spans="1:10">
      <c r="A174" s="442" t="s">
        <v>1002</v>
      </c>
      <c r="B174" s="437">
        <v>36.442</v>
      </c>
      <c r="C174" s="437">
        <v>6.2933581655583444</v>
      </c>
      <c r="D174" s="437">
        <v>17.26951914153544</v>
      </c>
      <c r="E174" s="437">
        <v>504.78999999999996</v>
      </c>
      <c r="F174" s="437">
        <v>73.648676159181989</v>
      </c>
      <c r="G174" s="437">
        <v>14.589963382630797</v>
      </c>
      <c r="H174" s="437">
        <v>65.112666666666669</v>
      </c>
      <c r="I174" s="437">
        <v>7.910310508022639</v>
      </c>
      <c r="J174" s="437">
        <v>12.148650812472697</v>
      </c>
    </row>
    <row r="175" spans="1:10">
      <c r="A175" s="442" t="s">
        <v>1003</v>
      </c>
      <c r="B175" s="437">
        <v>48.664000000000009</v>
      </c>
      <c r="C175" s="437">
        <v>6.4606776734333211</v>
      </c>
      <c r="D175" s="437">
        <v>13.276092539522685</v>
      </c>
      <c r="E175" s="437">
        <v>1421.2000000000003</v>
      </c>
      <c r="F175" s="437">
        <v>15.556349186104045</v>
      </c>
      <c r="G175" s="437">
        <v>1.0945925405364509</v>
      </c>
      <c r="H175" s="437">
        <v>105.38733333333334</v>
      </c>
      <c r="I175" s="437">
        <v>3.0043159509834076</v>
      </c>
      <c r="J175" s="437">
        <v>2.8507372337441632</v>
      </c>
    </row>
    <row r="176" spans="1:10">
      <c r="A176" s="442" t="s">
        <v>1004</v>
      </c>
      <c r="B176" s="437">
        <v>48.902000000000008</v>
      </c>
      <c r="C176" s="437">
        <v>5.1976732294364156</v>
      </c>
      <c r="D176" s="437">
        <v>10.628753894393714</v>
      </c>
      <c r="E176" s="437">
        <v>1536.3333333333333</v>
      </c>
      <c r="F176" s="437">
        <v>184.14845460479253</v>
      </c>
      <c r="G176" s="437">
        <v>11.986230501505265</v>
      </c>
      <c r="H176" s="437">
        <v>86.177666666666667</v>
      </c>
      <c r="I176" s="437">
        <v>5.6065083905522997</v>
      </c>
      <c r="J176" s="437">
        <v>6.5057556179121807</v>
      </c>
    </row>
    <row r="177" spans="1:10">
      <c r="A177" s="442" t="s">
        <v>1005</v>
      </c>
      <c r="B177" s="437">
        <v>36.869000000000007</v>
      </c>
      <c r="C177" s="437">
        <v>2.4457863766077383</v>
      </c>
      <c r="D177" s="437">
        <v>6.6337204063243869</v>
      </c>
      <c r="E177" s="437">
        <v>797.11500000000001</v>
      </c>
      <c r="F177" s="437">
        <v>55.925075324044066</v>
      </c>
      <c r="G177" s="437">
        <v>7.0159356333833962</v>
      </c>
      <c r="H177" s="437">
        <v>55.902000000000008</v>
      </c>
      <c r="I177" s="437">
        <v>4.375470374714018</v>
      </c>
      <c r="J177" s="437">
        <v>7.8270372700690798</v>
      </c>
    </row>
    <row r="178" spans="1:10">
      <c r="A178" s="442" t="s">
        <v>1006</v>
      </c>
      <c r="B178" s="437">
        <v>42.493499999999997</v>
      </c>
      <c r="C178" s="437">
        <v>6.3703249917096221</v>
      </c>
      <c r="D178" s="437">
        <v>14.991292766445744</v>
      </c>
      <c r="E178" s="437">
        <v>1464.1000000000001</v>
      </c>
      <c r="F178" s="437">
        <v>147.16585881242969</v>
      </c>
      <c r="G178" s="437">
        <v>10.051626173924573</v>
      </c>
      <c r="H178" s="437">
        <v>0.64260218305863692</v>
      </c>
      <c r="I178" s="437">
        <v>0.14008629993745378</v>
      </c>
      <c r="J178" s="437">
        <v>21.799848122313492</v>
      </c>
    </row>
    <row r="179" spans="1:10">
      <c r="A179" s="442" t="s">
        <v>1007</v>
      </c>
      <c r="B179" s="437">
        <v>43.225000000000001</v>
      </c>
      <c r="C179" s="437">
        <v>4.4369344146606444</v>
      </c>
      <c r="D179" s="437">
        <v>10.264741271626708</v>
      </c>
      <c r="E179" s="437">
        <v>1057.9250000000002</v>
      </c>
      <c r="F179" s="437">
        <v>81.281924497393661</v>
      </c>
      <c r="G179" s="437">
        <v>7.6831462057701305</v>
      </c>
      <c r="H179" s="437">
        <v>48.130499999999998</v>
      </c>
      <c r="I179" s="437">
        <v>1.9989908704143735</v>
      </c>
      <c r="J179" s="437">
        <v>4.1532726034725878</v>
      </c>
    </row>
    <row r="180" spans="1:10">
      <c r="A180" s="442" t="s">
        <v>1008</v>
      </c>
      <c r="B180" s="437">
        <v>35.951999999999998</v>
      </c>
      <c r="C180" s="437">
        <v>0.5262584916179488</v>
      </c>
      <c r="D180" s="437">
        <v>1.463780851184771</v>
      </c>
      <c r="E180" s="437">
        <v>1120.2766666666666</v>
      </c>
      <c r="F180" s="437">
        <v>146.83266814075759</v>
      </c>
      <c r="G180" s="437">
        <v>13.106821958333887</v>
      </c>
      <c r="H180" s="437">
        <v>58.717999999999996</v>
      </c>
      <c r="I180" s="437">
        <v>2.0601740217758251</v>
      </c>
      <c r="J180" s="437">
        <v>3.5085902479236779</v>
      </c>
    </row>
    <row r="181" spans="1:10">
      <c r="A181" s="442" t="s">
        <v>1009</v>
      </c>
      <c r="B181" s="437">
        <v>41.727000000000004</v>
      </c>
      <c r="C181" s="437">
        <v>2.419014055353955</v>
      </c>
      <c r="D181" s="437">
        <v>5.7972393302992185</v>
      </c>
      <c r="E181" s="437">
        <v>1135.53</v>
      </c>
      <c r="F181" s="437">
        <v>48.556870780560033</v>
      </c>
      <c r="G181" s="437">
        <v>4.2761416061715707</v>
      </c>
      <c r="H181" s="437">
        <v>80.050666666666658</v>
      </c>
      <c r="I181" s="437">
        <v>7.0777228918157942</v>
      </c>
      <c r="J181" s="437">
        <v>8.8415539639259251</v>
      </c>
    </row>
    <row r="182" spans="1:10">
      <c r="A182" s="442" t="s">
        <v>1010</v>
      </c>
      <c r="B182" s="437">
        <v>40.914999999999999</v>
      </c>
      <c r="C182" s="437">
        <v>1.2979857472252916</v>
      </c>
      <c r="D182" s="437">
        <v>3.1723958138220496</v>
      </c>
      <c r="E182" s="437">
        <v>1029.3066666666666</v>
      </c>
      <c r="F182" s="437">
        <v>110.98636597949017</v>
      </c>
      <c r="G182" s="437">
        <v>10.782633550690127</v>
      </c>
      <c r="H182" s="437">
        <v>82.661333333333346</v>
      </c>
      <c r="I182" s="437">
        <v>1.7593238284447046</v>
      </c>
      <c r="J182" s="437">
        <v>2.1283516216103107</v>
      </c>
    </row>
    <row r="183" spans="1:10">
      <c r="A183" s="442" t="s">
        <v>1011</v>
      </c>
      <c r="B183" s="437">
        <v>40.705000000000005</v>
      </c>
      <c r="C183" s="437">
        <v>2.642525496565737</v>
      </c>
      <c r="D183" s="437">
        <v>6.4918941077649839</v>
      </c>
      <c r="E183" s="437">
        <v>1115.3633333333335</v>
      </c>
      <c r="F183" s="437">
        <v>106.8462073886263</v>
      </c>
      <c r="G183" s="437">
        <v>9.5794979264119871</v>
      </c>
      <c r="H183" s="437">
        <v>81.117666666666665</v>
      </c>
      <c r="I183" s="437">
        <v>10.22965895488872</v>
      </c>
      <c r="J183" s="437">
        <v>12.610889064308292</v>
      </c>
    </row>
    <row r="184" spans="1:10">
      <c r="A184" s="442" t="s">
        <v>1012</v>
      </c>
      <c r="B184" s="437">
        <v>41.916000000000004</v>
      </c>
      <c r="C184" s="437">
        <v>1.2931635627406166</v>
      </c>
      <c r="D184" s="437">
        <v>3.0851311259199745</v>
      </c>
      <c r="E184" s="437">
        <v>948.56666666666661</v>
      </c>
      <c r="F184" s="437">
        <v>49.864024439803664</v>
      </c>
      <c r="G184" s="437">
        <v>5.2567759538746532</v>
      </c>
      <c r="H184" s="437">
        <v>77.619666666666674</v>
      </c>
      <c r="I184" s="437">
        <v>2.8851541264433851</v>
      </c>
      <c r="J184" s="437">
        <v>3.7170400883496684</v>
      </c>
    </row>
    <row r="185" spans="1:10">
      <c r="A185" s="442" t="s">
        <v>1013</v>
      </c>
      <c r="B185" s="437">
        <v>33.005000000000003</v>
      </c>
      <c r="C185" s="437">
        <v>1.8830260221250281</v>
      </c>
      <c r="D185" s="437">
        <v>5.7052750253750277</v>
      </c>
      <c r="E185" s="437">
        <v>810.95666666666659</v>
      </c>
      <c r="F185" s="437">
        <v>76.186839633451996</v>
      </c>
      <c r="G185" s="437">
        <v>9.3946868883399439</v>
      </c>
      <c r="H185" s="437">
        <v>70.880333333333326</v>
      </c>
      <c r="I185" s="437">
        <v>6.4051209460347662</v>
      </c>
      <c r="J185" s="437">
        <v>9.0365276866193742</v>
      </c>
    </row>
    <row r="186" spans="1:10">
      <c r="A186" s="442" t="s">
        <v>1014</v>
      </c>
      <c r="B186" s="437">
        <v>46.206999999999994</v>
      </c>
      <c r="C186" s="437">
        <v>3.9695184846527662</v>
      </c>
      <c r="D186" s="437">
        <v>8.5907297263461526</v>
      </c>
      <c r="E186" s="437">
        <v>1105.7566666666667</v>
      </c>
      <c r="F186" s="437">
        <v>171.30593286087083</v>
      </c>
      <c r="G186" s="437">
        <v>15.492190825064359</v>
      </c>
      <c r="H186" s="437">
        <v>72.064666666666668</v>
      </c>
      <c r="I186" s="437">
        <v>3.0949381792425785</v>
      </c>
      <c r="J186" s="437">
        <v>4.2946680008361637</v>
      </c>
    </row>
    <row r="187" spans="1:10">
      <c r="A187" s="442" t="s">
        <v>1015</v>
      </c>
      <c r="B187" s="437">
        <v>43.309000000000005</v>
      </c>
      <c r="C187" s="437">
        <v>2.3970682092923399</v>
      </c>
      <c r="D187" s="437">
        <v>5.534803872849384</v>
      </c>
      <c r="E187" s="437">
        <v>963.01333333333332</v>
      </c>
      <c r="F187" s="437">
        <v>32.89208466080148</v>
      </c>
      <c r="G187" s="437">
        <v>3.4155378251046864</v>
      </c>
      <c r="H187" s="437">
        <v>72.702666666666673</v>
      </c>
      <c r="I187" s="437">
        <v>13.772462718531282</v>
      </c>
      <c r="J187" s="437">
        <v>18.943545470864819</v>
      </c>
    </row>
    <row r="188" spans="1:10">
      <c r="A188" s="442" t="s">
        <v>1016</v>
      </c>
      <c r="B188" s="437">
        <v>30.796500000000002</v>
      </c>
      <c r="C188" s="437">
        <v>1.796758330995015</v>
      </c>
      <c r="D188" s="437">
        <v>5.8342939327359113</v>
      </c>
      <c r="E188" s="437">
        <v>699.93</v>
      </c>
      <c r="F188" s="437">
        <v>110.4459161761994</v>
      </c>
      <c r="G188" s="437">
        <v>15.779565981769522</v>
      </c>
      <c r="H188" s="437">
        <v>65.640666666666661</v>
      </c>
      <c r="I188" s="437">
        <v>12.802116127161696</v>
      </c>
      <c r="J188" s="437">
        <v>19.503330446311278</v>
      </c>
    </row>
    <row r="189" spans="1:10">
      <c r="A189" s="442" t="s">
        <v>1017</v>
      </c>
      <c r="B189" s="437">
        <v>45.115000000000002</v>
      </c>
      <c r="C189" s="437">
        <v>2.2165033273153454</v>
      </c>
      <c r="D189" s="437">
        <v>4.9130074860142861</v>
      </c>
      <c r="E189" s="437">
        <v>972.62</v>
      </c>
      <c r="F189" s="437">
        <v>10.53476150655527</v>
      </c>
      <c r="G189" s="437">
        <v>1.0831323133963182</v>
      </c>
      <c r="H189" s="437">
        <v>74.323333333333338</v>
      </c>
      <c r="I189" s="437">
        <v>2.8232166642561007</v>
      </c>
      <c r="J189" s="437">
        <v>3.7985603411976059</v>
      </c>
    </row>
    <row r="190" spans="1:10">
      <c r="A190" s="442" t="s">
        <v>1018</v>
      </c>
      <c r="B190" s="437">
        <v>52.157000000000004</v>
      </c>
      <c r="C190" s="437">
        <v>1.1552545174116406</v>
      </c>
      <c r="D190" s="437">
        <v>2.214955839890409</v>
      </c>
      <c r="E190" s="437">
        <v>1521.3000000000002</v>
      </c>
      <c r="F190" s="437">
        <v>154.50595457780909</v>
      </c>
      <c r="G190" s="437">
        <v>10.156179226832911</v>
      </c>
      <c r="H190" s="437">
        <v>97.113500000000002</v>
      </c>
      <c r="I190" s="437">
        <v>0.49002499936226585</v>
      </c>
      <c r="J190" s="437">
        <v>0.50458998940648403</v>
      </c>
    </row>
    <row r="191" spans="1:10">
      <c r="A191" s="442" t="s">
        <v>1019</v>
      </c>
      <c r="B191" s="437">
        <v>44.198</v>
      </c>
      <c r="C191" s="437">
        <v>1.508690823197387</v>
      </c>
      <c r="D191" s="437">
        <v>3.413482110496826</v>
      </c>
      <c r="E191" s="437">
        <v>999.42333333333329</v>
      </c>
      <c r="F191" s="437">
        <v>39.620365133770981</v>
      </c>
      <c r="G191" s="437">
        <v>3.9643226060799375</v>
      </c>
      <c r="H191" s="437">
        <v>89.341999999999999</v>
      </c>
      <c r="I191" s="437">
        <v>3.7113061043250015</v>
      </c>
      <c r="J191" s="437">
        <v>4.1540441274260722</v>
      </c>
    </row>
    <row r="192" spans="1:10">
      <c r="A192" s="442" t="s">
        <v>1020</v>
      </c>
      <c r="B192" s="437">
        <v>238.25199999999998</v>
      </c>
      <c r="C192" s="437">
        <v>35.701638785915804</v>
      </c>
      <c r="D192" s="437">
        <v>14.984822283093449</v>
      </c>
      <c r="E192" s="437">
        <v>24042.63113484166</v>
      </c>
      <c r="F192" s="437">
        <v>1443.6081170685343</v>
      </c>
      <c r="G192" s="437">
        <v>6.0043682780480401</v>
      </c>
      <c r="H192" s="437">
        <v>85.117999999999995</v>
      </c>
      <c r="I192" s="437">
        <v>4.958243136434513</v>
      </c>
      <c r="J192" s="437">
        <v>5.8251405536249834</v>
      </c>
    </row>
    <row r="193" spans="1:10">
      <c r="A193" s="442" t="s">
        <v>1021</v>
      </c>
      <c r="B193" s="437">
        <v>48.447000000000003</v>
      </c>
      <c r="C193" s="437">
        <v>2.6309572402454613</v>
      </c>
      <c r="D193" s="437">
        <v>5.4305885612018514</v>
      </c>
      <c r="E193" s="437">
        <v>823.46</v>
      </c>
      <c r="F193" s="437">
        <v>27.912486453198728</v>
      </c>
      <c r="G193" s="437">
        <v>3.3896590548658985</v>
      </c>
      <c r="H193" s="437">
        <v>77.414333333333332</v>
      </c>
      <c r="I193" s="437">
        <v>6.9357973105716848</v>
      </c>
      <c r="J193" s="437">
        <v>8.9593193042266321</v>
      </c>
    </row>
    <row r="194" spans="1:10">
      <c r="A194" s="442" t="s">
        <v>1022</v>
      </c>
      <c r="B194" s="437">
        <v>42.042000000000002</v>
      </c>
      <c r="C194" s="437">
        <v>2.6811005203087781</v>
      </c>
      <c r="D194" s="437">
        <v>6.3771954719299222</v>
      </c>
      <c r="E194" s="437">
        <v>589.41666666666663</v>
      </c>
      <c r="F194" s="437">
        <v>76.428814810471593</v>
      </c>
      <c r="G194" s="437">
        <v>12.966856747146318</v>
      </c>
      <c r="H194" s="437">
        <v>61.611000000000004</v>
      </c>
      <c r="I194" s="437">
        <v>2.1467761876823541</v>
      </c>
      <c r="J194" s="437">
        <v>3.4844040636937459</v>
      </c>
    </row>
    <row r="195" spans="1:10">
      <c r="A195" s="442" t="s">
        <v>1023</v>
      </c>
      <c r="B195" s="437">
        <v>52.458000000000006</v>
      </c>
      <c r="C195" s="437">
        <v>1.6365185608479973</v>
      </c>
      <c r="D195" s="437">
        <v>3.1196739502992816</v>
      </c>
      <c r="E195" s="437">
        <v>984.46333333333348</v>
      </c>
      <c r="F195" s="437">
        <v>161.34702858538489</v>
      </c>
      <c r="G195" s="437">
        <v>16.389338548452951</v>
      </c>
      <c r="H195" s="437">
        <v>59.521000000000001</v>
      </c>
      <c r="I195" s="437">
        <v>1.1978388873300083</v>
      </c>
      <c r="J195" s="437">
        <v>2.0124643190302725</v>
      </c>
    </row>
    <row r="196" spans="1:10">
      <c r="A196" s="442" t="s">
        <v>1024</v>
      </c>
      <c r="B196" s="437">
        <v>38.311</v>
      </c>
      <c r="C196" s="437">
        <v>2.0548189701285136</v>
      </c>
      <c r="D196" s="437">
        <v>5.3635221480214916</v>
      </c>
      <c r="E196" s="437">
        <v>862.32666666666671</v>
      </c>
      <c r="F196" s="437">
        <v>103.18775912545699</v>
      </c>
      <c r="G196" s="437">
        <v>11.966202961614352</v>
      </c>
      <c r="H196" s="437">
        <v>70.8125</v>
      </c>
      <c r="I196" s="437">
        <v>4.5657884861215328</v>
      </c>
      <c r="J196" s="437">
        <v>6.4477154261204346</v>
      </c>
    </row>
    <row r="197" spans="1:10">
      <c r="A197" s="442" t="s">
        <v>1025</v>
      </c>
      <c r="B197" s="437">
        <v>70.14</v>
      </c>
      <c r="C197" s="437">
        <v>6.3009449291356265</v>
      </c>
      <c r="D197" s="437">
        <v>8.9833831325001814</v>
      </c>
      <c r="E197" s="437">
        <v>6121.1333333333341</v>
      </c>
      <c r="F197" s="437">
        <v>431.84118994525477</v>
      </c>
      <c r="G197" s="437">
        <v>7.054922126816189</v>
      </c>
      <c r="H197" s="437">
        <v>86.575500000000005</v>
      </c>
      <c r="I197" s="437">
        <v>0.91004642738709096</v>
      </c>
      <c r="J197" s="437">
        <v>1.0511593087964735</v>
      </c>
    </row>
    <row r="198" spans="1:10">
      <c r="A198" s="442" t="s">
        <v>1026</v>
      </c>
      <c r="B198" s="437">
        <v>33.481000000000002</v>
      </c>
      <c r="C198" s="437">
        <v>0.71841283396108435</v>
      </c>
      <c r="D198" s="437">
        <v>2.1457329051135994</v>
      </c>
      <c r="E198" s="437">
        <v>647.09333333333336</v>
      </c>
      <c r="F198" s="437">
        <v>79.508037539190525</v>
      </c>
      <c r="G198" s="437">
        <v>12.28695049748473</v>
      </c>
      <c r="H198" s="437">
        <v>50.286500000000004</v>
      </c>
      <c r="I198" s="437">
        <v>2.9012591232084057</v>
      </c>
      <c r="J198" s="437">
        <v>5.7694592449432864</v>
      </c>
    </row>
    <row r="199" spans="1:10">
      <c r="A199" s="442" t="s">
        <v>1027</v>
      </c>
      <c r="B199" s="437">
        <v>37.975000000000001</v>
      </c>
      <c r="C199" s="437">
        <v>2.0764883818601061</v>
      </c>
      <c r="D199" s="437">
        <v>5.4680405052274024</v>
      </c>
      <c r="E199" s="437">
        <v>634.92000000000007</v>
      </c>
      <c r="F199" s="437">
        <v>85.700942818617719</v>
      </c>
      <c r="G199" s="437">
        <v>13.49791199184428</v>
      </c>
      <c r="H199" s="437">
        <v>55.373999999999995</v>
      </c>
      <c r="I199" s="437">
        <v>1.0733880938411797</v>
      </c>
      <c r="J199" s="437">
        <v>1.9384333691645532</v>
      </c>
    </row>
    <row r="200" spans="1:10">
      <c r="A200" s="442" t="s">
        <v>1028</v>
      </c>
      <c r="B200" s="437">
        <v>385.56</v>
      </c>
      <c r="C200" s="437">
        <v>58.611823892453522</v>
      </c>
      <c r="D200" s="437">
        <v>15.201738741688327</v>
      </c>
      <c r="E200" s="437">
        <v>32556.317024483669</v>
      </c>
      <c r="F200" s="437">
        <v>2956.5868133183112</v>
      </c>
      <c r="G200" s="437">
        <v>9.0814535658159308</v>
      </c>
      <c r="H200" s="437">
        <v>29.298499999999997</v>
      </c>
      <c r="I200" s="437">
        <v>1.2056170619230648</v>
      </c>
      <c r="J200" s="437">
        <v>4.1149446624334525</v>
      </c>
    </row>
    <row r="201" spans="1:10">
      <c r="A201" s="442" t="s">
        <v>1029</v>
      </c>
      <c r="B201" s="437">
        <v>46.199999999999996</v>
      </c>
      <c r="C201" s="437">
        <v>1.8955917281946557</v>
      </c>
      <c r="D201" s="437">
        <v>4.1030123986897316</v>
      </c>
      <c r="E201" s="437">
        <v>904.56666666666661</v>
      </c>
      <c r="F201" s="437">
        <v>127.0231082651236</v>
      </c>
      <c r="G201" s="437">
        <v>14.042426384470311</v>
      </c>
      <c r="H201" s="437">
        <v>84.337000000000003</v>
      </c>
      <c r="I201" s="437">
        <v>5.5644345624690361</v>
      </c>
      <c r="J201" s="437">
        <v>6.5978568866203871</v>
      </c>
    </row>
    <row r="202" spans="1:10">
      <c r="A202" s="442" t="s">
        <v>1030</v>
      </c>
      <c r="B202" s="437">
        <v>45.024000000000001</v>
      </c>
      <c r="C202" s="437">
        <v>3.4139050953417014</v>
      </c>
      <c r="D202" s="437">
        <v>7.5824118144582924</v>
      </c>
      <c r="E202" s="437">
        <v>1074.7</v>
      </c>
      <c r="F202" s="437">
        <v>89.857275721001002</v>
      </c>
      <c r="G202" s="437">
        <v>8.3611496902392286</v>
      </c>
      <c r="H202" s="437">
        <v>105.09400000000001</v>
      </c>
      <c r="I202" s="437">
        <v>6.4042392990893156</v>
      </c>
      <c r="J202" s="437">
        <v>6.0938201030404349</v>
      </c>
    </row>
    <row r="203" spans="1:10">
      <c r="A203" s="442" t="s">
        <v>1031</v>
      </c>
      <c r="B203" s="437">
        <v>38.198999999999998</v>
      </c>
      <c r="C203" s="437">
        <v>2.7722386260926397</v>
      </c>
      <c r="D203" s="437">
        <v>7.2573591614771065</v>
      </c>
      <c r="E203" s="437">
        <v>811.57999999999993</v>
      </c>
      <c r="F203" s="437">
        <v>144.19279836385778</v>
      </c>
      <c r="G203" s="437">
        <v>17.766923576709356</v>
      </c>
      <c r="H203" s="437">
        <v>93.269000000000005</v>
      </c>
      <c r="I203" s="437">
        <v>17.193182980472095</v>
      </c>
      <c r="J203" s="437">
        <v>18.433973753843286</v>
      </c>
    </row>
    <row r="204" spans="1:10">
      <c r="A204" s="442" t="s">
        <v>1032</v>
      </c>
      <c r="B204" s="437">
        <v>41.44</v>
      </c>
      <c r="C204" s="437">
        <v>1.6671319683816264</v>
      </c>
      <c r="D204" s="437">
        <v>4.0230018542027661</v>
      </c>
      <c r="E204" s="437">
        <v>866.32333333333338</v>
      </c>
      <c r="F204" s="437">
        <v>63.156893791044965</v>
      </c>
      <c r="G204" s="437">
        <v>7.2902219484309123</v>
      </c>
      <c r="H204" s="437">
        <v>85.65333333333335</v>
      </c>
      <c r="I204" s="437">
        <v>2.60443051996657</v>
      </c>
      <c r="J204" s="437">
        <v>3.0406645236222403</v>
      </c>
    </row>
    <row r="205" spans="1:10">
      <c r="A205" s="442" t="s">
        <v>1033</v>
      </c>
      <c r="B205" s="437">
        <v>40.481000000000002</v>
      </c>
      <c r="C205" s="437">
        <v>4.1042152721318086</v>
      </c>
      <c r="D205" s="437">
        <v>10.138621259681848</v>
      </c>
      <c r="E205" s="437">
        <v>767.03000000000009</v>
      </c>
      <c r="F205" s="437">
        <v>29.868190437319775</v>
      </c>
      <c r="G205" s="437">
        <v>3.89400550660597</v>
      </c>
      <c r="H205" s="437">
        <v>71.676000000000002</v>
      </c>
      <c r="I205" s="437">
        <v>3.1475380855519415</v>
      </c>
      <c r="J205" s="437">
        <v>4.3913417120820659</v>
      </c>
    </row>
    <row r="206" spans="1:10">
      <c r="A206" s="442" t="s">
        <v>1034</v>
      </c>
      <c r="B206" s="437">
        <v>42.693000000000005</v>
      </c>
      <c r="C206" s="437">
        <v>2.7607613080452977</v>
      </c>
      <c r="D206" s="437">
        <v>6.4665432460714811</v>
      </c>
      <c r="E206" s="437">
        <v>1054.2033333333334</v>
      </c>
      <c r="F206" s="437">
        <v>58.178700856355789</v>
      </c>
      <c r="G206" s="437">
        <v>5.5187361884351009</v>
      </c>
      <c r="H206" s="437">
        <v>93.943666666666672</v>
      </c>
      <c r="I206" s="437">
        <v>6.0351250470336897</v>
      </c>
      <c r="J206" s="437">
        <v>6.4241957560030896</v>
      </c>
    </row>
    <row r="207" spans="1:10">
      <c r="A207" s="442" t="s">
        <v>1035</v>
      </c>
      <c r="B207" s="437">
        <v>59.32500000000001</v>
      </c>
      <c r="C207" s="437">
        <v>1.1283470210888114</v>
      </c>
      <c r="D207" s="437">
        <v>1.901975593912872</v>
      </c>
      <c r="E207" s="437">
        <v>5345.2666666666673</v>
      </c>
      <c r="F207" s="437">
        <v>200.53013073683798</v>
      </c>
      <c r="G207" s="437">
        <v>3.7515458674373203</v>
      </c>
      <c r="H207" s="437">
        <v>123.96999999999998</v>
      </c>
      <c r="I207" s="437">
        <v>6.0500000000000043</v>
      </c>
      <c r="J207" s="437">
        <v>4.8802129547471198</v>
      </c>
    </row>
    <row r="208" spans="1:10">
      <c r="A208" s="442" t="s">
        <v>1036</v>
      </c>
      <c r="B208" s="437">
        <v>28.763000000000002</v>
      </c>
      <c r="C208" s="437">
        <v>1.9403515145457557</v>
      </c>
      <c r="D208" s="437">
        <v>6.7459983817604403</v>
      </c>
      <c r="E208" s="437">
        <v>652.44666666666672</v>
      </c>
      <c r="F208" s="437">
        <v>12.971296517053842</v>
      </c>
      <c r="G208" s="437">
        <v>1.9881006647369144</v>
      </c>
      <c r="H208" s="437">
        <v>83.603666666666669</v>
      </c>
      <c r="I208" s="437">
        <v>11.611823902097871</v>
      </c>
      <c r="J208" s="437">
        <v>13.889132337215518</v>
      </c>
    </row>
    <row r="209" spans="1:10">
      <c r="A209" s="442" t="s">
        <v>1037</v>
      </c>
      <c r="B209" s="437">
        <v>34.264999999999993</v>
      </c>
      <c r="C209" s="437">
        <v>1.3771154635686869</v>
      </c>
      <c r="D209" s="437">
        <v>4.0190149235916737</v>
      </c>
      <c r="E209" s="437">
        <v>513.88333333333333</v>
      </c>
      <c r="F209" s="437">
        <v>98.078700202099824</v>
      </c>
      <c r="G209" s="437">
        <v>19.085791237070637</v>
      </c>
      <c r="H209" s="437">
        <v>77.253</v>
      </c>
      <c r="I209" s="437">
        <v>4.1691015818758945</v>
      </c>
      <c r="J209" s="437">
        <v>5.3966856715931995</v>
      </c>
    </row>
    <row r="210" spans="1:10">
      <c r="A210" s="442" t="s">
        <v>1038</v>
      </c>
      <c r="B210" s="437">
        <v>37.667000000000002</v>
      </c>
      <c r="C210" s="437">
        <v>2.2130187527447673</v>
      </c>
      <c r="D210" s="437">
        <v>5.8752190318973305</v>
      </c>
      <c r="E210" s="437">
        <v>722.37</v>
      </c>
      <c r="F210" s="437">
        <v>13.283610202049758</v>
      </c>
      <c r="G210" s="437">
        <v>1.8388928391336514</v>
      </c>
      <c r="H210" s="437">
        <v>83.068333333333328</v>
      </c>
      <c r="I210" s="437">
        <v>6.1970756275305661</v>
      </c>
      <c r="J210" s="437">
        <v>7.4602142343017599</v>
      </c>
    </row>
    <row r="211" spans="1:10">
      <c r="A211" s="442" t="s">
        <v>1039</v>
      </c>
      <c r="B211" s="437">
        <v>33.572000000000003</v>
      </c>
      <c r="C211" s="437">
        <v>1.1677837984832646</v>
      </c>
      <c r="D211" s="437">
        <v>3.4784457240654847</v>
      </c>
      <c r="E211" s="437">
        <v>835.63333333333333</v>
      </c>
      <c r="F211" s="437">
        <v>27.267208022335833</v>
      </c>
      <c r="G211" s="437">
        <v>3.2630589200609315</v>
      </c>
      <c r="H211" s="437">
        <v>98.211666666666659</v>
      </c>
      <c r="I211" s="437">
        <v>4.7069761347741457</v>
      </c>
      <c r="J211" s="437">
        <v>4.79268532398474</v>
      </c>
    </row>
    <row r="212" spans="1:10">
      <c r="A212" s="442" t="s">
        <v>1040</v>
      </c>
      <c r="B212" s="437">
        <v>31.598000000000003</v>
      </c>
      <c r="C212" s="437">
        <v>1.5597124735027281</v>
      </c>
      <c r="D212" s="437">
        <v>4.936111378893373</v>
      </c>
      <c r="E212" s="437">
        <v>626.74333333333334</v>
      </c>
      <c r="F212" s="437">
        <v>19.222427873016777</v>
      </c>
      <c r="G212" s="437">
        <v>3.0670334809597937</v>
      </c>
      <c r="H212" s="437">
        <v>71.129666666666665</v>
      </c>
      <c r="I212" s="437">
        <v>3.2721872399563732</v>
      </c>
      <c r="J212" s="437">
        <v>4.6003129120381647</v>
      </c>
    </row>
    <row r="213" spans="1:10">
      <c r="A213" s="442" t="s">
        <v>1041</v>
      </c>
      <c r="B213" s="437">
        <v>17.4741</v>
      </c>
      <c r="C213" s="437">
        <v>0.86230255131247247</v>
      </c>
      <c r="D213" s="437">
        <v>4.9347465752884121</v>
      </c>
      <c r="E213" s="437">
        <v>381.31499999999994</v>
      </c>
      <c r="F213" s="437">
        <v>37.413019792580251</v>
      </c>
      <c r="G213" s="437">
        <v>9.811578299458521</v>
      </c>
      <c r="H213" s="437">
        <v>50.396500000000003</v>
      </c>
      <c r="I213" s="437">
        <v>5.4447222151362877E-2</v>
      </c>
      <c r="J213" s="437">
        <v>0.10803770529969914</v>
      </c>
    </row>
    <row r="214" spans="1:10">
      <c r="A214" s="443" t="s">
        <v>1042</v>
      </c>
      <c r="B214" s="437">
        <v>22.281000000000002</v>
      </c>
      <c r="C214" s="437">
        <v>1.121289882233852</v>
      </c>
      <c r="D214" s="437">
        <v>5.0324935246795555</v>
      </c>
      <c r="E214" s="437">
        <v>449.93666666666667</v>
      </c>
      <c r="F214" s="437">
        <v>23.744292647567626</v>
      </c>
      <c r="G214" s="437">
        <v>5.2772522016211818</v>
      </c>
      <c r="H214" s="437">
        <v>55.05866666666666</v>
      </c>
      <c r="I214" s="437">
        <v>1.7553991948651815</v>
      </c>
      <c r="J214" s="437">
        <v>3.1882341166970654</v>
      </c>
    </row>
    <row r="215" spans="1:10">
      <c r="A215" s="442" t="s">
        <v>1043</v>
      </c>
      <c r="B215" s="437">
        <v>37.562000000000005</v>
      </c>
      <c r="C215" s="437">
        <v>0.54208209710338173</v>
      </c>
      <c r="D215" s="437">
        <v>1.4431662241184753</v>
      </c>
      <c r="E215" s="437">
        <v>888.17666666666662</v>
      </c>
      <c r="F215" s="437">
        <v>69.469710186046782</v>
      </c>
      <c r="G215" s="437">
        <v>7.8216094605104978</v>
      </c>
      <c r="H215" s="437">
        <v>98.853333333333339</v>
      </c>
      <c r="I215" s="437">
        <v>2.3576039390307559</v>
      </c>
      <c r="J215" s="437">
        <v>2.3849513815390706</v>
      </c>
    </row>
    <row r="216" spans="1:10">
      <c r="A216" s="442" t="s">
        <v>1044</v>
      </c>
      <c r="B216" s="437">
        <v>31.92</v>
      </c>
      <c r="C216" s="437">
        <v>1.6071518285463886</v>
      </c>
      <c r="D216" s="437">
        <v>5.0349368062230218</v>
      </c>
      <c r="E216" s="437">
        <v>1199</v>
      </c>
      <c r="F216" s="437">
        <v>36.015552196238829</v>
      </c>
      <c r="G216" s="437">
        <v>3.0037991823385179</v>
      </c>
      <c r="H216" s="437">
        <v>82.49633333333334</v>
      </c>
      <c r="I216" s="437">
        <v>3.0041145672782412</v>
      </c>
      <c r="J216" s="437">
        <v>3.64151283565521</v>
      </c>
    </row>
    <row r="217" spans="1:10">
      <c r="A217" s="442" t="s">
        <v>1045</v>
      </c>
      <c r="B217" s="437">
        <v>17.579800000000002</v>
      </c>
      <c r="C217" s="437">
        <v>0.5972620530386975</v>
      </c>
      <c r="D217" s="437">
        <v>3.3974337196025974</v>
      </c>
      <c r="E217" s="437">
        <v>493.79</v>
      </c>
      <c r="F217" s="437">
        <v>52.73602374089274</v>
      </c>
      <c r="G217" s="437">
        <v>10.679848466127856</v>
      </c>
      <c r="H217" s="437">
        <v>45.38966666666667</v>
      </c>
      <c r="I217" s="437">
        <v>7.2169249915273879</v>
      </c>
      <c r="J217" s="437">
        <v>15.899929480705714</v>
      </c>
    </row>
    <row r="218" spans="1:10">
      <c r="A218" s="442" t="s">
        <v>1046</v>
      </c>
      <c r="B218" s="437">
        <v>46.395999999999994</v>
      </c>
      <c r="C218" s="437">
        <v>2.9180430085932554</v>
      </c>
      <c r="D218" s="437">
        <v>6.2894279864498142</v>
      </c>
      <c r="E218" s="437">
        <v>2181.3000000000002</v>
      </c>
      <c r="F218" s="437">
        <v>35.285832851159817</v>
      </c>
      <c r="G218" s="437">
        <v>1.6176515312501634</v>
      </c>
      <c r="H218" s="437">
        <v>97.797333333333327</v>
      </c>
      <c r="I218" s="437">
        <v>2.3595021367511655</v>
      </c>
      <c r="J218" s="437">
        <v>2.4126446563824158</v>
      </c>
    </row>
    <row r="219" spans="1:10">
      <c r="A219" s="442" t="s">
        <v>1047</v>
      </c>
      <c r="B219" s="437">
        <v>30.282</v>
      </c>
      <c r="C219" s="437">
        <v>0.28870226878221644</v>
      </c>
      <c r="D219" s="437">
        <v>0.95337913209899094</v>
      </c>
      <c r="E219" s="437">
        <v>541.31000000000006</v>
      </c>
      <c r="F219" s="437">
        <v>19.580926944350761</v>
      </c>
      <c r="G219" s="437">
        <v>3.6173222265154461</v>
      </c>
      <c r="H219" s="437">
        <v>85.836666666666659</v>
      </c>
      <c r="I219" s="437">
        <v>2.7095823171354891</v>
      </c>
      <c r="J219" s="437">
        <v>3.1566723433678181</v>
      </c>
    </row>
    <row r="220" spans="1:10">
      <c r="A220" s="442" t="s">
        <v>1048</v>
      </c>
      <c r="B220" s="437">
        <v>24.269000000000002</v>
      </c>
      <c r="C220" s="437">
        <v>1.1387216516778793</v>
      </c>
      <c r="D220" s="437">
        <v>4.6920831170541817</v>
      </c>
      <c r="E220" s="437">
        <v>590.40666666666664</v>
      </c>
      <c r="F220" s="437">
        <v>16.668660214106403</v>
      </c>
      <c r="G220" s="437">
        <v>2.8232506770654808</v>
      </c>
      <c r="H220" s="437">
        <v>92.99766666666666</v>
      </c>
      <c r="I220" s="437">
        <v>5.9496104354262727</v>
      </c>
      <c r="J220" s="437">
        <v>6.3975910887652452</v>
      </c>
    </row>
    <row r="221" spans="1:10">
      <c r="A221" s="442" t="s">
        <v>1049</v>
      </c>
      <c r="B221" s="437">
        <v>130.298</v>
      </c>
      <c r="C221" s="437">
        <v>4.7588211775606739</v>
      </c>
      <c r="D221" s="437">
        <v>3.6522595723347049</v>
      </c>
      <c r="E221" s="437">
        <v>12138.513104689351</v>
      </c>
      <c r="F221" s="437">
        <v>933.61353496376432</v>
      </c>
      <c r="G221" s="437">
        <v>7.6913335835431988</v>
      </c>
      <c r="H221" s="437">
        <v>67.430000000000007</v>
      </c>
      <c r="I221" s="437">
        <v>12.725093634233069</v>
      </c>
      <c r="J221" s="437">
        <v>18.871561077017748</v>
      </c>
    </row>
    <row r="222" spans="1:10">
      <c r="A222" s="442" t="s">
        <v>1050</v>
      </c>
      <c r="B222" s="437">
        <v>38.353000000000002</v>
      </c>
      <c r="C222" s="437">
        <v>1.324388160623611</v>
      </c>
      <c r="D222" s="437">
        <v>3.4531540182609204</v>
      </c>
      <c r="E222" s="437">
        <v>1224.3</v>
      </c>
      <c r="F222" s="437">
        <v>32.126780106322492</v>
      </c>
      <c r="G222" s="437">
        <v>2.6240937765517023</v>
      </c>
      <c r="H222" s="437">
        <v>92.429333333333332</v>
      </c>
      <c r="I222" s="437">
        <v>6.870117199388476</v>
      </c>
      <c r="J222" s="437">
        <v>7.4328321449775787</v>
      </c>
    </row>
    <row r="223" spans="1:10">
      <c r="A223" s="442" t="s">
        <v>1051</v>
      </c>
      <c r="B223" s="437">
        <v>46.620000000000005</v>
      </c>
      <c r="C223" s="437">
        <v>0.3643363830308462</v>
      </c>
      <c r="D223" s="437">
        <v>0.78150232310348811</v>
      </c>
      <c r="E223" s="437">
        <v>1386</v>
      </c>
      <c r="F223" s="437">
        <v>47.338356540970096</v>
      </c>
      <c r="G223" s="437">
        <v>3.4154658398968323</v>
      </c>
      <c r="H223" s="437">
        <v>108.96233333333333</v>
      </c>
      <c r="I223" s="437">
        <v>4.8621534666578938</v>
      </c>
      <c r="J223" s="437">
        <v>4.4622332487904632</v>
      </c>
    </row>
    <row r="224" spans="1:10">
      <c r="A224" s="442" t="s">
        <v>1052</v>
      </c>
      <c r="B224" s="437">
        <v>86.471000000000004</v>
      </c>
      <c r="C224" s="437">
        <v>2.4045076419092455</v>
      </c>
      <c r="D224" s="437">
        <v>2.7807098818207785</v>
      </c>
      <c r="E224" s="437">
        <v>7680.3263727056301</v>
      </c>
      <c r="F224" s="437">
        <v>195.90389101334679</v>
      </c>
      <c r="G224" s="437">
        <v>2.5507235175519458</v>
      </c>
      <c r="H224" s="437">
        <v>113.42466666666667</v>
      </c>
      <c r="I224" s="437">
        <v>4.3316169421283401</v>
      </c>
      <c r="J224" s="437">
        <v>3.8189373347317224</v>
      </c>
    </row>
    <row r="225" spans="1:10">
      <c r="A225" s="442" t="s">
        <v>1053</v>
      </c>
      <c r="B225" s="437">
        <v>44.681000000000004</v>
      </c>
      <c r="C225" s="437">
        <v>7.1912455110363123</v>
      </c>
      <c r="D225" s="437">
        <v>16.094638685428507</v>
      </c>
      <c r="E225" s="437">
        <v>1036.8599999999999</v>
      </c>
      <c r="F225" s="437">
        <v>158.98847631196455</v>
      </c>
      <c r="G225" s="437">
        <v>15.333649317358617</v>
      </c>
      <c r="H225" s="437">
        <v>79.00200000000001</v>
      </c>
      <c r="I225" s="437">
        <v>9.7693872888733413</v>
      </c>
      <c r="J225" s="437">
        <v>12.365999960600162</v>
      </c>
    </row>
    <row r="226" spans="1:10">
      <c r="A226" s="442" t="s">
        <v>1054</v>
      </c>
      <c r="B226" s="437">
        <v>42.854000000000006</v>
      </c>
      <c r="C226" s="437">
        <v>2.6393527615686403</v>
      </c>
      <c r="D226" s="437">
        <v>6.1589414326985583</v>
      </c>
      <c r="E226" s="437">
        <v>812.31333333333339</v>
      </c>
      <c r="F226" s="437">
        <v>52.044339109391473</v>
      </c>
      <c r="G226" s="437">
        <v>6.406929072040116</v>
      </c>
      <c r="H226" s="437">
        <v>87.00633333333333</v>
      </c>
      <c r="I226" s="437">
        <v>6.0972289881005217</v>
      </c>
      <c r="J226" s="437">
        <v>7.0077990354348012</v>
      </c>
    </row>
    <row r="227" spans="1:10">
      <c r="A227" s="442" t="s">
        <v>1055</v>
      </c>
      <c r="B227" s="437">
        <v>37.429000000000002</v>
      </c>
      <c r="C227" s="437">
        <v>0.76767375883248434</v>
      </c>
      <c r="D227" s="437">
        <v>2.0510132753546295</v>
      </c>
      <c r="E227" s="437">
        <v>2113.1000000000004</v>
      </c>
      <c r="F227" s="437">
        <v>57.987843553627556</v>
      </c>
      <c r="G227" s="437">
        <v>2.7442072572820759</v>
      </c>
      <c r="H227" s="437">
        <v>102.79133333333334</v>
      </c>
      <c r="I227" s="437">
        <v>5.6267374501866847</v>
      </c>
      <c r="J227" s="437">
        <v>5.473941496546419</v>
      </c>
    </row>
    <row r="228" spans="1:10">
      <c r="A228" s="442" t="s">
        <v>1056</v>
      </c>
      <c r="B228" s="437">
        <v>66.738</v>
      </c>
      <c r="C228" s="437">
        <v>3.3568485220515951</v>
      </c>
      <c r="D228" s="437">
        <v>5.0298907999214766</v>
      </c>
      <c r="E228" s="437">
        <v>7409.7103506232133</v>
      </c>
      <c r="F228" s="437">
        <v>913.6303826280249</v>
      </c>
      <c r="G228" s="437">
        <v>12.330176746398482</v>
      </c>
      <c r="H228" s="437">
        <v>89.191666666666663</v>
      </c>
      <c r="I228" s="437">
        <v>4.0361057138451386</v>
      </c>
      <c r="J228" s="437">
        <v>4.5252049487192059</v>
      </c>
    </row>
    <row r="229" spans="1:10">
      <c r="A229" s="442" t="s">
        <v>1057</v>
      </c>
      <c r="B229" s="437">
        <v>28.721</v>
      </c>
      <c r="C229" s="437">
        <v>1.5354911266431974</v>
      </c>
      <c r="D229" s="437">
        <v>5.3462314217582865</v>
      </c>
      <c r="E229" s="437">
        <v>481.83666666666676</v>
      </c>
      <c r="F229" s="437">
        <v>53.44238049837729</v>
      </c>
      <c r="G229" s="437">
        <v>11.091389301708867</v>
      </c>
      <c r="H229" s="437">
        <v>90.23299999999999</v>
      </c>
      <c r="I229" s="437">
        <v>7.18656190399832</v>
      </c>
      <c r="J229" s="437">
        <v>7.9644497068681304</v>
      </c>
    </row>
    <row r="230" spans="1:10">
      <c r="A230" s="442" t="s">
        <v>1058</v>
      </c>
      <c r="B230" s="437">
        <v>23.73</v>
      </c>
      <c r="C230" s="437">
        <v>0.95567306125055107</v>
      </c>
      <c r="D230" s="437">
        <v>4.0272779656576105</v>
      </c>
      <c r="E230" s="437">
        <v>364.72333333333336</v>
      </c>
      <c r="F230" s="437">
        <v>27.391619764689583</v>
      </c>
      <c r="G230" s="437">
        <v>7.5102460581142543</v>
      </c>
      <c r="H230" s="437">
        <v>57.970000000000006</v>
      </c>
      <c r="I230" s="437">
        <v>4.4436324105398279</v>
      </c>
      <c r="J230" s="437">
        <v>7.6654000526821235</v>
      </c>
    </row>
    <row r="231" spans="1:10">
      <c r="A231" s="442" t="s">
        <v>1059</v>
      </c>
      <c r="B231" s="437">
        <v>20.769000000000002</v>
      </c>
      <c r="C231" s="437">
        <v>0.84705784926414707</v>
      </c>
      <c r="D231" s="437">
        <v>4.0784719979977231</v>
      </c>
      <c r="E231" s="437">
        <v>303.37999999999994</v>
      </c>
      <c r="F231" s="437">
        <v>32.720701398350258</v>
      </c>
      <c r="G231" s="437">
        <v>10.785385127019008</v>
      </c>
      <c r="H231" s="437">
        <v>51.839333333333336</v>
      </c>
      <c r="I231" s="437">
        <v>5.5817422310003995</v>
      </c>
      <c r="J231" s="437">
        <v>10.767388143495413</v>
      </c>
    </row>
    <row r="232" spans="1:10">
      <c r="A232" s="442" t="s">
        <v>1060</v>
      </c>
      <c r="B232" s="437">
        <v>24.01</v>
      </c>
      <c r="C232" s="437">
        <v>1.8128648598282222</v>
      </c>
      <c r="D232" s="437">
        <v>7.5504575586348279</v>
      </c>
      <c r="E232" s="437">
        <v>325.16000000000003</v>
      </c>
      <c r="F232" s="437">
        <v>25.395710267681043</v>
      </c>
      <c r="G232" s="437">
        <v>7.8102196665275683</v>
      </c>
      <c r="H232" s="437">
        <v>65.222666666666669</v>
      </c>
      <c r="I232" s="437">
        <v>0.57044660866143204</v>
      </c>
      <c r="J232" s="437">
        <v>0.87461405338854392</v>
      </c>
    </row>
    <row r="233" spans="1:10">
      <c r="A233" s="442" t="s">
        <v>1061</v>
      </c>
      <c r="B233" s="437">
        <v>46.487000000000002</v>
      </c>
      <c r="C233" s="437">
        <v>1.4175129629036947</v>
      </c>
      <c r="D233" s="437">
        <v>3.0492674573616161</v>
      </c>
      <c r="E233" s="437">
        <v>681.72500000000002</v>
      </c>
      <c r="F233" s="437">
        <v>15.945257915756615</v>
      </c>
      <c r="G233" s="437">
        <v>2.3389574851672763</v>
      </c>
      <c r="H233" s="437">
        <v>103.246</v>
      </c>
      <c r="I233" s="437">
        <v>4.4576609337184863</v>
      </c>
      <c r="J233" s="437">
        <v>4.3175144157821963</v>
      </c>
    </row>
    <row r="234" spans="1:10">
      <c r="A234" s="442" t="s">
        <v>1062</v>
      </c>
      <c r="B234" s="437">
        <v>36.75</v>
      </c>
      <c r="C234" s="437">
        <v>0.70654936133295154</v>
      </c>
      <c r="D234" s="437">
        <v>1.9225832961440859</v>
      </c>
      <c r="E234" s="437">
        <v>445.31666666666661</v>
      </c>
      <c r="F234" s="437">
        <v>48.565259531205363</v>
      </c>
      <c r="G234" s="437">
        <v>10.905780799701793</v>
      </c>
      <c r="H234" s="437">
        <v>72.647666666666666</v>
      </c>
      <c r="I234" s="437">
        <v>9.4454158899083698</v>
      </c>
      <c r="J234" s="437">
        <v>13.001678268962577</v>
      </c>
    </row>
    <row r="235" spans="1:10">
      <c r="A235" s="442" t="s">
        <v>1063</v>
      </c>
      <c r="B235" s="437">
        <v>51.268000000000001</v>
      </c>
      <c r="C235" s="437">
        <v>2.1890758324005106</v>
      </c>
      <c r="D235" s="437">
        <v>4.2698678169628437</v>
      </c>
      <c r="E235" s="437">
        <v>759.05500000000006</v>
      </c>
      <c r="F235" s="437">
        <v>57.32514675079328</v>
      </c>
      <c r="G235" s="437">
        <v>7.5521729981086052</v>
      </c>
      <c r="H235" s="437">
        <v>105.59633333333333</v>
      </c>
      <c r="I235" s="437">
        <v>16.598815329213561</v>
      </c>
      <c r="J235" s="437">
        <v>15.719120925171229</v>
      </c>
    </row>
    <row r="236" spans="1:10">
      <c r="A236" s="442" t="s">
        <v>1064</v>
      </c>
      <c r="B236" s="437">
        <v>23.597000000000005</v>
      </c>
      <c r="C236" s="437">
        <v>1.2274375747874118</v>
      </c>
      <c r="D236" s="437">
        <v>5.2016679017985821</v>
      </c>
      <c r="E236" s="437">
        <v>325.45333333333332</v>
      </c>
      <c r="F236" s="437">
        <v>13.278751196303558</v>
      </c>
      <c r="G236" s="437">
        <v>4.0800784125640828</v>
      </c>
      <c r="H236" s="437">
        <v>52.657000000000004</v>
      </c>
      <c r="I236" s="437">
        <v>3.9987383010144573</v>
      </c>
      <c r="J236" s="437">
        <v>7.5939349013701074</v>
      </c>
    </row>
    <row r="237" spans="1:10">
      <c r="A237" s="442" t="s">
        <v>1065</v>
      </c>
      <c r="B237" s="437">
        <v>16.247</v>
      </c>
      <c r="C237" s="437">
        <v>0.81495513986967283</v>
      </c>
      <c r="D237" s="437">
        <v>5.0160345901992542</v>
      </c>
      <c r="E237" s="437">
        <v>639.76</v>
      </c>
      <c r="F237" s="437">
        <v>14.311841251215728</v>
      </c>
      <c r="G237" s="437">
        <v>2.2370640945379092</v>
      </c>
      <c r="H237" s="437">
        <v>99.722333333333339</v>
      </c>
      <c r="I237" s="437">
        <v>3.9330858537964057</v>
      </c>
      <c r="J237" s="437">
        <v>3.9440371302280051</v>
      </c>
    </row>
    <row r="238" spans="1:10">
      <c r="A238" s="442" t="s">
        <v>1066</v>
      </c>
      <c r="B238" s="437">
        <v>28.867999999999999</v>
      </c>
      <c r="C238" s="437">
        <v>0.63081613803072534</v>
      </c>
      <c r="D238" s="437">
        <v>2.1851743731146089</v>
      </c>
      <c r="E238" s="437">
        <v>533.90333333333331</v>
      </c>
      <c r="F238" s="437">
        <v>17.607675409699425</v>
      </c>
      <c r="G238" s="437">
        <v>3.297914493204031</v>
      </c>
      <c r="H238" s="437">
        <v>89.697666666666677</v>
      </c>
      <c r="I238" s="437">
        <v>4.4090427910526451</v>
      </c>
      <c r="J238" s="437">
        <v>4.9154487010654062</v>
      </c>
    </row>
    <row r="239" spans="1:10">
      <c r="A239" s="442" t="s">
        <v>1067</v>
      </c>
      <c r="B239" s="437">
        <v>31.388000000000005</v>
      </c>
      <c r="C239" s="437">
        <v>0.69151355735083031</v>
      </c>
      <c r="D239" s="437">
        <v>2.2031144301988981</v>
      </c>
      <c r="E239" s="437">
        <v>502.73666666666668</v>
      </c>
      <c r="F239" s="437">
        <v>21.331020447539199</v>
      </c>
      <c r="G239" s="437">
        <v>4.2429808410378929</v>
      </c>
      <c r="H239" s="437">
        <v>105.02066666666667</v>
      </c>
      <c r="I239" s="437">
        <v>5.6626428753130273</v>
      </c>
      <c r="J239" s="437">
        <v>5.3919319454390182</v>
      </c>
    </row>
    <row r="240" spans="1:10">
      <c r="A240" s="442" t="s">
        <v>1068</v>
      </c>
      <c r="B240" s="437">
        <v>35.195999999999998</v>
      </c>
      <c r="C240" s="437">
        <v>1.7561073429605611</v>
      </c>
      <c r="D240" s="437">
        <v>4.9895083048089583</v>
      </c>
      <c r="E240" s="437">
        <v>465.00666666666666</v>
      </c>
      <c r="F240" s="437">
        <v>12.772005846120392</v>
      </c>
      <c r="G240" s="437">
        <v>2.746628545709823</v>
      </c>
      <c r="H240" s="437">
        <v>103.91699999999999</v>
      </c>
      <c r="I240" s="437">
        <v>0.85042166011926013</v>
      </c>
      <c r="J240" s="437">
        <v>0.81836625395196194</v>
      </c>
    </row>
    <row r="241" spans="1:10">
      <c r="A241" s="442" t="s">
        <v>1069</v>
      </c>
      <c r="B241" s="437">
        <v>29.574999999999999</v>
      </c>
      <c r="C241" s="437">
        <v>0.80688475013473759</v>
      </c>
      <c r="D241" s="437">
        <v>2.7282662726449285</v>
      </c>
      <c r="E241" s="437">
        <v>488.87666666666672</v>
      </c>
      <c r="F241" s="437">
        <v>21.641317735603213</v>
      </c>
      <c r="G241" s="437">
        <v>4.4267438417876104</v>
      </c>
      <c r="H241" s="437">
        <v>109.41699999999999</v>
      </c>
      <c r="I241" s="437">
        <v>5.8705073886334613</v>
      </c>
      <c r="J241" s="437">
        <v>5.3652607808964445</v>
      </c>
    </row>
    <row r="242" spans="1:10">
      <c r="A242" s="442" t="s">
        <v>1070</v>
      </c>
      <c r="B242" s="437">
        <v>13.479900000000001</v>
      </c>
      <c r="C242" s="437">
        <v>0.47544946103660585</v>
      </c>
      <c r="D242" s="437">
        <v>3.5270993185157593</v>
      </c>
      <c r="E242" s="437">
        <v>412.88500000000005</v>
      </c>
      <c r="F242" s="437">
        <v>33.057242020471094</v>
      </c>
      <c r="G242" s="437">
        <v>8.0064042095186529</v>
      </c>
      <c r="H242" s="437">
        <v>50.570666666666675</v>
      </c>
      <c r="I242" s="437">
        <v>1.0039169952408082</v>
      </c>
      <c r="J242" s="437">
        <v>1.9851765092559746</v>
      </c>
    </row>
    <row r="243" spans="1:10">
      <c r="A243" s="442" t="s">
        <v>1071</v>
      </c>
      <c r="B243" s="437">
        <v>42.294000000000004</v>
      </c>
      <c r="C243" s="437">
        <v>4.0479372524781034</v>
      </c>
      <c r="D243" s="437">
        <v>9.5709491948694918</v>
      </c>
      <c r="E243" s="437">
        <v>509.81333333333328</v>
      </c>
      <c r="F243" s="437">
        <v>48.50854495172301</v>
      </c>
      <c r="G243" s="437">
        <v>9.5149620027702326</v>
      </c>
      <c r="H243" s="437">
        <v>84.721999999999994</v>
      </c>
      <c r="I243" s="437">
        <v>8.8597744892293964</v>
      </c>
      <c r="J243" s="437">
        <v>10.457466170804983</v>
      </c>
    </row>
    <row r="244" spans="1:10">
      <c r="A244" s="442" t="s">
        <v>1072</v>
      </c>
      <c r="B244" s="437">
        <v>27.838999999999999</v>
      </c>
      <c r="C244" s="437">
        <v>1.5660613014821598</v>
      </c>
      <c r="D244" s="437">
        <v>5.6254222546864474</v>
      </c>
      <c r="E244" s="437">
        <v>433.91333333333336</v>
      </c>
      <c r="F244" s="437">
        <v>60.112190388749859</v>
      </c>
      <c r="G244" s="437">
        <v>13.853501556858481</v>
      </c>
      <c r="H244" s="437">
        <v>95.63033333333334</v>
      </c>
      <c r="I244" s="437">
        <v>7.2026428714280479</v>
      </c>
      <c r="J244" s="437">
        <v>7.5317554800548443</v>
      </c>
    </row>
    <row r="245" spans="1:10">
      <c r="A245" s="442" t="s">
        <v>1073</v>
      </c>
      <c r="B245" s="437">
        <v>25.494</v>
      </c>
      <c r="C245" s="437">
        <v>0.1924681791881456</v>
      </c>
      <c r="D245" s="437">
        <v>0.75495480971266027</v>
      </c>
      <c r="E245" s="437">
        <v>522.53666666666675</v>
      </c>
      <c r="F245" s="437">
        <v>48.858371169466288</v>
      </c>
      <c r="G245" s="437">
        <v>9.3502282779772301</v>
      </c>
      <c r="H245" s="437">
        <v>53.493000000000002</v>
      </c>
      <c r="I245" s="437">
        <v>3.0517616224076183</v>
      </c>
      <c r="J245" s="437">
        <v>5.7049737767700792</v>
      </c>
    </row>
    <row r="246" spans="1:10">
      <c r="A246" s="442" t="s">
        <v>1074</v>
      </c>
      <c r="B246" s="437">
        <v>35.056000000000004</v>
      </c>
      <c r="C246" s="437">
        <v>1.2304877081872871</v>
      </c>
      <c r="D246" s="437">
        <v>3.5100630653448395</v>
      </c>
      <c r="E246" s="437">
        <v>581.13</v>
      </c>
      <c r="F246" s="437">
        <v>36.999755404596911</v>
      </c>
      <c r="G246" s="437">
        <v>6.3668637662135676</v>
      </c>
      <c r="H246" s="437">
        <v>86.581000000000003</v>
      </c>
      <c r="I246" s="437">
        <v>5.3130341613808536</v>
      </c>
      <c r="J246" s="437">
        <v>6.1364897164283772</v>
      </c>
    </row>
    <row r="247" spans="1:10">
      <c r="A247" s="441" t="s">
        <v>1075</v>
      </c>
      <c r="B247" s="437">
        <v>46.451999999999998</v>
      </c>
      <c r="C247" s="437">
        <v>1.7474221012680407</v>
      </c>
      <c r="D247" s="437">
        <v>3.7617801198399219</v>
      </c>
      <c r="E247" s="437">
        <v>998.03000000000009</v>
      </c>
      <c r="F247" s="437">
        <v>54.465775492505401</v>
      </c>
      <c r="G247" s="437">
        <v>5.4573284863686862</v>
      </c>
      <c r="H247" s="437">
        <v>76.548999999999992</v>
      </c>
      <c r="I247" s="437">
        <v>6.1367677974647235</v>
      </c>
      <c r="J247" s="437">
        <v>8.0167837561101045</v>
      </c>
    </row>
    <row r="248" spans="1:10">
      <c r="A248" s="442" t="s">
        <v>1076</v>
      </c>
      <c r="B248" s="437">
        <v>42.91</v>
      </c>
      <c r="C248" s="437">
        <v>2.2516400689275362</v>
      </c>
      <c r="D248" s="437">
        <v>5.2473550895538024</v>
      </c>
      <c r="E248" s="437">
        <v>963.96666666666658</v>
      </c>
      <c r="F248" s="437">
        <v>77.821974617284866</v>
      </c>
      <c r="G248" s="437">
        <v>8.0730980964713375</v>
      </c>
      <c r="H248" s="437">
        <v>76.090666666666678</v>
      </c>
      <c r="I248" s="437">
        <v>5.6690069971145185</v>
      </c>
      <c r="J248" s="437">
        <v>7.4503316181325578</v>
      </c>
    </row>
    <row r="249" spans="1:10">
      <c r="A249" s="442" t="s">
        <v>1077</v>
      </c>
      <c r="B249" s="437">
        <v>127.20400000000001</v>
      </c>
      <c r="C249" s="437">
        <v>0.76132844423415535</v>
      </c>
      <c r="D249" s="437">
        <v>0.59850983006364211</v>
      </c>
      <c r="E249" s="437">
        <v>4041.7666666666669</v>
      </c>
      <c r="F249" s="437">
        <v>181.75093764086438</v>
      </c>
      <c r="G249" s="437">
        <v>4.4968191543515879</v>
      </c>
      <c r="H249" s="437">
        <v>93.236000000000004</v>
      </c>
      <c r="I249" s="437">
        <v>7.3991988755540241</v>
      </c>
      <c r="J249" s="437">
        <v>7.9359891839568668</v>
      </c>
    </row>
    <row r="250" spans="1:10">
      <c r="A250" s="442" t="s">
        <v>1078</v>
      </c>
      <c r="B250" s="437">
        <v>280.49</v>
      </c>
      <c r="C250" s="437">
        <v>6.981776278283351</v>
      </c>
      <c r="D250" s="437">
        <v>2.4891355407620059</v>
      </c>
      <c r="E250" s="437">
        <v>5790.4000000000005</v>
      </c>
      <c r="F250" s="437">
        <v>43.040794602330948</v>
      </c>
      <c r="G250" s="437">
        <v>0.74331297669126384</v>
      </c>
      <c r="H250" s="437">
        <v>87.61866666666667</v>
      </c>
      <c r="I250" s="437">
        <v>8.9393551407992131</v>
      </c>
      <c r="J250" s="437">
        <v>10.202569247952354</v>
      </c>
    </row>
    <row r="251" spans="1:10">
      <c r="A251" s="442" t="s">
        <v>1079</v>
      </c>
      <c r="B251" s="437">
        <v>47.313000000000009</v>
      </c>
      <c r="C251" s="437">
        <v>2.1633058036255486</v>
      </c>
      <c r="D251" s="437">
        <v>4.5723285431605438</v>
      </c>
      <c r="E251" s="437">
        <v>1311.2</v>
      </c>
      <c r="F251" s="437">
        <v>36.960654756105193</v>
      </c>
      <c r="G251" s="437">
        <v>2.8188418819482299</v>
      </c>
      <c r="H251" s="437">
        <v>69.784000000000006</v>
      </c>
      <c r="I251" s="437">
        <v>6.8212506917719988</v>
      </c>
      <c r="J251" s="437">
        <v>9.7748061042244618</v>
      </c>
    </row>
    <row r="252" spans="1:10">
      <c r="A252" s="442" t="s">
        <v>1080</v>
      </c>
      <c r="B252" s="437">
        <v>51.94</v>
      </c>
      <c r="C252" s="437">
        <v>4.3025578438877492</v>
      </c>
      <c r="D252" s="437">
        <v>8.283707824196668</v>
      </c>
      <c r="E252" s="437">
        <v>807.03333333333342</v>
      </c>
      <c r="F252" s="437">
        <v>82.736698225958506</v>
      </c>
      <c r="G252" s="437">
        <v>10.251955502782845</v>
      </c>
      <c r="H252" s="437">
        <v>75.364666666666665</v>
      </c>
      <c r="I252" s="437">
        <v>1.2456903039412883</v>
      </c>
      <c r="J252" s="437">
        <v>1.6528837173139779</v>
      </c>
    </row>
    <row r="253" spans="1:10">
      <c r="A253" s="442" t="s">
        <v>1081</v>
      </c>
      <c r="B253" s="437">
        <v>42.98</v>
      </c>
      <c r="C253" s="437">
        <v>0.15900943368240555</v>
      </c>
      <c r="D253" s="437">
        <v>0.36996145575245593</v>
      </c>
      <c r="E253" s="437">
        <v>708.76666666666654</v>
      </c>
      <c r="F253" s="437">
        <v>24.65333716423256</v>
      </c>
      <c r="G253" s="437">
        <v>3.4783432014625264</v>
      </c>
      <c r="H253" s="437">
        <v>58.404499999999999</v>
      </c>
      <c r="I253" s="437">
        <v>1.330067855411901</v>
      </c>
      <c r="J253" s="437">
        <v>2.2773379712383481</v>
      </c>
    </row>
    <row r="254" spans="1:10">
      <c r="A254" s="442" t="s">
        <v>1082</v>
      </c>
      <c r="B254" s="437">
        <v>42.217000000000006</v>
      </c>
      <c r="C254" s="437">
        <v>3.3600874988607048</v>
      </c>
      <c r="D254" s="437">
        <v>7.9590863843018322</v>
      </c>
      <c r="E254" s="437">
        <v>1087.4233333333334</v>
      </c>
      <c r="F254" s="437">
        <v>134.71584328998944</v>
      </c>
      <c r="G254" s="437">
        <v>12.388537118937681</v>
      </c>
      <c r="H254" s="437">
        <v>62.007000000000005</v>
      </c>
      <c r="I254" s="437">
        <v>3.4048331824040945</v>
      </c>
      <c r="J254" s="437">
        <v>5.4910464663733034</v>
      </c>
    </row>
    <row r="255" spans="1:10">
      <c r="A255" s="442" t="s">
        <v>1083</v>
      </c>
      <c r="B255" s="437">
        <v>34.110999999999997</v>
      </c>
      <c r="C255" s="437">
        <v>1.1250853300972354</v>
      </c>
      <c r="D255" s="437">
        <v>3.2983064996547609</v>
      </c>
      <c r="E255" s="437">
        <v>619.22666666666657</v>
      </c>
      <c r="F255" s="437">
        <v>28.877112621128401</v>
      </c>
      <c r="G255" s="437">
        <v>4.6634155432251632</v>
      </c>
      <c r="H255" s="437">
        <v>56.81133333333333</v>
      </c>
      <c r="I255" s="437">
        <v>5.5966366983513662</v>
      </c>
      <c r="J255" s="437">
        <v>9.8512679952674347</v>
      </c>
    </row>
    <row r="256" spans="1:10">
      <c r="A256" s="442" t="s">
        <v>1084</v>
      </c>
      <c r="B256" s="437">
        <v>44.632000000000005</v>
      </c>
      <c r="C256" s="437">
        <v>2.142034313450647</v>
      </c>
      <c r="D256" s="437">
        <v>4.7993240577402911</v>
      </c>
      <c r="E256" s="437">
        <v>1031.4333333333334</v>
      </c>
      <c r="F256" s="437">
        <v>124.20014868482787</v>
      </c>
      <c r="G256" s="437">
        <v>12.041510068657971</v>
      </c>
      <c r="H256" s="437">
        <v>86.379333333333349</v>
      </c>
      <c r="I256" s="437">
        <v>9.1805813722951886</v>
      </c>
      <c r="J256" s="437">
        <v>10.628215127416881</v>
      </c>
    </row>
    <row r="257" spans="1:10">
      <c r="A257" s="442" t="s">
        <v>1085</v>
      </c>
      <c r="B257" s="437">
        <v>118.83199999999999</v>
      </c>
      <c r="C257" s="437">
        <v>3.1849692306206054</v>
      </c>
      <c r="D257" s="437">
        <v>2.6802285837321644</v>
      </c>
      <c r="E257" s="437">
        <v>3696</v>
      </c>
      <c r="F257" s="437">
        <v>158.323592682834</v>
      </c>
      <c r="G257" s="437">
        <v>4.2836469881719159</v>
      </c>
      <c r="H257" s="437">
        <v>78.364000000000004</v>
      </c>
      <c r="I257" s="437">
        <v>1.8752015891631486</v>
      </c>
      <c r="J257" s="437">
        <v>2.3929375595466649</v>
      </c>
    </row>
    <row r="258" spans="1:10">
      <c r="A258" s="442" t="s">
        <v>1086</v>
      </c>
      <c r="B258" s="437">
        <v>37.576000000000001</v>
      </c>
      <c r="C258" s="437">
        <v>2.5987729796963754</v>
      </c>
      <c r="D258" s="437">
        <v>6.9160447618064076</v>
      </c>
      <c r="E258" s="437">
        <v>931.73666666666668</v>
      </c>
      <c r="F258" s="437">
        <v>106.62185626471398</v>
      </c>
      <c r="G258" s="437">
        <v>11.443346610599631</v>
      </c>
      <c r="H258" s="437">
        <v>87.087000000000003</v>
      </c>
      <c r="I258" s="437">
        <v>4.2864587948561903</v>
      </c>
      <c r="J258" s="437">
        <v>4.9220420899286808</v>
      </c>
    </row>
    <row r="259" spans="1:10">
      <c r="A259" s="442" t="s">
        <v>1087</v>
      </c>
      <c r="B259" s="437">
        <v>41.425999999999995</v>
      </c>
      <c r="C259" s="437">
        <v>0.64873800566946904</v>
      </c>
      <c r="D259" s="437">
        <v>1.5660165250554463</v>
      </c>
      <c r="E259" s="437">
        <v>883.30000000000007</v>
      </c>
      <c r="F259" s="437">
        <v>80.79865036001523</v>
      </c>
      <c r="G259" s="437">
        <v>9.1473622053679637</v>
      </c>
      <c r="H259" s="437">
        <v>70.436666666666667</v>
      </c>
      <c r="I259" s="437">
        <v>6.5014497870346846</v>
      </c>
      <c r="J259" s="437">
        <v>9.230206502817687</v>
      </c>
    </row>
    <row r="260" spans="1:10">
      <c r="A260" s="442" t="s">
        <v>1088</v>
      </c>
      <c r="B260" s="437">
        <v>42.441000000000003</v>
      </c>
      <c r="C260" s="437">
        <v>0.91512785991903411</v>
      </c>
      <c r="D260" s="437">
        <v>2.1562353854033458</v>
      </c>
      <c r="E260" s="437">
        <v>1154.1566666666668</v>
      </c>
      <c r="F260" s="437">
        <v>118.86701659137132</v>
      </c>
      <c r="G260" s="437">
        <v>10.299036519424398</v>
      </c>
      <c r="H260" s="437">
        <v>87.009999999999991</v>
      </c>
      <c r="I260" s="437">
        <v>3.8173169897193517</v>
      </c>
      <c r="J260" s="437">
        <v>4.3872164000911988</v>
      </c>
    </row>
    <row r="261" spans="1:10">
      <c r="A261" s="442" t="s">
        <v>1089</v>
      </c>
      <c r="B261" s="437">
        <v>40.18</v>
      </c>
      <c r="C261" s="437">
        <v>1.706866427111392</v>
      </c>
      <c r="D261" s="437">
        <v>4.2480498434828071</v>
      </c>
      <c r="E261" s="437">
        <v>941.30666666666673</v>
      </c>
      <c r="F261" s="437">
        <v>64.679095798668456</v>
      </c>
      <c r="G261" s="437">
        <v>6.8712034121365102</v>
      </c>
      <c r="H261" s="437">
        <v>69.226666666666674</v>
      </c>
      <c r="I261" s="437">
        <v>4.0207420127799036</v>
      </c>
      <c r="J261" s="437">
        <v>5.8080826455795975</v>
      </c>
    </row>
    <row r="262" spans="1:10">
      <c r="A262" s="442" t="s">
        <v>1090</v>
      </c>
      <c r="B262" s="437">
        <v>47.124000000000002</v>
      </c>
      <c r="C262" s="437">
        <v>3.2210878597144834</v>
      </c>
      <c r="D262" s="437">
        <v>6.835344749415337</v>
      </c>
      <c r="E262" s="437">
        <v>1284.1033333333335</v>
      </c>
      <c r="F262" s="437">
        <v>250.911189533933</v>
      </c>
      <c r="G262" s="437">
        <v>19.539797383954017</v>
      </c>
      <c r="H262" s="437">
        <v>102.30000000000001</v>
      </c>
      <c r="I262" s="437">
        <v>7.6537237995631893</v>
      </c>
      <c r="J262" s="437">
        <v>7.4816459428770177</v>
      </c>
    </row>
    <row r="263" spans="1:10">
      <c r="A263" s="442" t="s">
        <v>1091</v>
      </c>
      <c r="B263" s="437">
        <v>36.757000000000005</v>
      </c>
      <c r="C263" s="437">
        <v>1.7037631877699451</v>
      </c>
      <c r="D263" s="437">
        <v>4.6352074102074292</v>
      </c>
      <c r="E263" s="437">
        <v>1198.6333333333334</v>
      </c>
      <c r="F263" s="437">
        <v>31.906321212783713</v>
      </c>
      <c r="G263" s="437">
        <v>2.6618916999458029</v>
      </c>
      <c r="H263" s="437">
        <v>67.510666666666665</v>
      </c>
      <c r="I263" s="437">
        <v>4.1199564722619773</v>
      </c>
      <c r="J263" s="437">
        <v>6.1026748448570753</v>
      </c>
    </row>
    <row r="264" spans="1:10">
      <c r="A264" s="442" t="s">
        <v>1092</v>
      </c>
      <c r="B264" s="437">
        <v>34.747999999999998</v>
      </c>
      <c r="C264" s="437">
        <v>1.7685358350907123</v>
      </c>
      <c r="D264" s="437">
        <v>5.0896046825449304</v>
      </c>
      <c r="E264" s="437">
        <v>740.81333333333339</v>
      </c>
      <c r="F264" s="437">
        <v>83.639744938237016</v>
      </c>
      <c r="G264" s="437">
        <v>11.290259121268113</v>
      </c>
      <c r="H264" s="437">
        <v>94.407499999999999</v>
      </c>
      <c r="I264" s="437">
        <v>6.4169940392679212</v>
      </c>
      <c r="J264" s="437">
        <v>6.7971231515164803</v>
      </c>
    </row>
    <row r="265" spans="1:10">
      <c r="A265" s="442" t="s">
        <v>1093</v>
      </c>
      <c r="B265" s="437">
        <v>66.667999999999992</v>
      </c>
      <c r="C265" s="437">
        <v>1.5280055628170952</v>
      </c>
      <c r="D265" s="437">
        <v>2.2919625049755434</v>
      </c>
      <c r="E265" s="437">
        <v>2092.5666666666671</v>
      </c>
      <c r="F265" s="437">
        <v>3.1754264805429413</v>
      </c>
      <c r="G265" s="437">
        <v>0.15174792426571548</v>
      </c>
      <c r="H265" s="437">
        <v>83.944666666666663</v>
      </c>
      <c r="I265" s="437">
        <v>0.76971185084636062</v>
      </c>
      <c r="J265" s="437">
        <v>0.9169276398496955</v>
      </c>
    </row>
    <row r="266" spans="1:10">
      <c r="A266" s="442" t="s">
        <v>1094</v>
      </c>
      <c r="B266" s="437">
        <v>43.806000000000004</v>
      </c>
      <c r="C266" s="437">
        <v>3.0242187420886095</v>
      </c>
      <c r="D266" s="437">
        <v>6.9036632929019071</v>
      </c>
      <c r="E266" s="437">
        <v>723.06666666666661</v>
      </c>
      <c r="F266" s="437">
        <v>57.324073767775218</v>
      </c>
      <c r="G266" s="437">
        <v>7.9279098885914472</v>
      </c>
      <c r="H266" s="437">
        <v>68.280666666666662</v>
      </c>
      <c r="I266" s="437">
        <v>7.8770318225416167</v>
      </c>
      <c r="J266" s="437">
        <v>11.536255000256222</v>
      </c>
    </row>
    <row r="267" spans="1:10">
      <c r="A267" s="442" t="s">
        <v>1095</v>
      </c>
      <c r="B267" s="437">
        <v>58.954000000000001</v>
      </c>
      <c r="C267" s="437">
        <v>4.0911931022624692</v>
      </c>
      <c r="D267" s="437">
        <v>6.9396361608414514</v>
      </c>
      <c r="E267" s="437">
        <v>1696.2</v>
      </c>
      <c r="F267" s="437">
        <v>77.41530856361689</v>
      </c>
      <c r="G267" s="437">
        <v>4.5640436601589958</v>
      </c>
      <c r="H267" s="437">
        <v>87.776333333333341</v>
      </c>
      <c r="I267" s="437">
        <v>6.2475771570532395</v>
      </c>
      <c r="J267" s="437">
        <v>7.1176100889608502</v>
      </c>
    </row>
    <row r="268" spans="1:10">
      <c r="A268" s="442" t="s">
        <v>1096</v>
      </c>
      <c r="B268" s="437">
        <v>52.759000000000007</v>
      </c>
      <c r="C268" s="437">
        <v>2.6313203909824412</v>
      </c>
      <c r="D268" s="437">
        <v>4.9874341647537683</v>
      </c>
      <c r="E268" s="437">
        <v>1217.2966666666669</v>
      </c>
      <c r="F268" s="437">
        <v>134.13868954680208</v>
      </c>
      <c r="G268" s="437">
        <v>11.019391839305296</v>
      </c>
      <c r="H268" s="437">
        <v>88.902000000000001</v>
      </c>
      <c r="I268" s="437">
        <v>4.6109291905211451</v>
      </c>
      <c r="J268" s="437">
        <v>5.1865303261131865</v>
      </c>
    </row>
    <row r="269" spans="1:10">
      <c r="A269" s="442" t="s">
        <v>1097</v>
      </c>
      <c r="B269" s="437">
        <v>152.57900000000001</v>
      </c>
      <c r="C269" s="437">
        <v>5.529437313144979</v>
      </c>
      <c r="D269" s="437">
        <v>3.6239831910977127</v>
      </c>
      <c r="E269" s="437">
        <v>7000.7828061401042</v>
      </c>
      <c r="F269" s="437">
        <v>160.7374774541565</v>
      </c>
      <c r="G269" s="437">
        <v>2.2959929182945102</v>
      </c>
      <c r="H269" s="437">
        <v>74.161999999999992</v>
      </c>
      <c r="I269" s="437">
        <v>4.0628139263323382</v>
      </c>
      <c r="J269" s="437">
        <v>5.4782960631217312</v>
      </c>
    </row>
    <row r="270" spans="1:10">
      <c r="A270" s="442" t="s">
        <v>1098</v>
      </c>
      <c r="B270" s="437">
        <v>45.185000000000002</v>
      </c>
      <c r="C270" s="437">
        <v>2.7481397344385576</v>
      </c>
      <c r="D270" s="437">
        <v>6.0819735187309005</v>
      </c>
      <c r="E270" s="437">
        <v>929.97666666666657</v>
      </c>
      <c r="F270" s="437">
        <v>57.12700791511255</v>
      </c>
      <c r="G270" s="437">
        <v>6.1428431446429714</v>
      </c>
      <c r="H270" s="437">
        <v>84.25633333333333</v>
      </c>
      <c r="I270" s="437">
        <v>4.965282704271063</v>
      </c>
      <c r="J270" s="437">
        <v>5.8930676280766985</v>
      </c>
    </row>
    <row r="271" spans="1:10">
      <c r="A271" s="442" t="s">
        <v>1099</v>
      </c>
      <c r="B271" s="437">
        <v>53.521999999999998</v>
      </c>
      <c r="C271" s="437">
        <v>3.1247219076263395</v>
      </c>
      <c r="D271" s="437">
        <v>5.8382009409707027</v>
      </c>
      <c r="E271" s="437">
        <v>946.77</v>
      </c>
      <c r="F271" s="437">
        <v>60.16638014705557</v>
      </c>
      <c r="G271" s="437">
        <v>6.3549098669218056</v>
      </c>
      <c r="H271" s="437">
        <v>106.23066666666666</v>
      </c>
      <c r="I271" s="437">
        <v>7.5108764690502863</v>
      </c>
      <c r="J271" s="437">
        <v>7.0703467320017008</v>
      </c>
    </row>
    <row r="272" spans="1:10">
      <c r="A272" s="442" t="s">
        <v>1100</v>
      </c>
      <c r="B272" s="437">
        <v>48.258000000000003</v>
      </c>
      <c r="C272" s="437">
        <v>1.9897984822589498</v>
      </c>
      <c r="D272" s="437">
        <v>4.1232510304176504</v>
      </c>
      <c r="E272" s="437">
        <v>964.97500000000002</v>
      </c>
      <c r="F272" s="437">
        <v>20.612162671587765</v>
      </c>
      <c r="G272" s="437">
        <v>2.1360307439661925</v>
      </c>
      <c r="H272" s="437">
        <v>94.110500000000002</v>
      </c>
      <c r="I272" s="437">
        <v>5.0947043584490839</v>
      </c>
      <c r="J272" s="437">
        <v>5.4135344711260522</v>
      </c>
    </row>
    <row r="273" spans="1:10">
      <c r="A273" s="442" t="s">
        <v>1101</v>
      </c>
      <c r="B273" s="437">
        <v>39.585000000000001</v>
      </c>
      <c r="C273" s="437">
        <v>1.9268572858413804</v>
      </c>
      <c r="D273" s="437">
        <v>4.8676450318084639</v>
      </c>
      <c r="E273" s="437">
        <v>1083.0233333333335</v>
      </c>
      <c r="F273" s="437">
        <v>65.366877188170292</v>
      </c>
      <c r="G273" s="437">
        <v>6.0355926946637295</v>
      </c>
      <c r="H273" s="437">
        <v>79.981000000000009</v>
      </c>
      <c r="I273" s="437">
        <v>6.4893008097945417</v>
      </c>
      <c r="J273" s="437">
        <v>8.1135529810761824</v>
      </c>
    </row>
    <row r="274" spans="1:10">
      <c r="A274" s="442" t="s">
        <v>1102</v>
      </c>
      <c r="B274" s="437">
        <v>45.192000000000007</v>
      </c>
      <c r="C274" s="437">
        <v>0.74926163654627331</v>
      </c>
      <c r="D274" s="437">
        <v>1.6579519307538353</v>
      </c>
      <c r="E274" s="437">
        <v>991.06333333333339</v>
      </c>
      <c r="F274" s="437">
        <v>36.135348806028269</v>
      </c>
      <c r="G274" s="437">
        <v>3.646119031009952</v>
      </c>
      <c r="H274" s="437">
        <v>61.031666666666666</v>
      </c>
      <c r="I274" s="437">
        <v>4.4444537722124293</v>
      </c>
      <c r="J274" s="437">
        <v>7.2822094085787645</v>
      </c>
    </row>
    <row r="275" spans="1:10">
      <c r="A275" s="442" t="s">
        <v>1103</v>
      </c>
      <c r="B275" s="437">
        <v>68.628</v>
      </c>
      <c r="C275" s="437">
        <v>2.4471082934761998</v>
      </c>
      <c r="D275" s="437">
        <v>3.5657578444311362</v>
      </c>
      <c r="E275" s="437">
        <v>2251.7000000000003</v>
      </c>
      <c r="F275" s="437">
        <v>69.072642920334232</v>
      </c>
      <c r="G275" s="437">
        <v>3.0675775156696816</v>
      </c>
      <c r="H275" s="437">
        <v>90.87833333333333</v>
      </c>
      <c r="I275" s="437">
        <v>3.9341009561694418</v>
      </c>
      <c r="J275" s="437">
        <v>4.328975688561016</v>
      </c>
    </row>
    <row r="276" spans="1:10">
      <c r="A276" s="442" t="s">
        <v>1104</v>
      </c>
      <c r="B276" s="437">
        <v>66.227000000000004</v>
      </c>
      <c r="C276" s="437">
        <v>5.63130313515442</v>
      </c>
      <c r="D276" s="437">
        <v>8.5030322000912317</v>
      </c>
      <c r="E276" s="437">
        <v>8138.6643725840631</v>
      </c>
      <c r="F276" s="437">
        <v>248.83332608524603</v>
      </c>
      <c r="G276" s="437">
        <v>3.057422135792538</v>
      </c>
      <c r="H276" s="437">
        <v>137.79333333333338</v>
      </c>
      <c r="I276" s="437">
        <v>6.3670270404116689</v>
      </c>
      <c r="J276" s="437">
        <v>4.6207076107298368</v>
      </c>
    </row>
    <row r="277" spans="1:10">
      <c r="A277" s="442" t="s">
        <v>1105</v>
      </c>
      <c r="B277" s="437">
        <v>36.932000000000002</v>
      </c>
      <c r="C277" s="437">
        <v>1.3603613490539923</v>
      </c>
      <c r="D277" s="437">
        <v>3.6834218267464318</v>
      </c>
      <c r="E277" s="437">
        <v>738.02666666666664</v>
      </c>
      <c r="F277" s="437">
        <v>39.863479945099236</v>
      </c>
      <c r="G277" s="437">
        <v>5.4013603770097607</v>
      </c>
      <c r="H277" s="437">
        <v>84.003333333333345</v>
      </c>
      <c r="I277" s="437">
        <v>4.3442666047715468</v>
      </c>
      <c r="J277" s="437">
        <v>5.1715407381908021</v>
      </c>
    </row>
    <row r="278" spans="1:10">
      <c r="A278" s="442" t="s">
        <v>1106</v>
      </c>
      <c r="B278" s="437">
        <v>44.002000000000002</v>
      </c>
      <c r="C278" s="437">
        <v>1.2310251825206535</v>
      </c>
      <c r="D278" s="437">
        <v>2.7976573394860536</v>
      </c>
      <c r="E278" s="437">
        <v>1685.5666666666668</v>
      </c>
      <c r="F278" s="437">
        <v>85.576418091278825</v>
      </c>
      <c r="G278" s="437">
        <v>5.0770117719824484</v>
      </c>
      <c r="H278" s="437">
        <v>85.882500000000007</v>
      </c>
      <c r="I278" s="437">
        <v>3.3679495987915296</v>
      </c>
      <c r="J278" s="437">
        <v>3.9215784342462423</v>
      </c>
    </row>
    <row r="279" spans="1:10">
      <c r="A279" s="442" t="s">
        <v>1107</v>
      </c>
      <c r="B279" s="437">
        <v>39.780999999999999</v>
      </c>
      <c r="C279" s="437">
        <v>2.6277985082574351</v>
      </c>
      <c r="D279" s="437">
        <v>6.6056622715804911</v>
      </c>
      <c r="E279" s="437">
        <v>949.00666666666677</v>
      </c>
      <c r="F279" s="437">
        <v>36.270209998473078</v>
      </c>
      <c r="G279" s="437">
        <v>3.8219130879101386</v>
      </c>
      <c r="H279" s="437">
        <v>70.715333333333334</v>
      </c>
      <c r="I279" s="437">
        <v>0.96275663245356369</v>
      </c>
      <c r="J279" s="437">
        <v>1.3614538560051526</v>
      </c>
    </row>
    <row r="280" spans="1:10">
      <c r="A280" s="442" t="s">
        <v>1108</v>
      </c>
      <c r="B280" s="437">
        <v>49.21</v>
      </c>
      <c r="C280" s="437">
        <v>6.7856109525966728</v>
      </c>
      <c r="D280" s="437">
        <v>13.789089519603074</v>
      </c>
      <c r="E280" s="437">
        <v>2817.1000000000004</v>
      </c>
      <c r="F280" s="437">
        <v>62.118354775380332</v>
      </c>
      <c r="G280" s="437">
        <v>2.2050461387732181</v>
      </c>
      <c r="H280" s="437">
        <v>52.220666666666681</v>
      </c>
      <c r="I280" s="437">
        <v>2.9280738264827511</v>
      </c>
      <c r="J280" s="437">
        <v>5.6071169010023176</v>
      </c>
    </row>
    <row r="281" spans="1:10">
      <c r="A281" s="442" t="s">
        <v>1109</v>
      </c>
      <c r="B281" s="437">
        <v>55.545000000000009</v>
      </c>
      <c r="C281" s="437">
        <v>1.7106945957709663</v>
      </c>
      <c r="D281" s="437">
        <v>3.0798354411215518</v>
      </c>
      <c r="E281" s="437">
        <v>2079.7333333333336</v>
      </c>
      <c r="F281" s="437">
        <v>61.534488974341301</v>
      </c>
      <c r="G281" s="437">
        <v>2.9587682222564413</v>
      </c>
      <c r="H281" s="437">
        <v>67.800333333333342</v>
      </c>
      <c r="I281" s="437">
        <v>3.244726542150095</v>
      </c>
      <c r="J281" s="437">
        <v>4.785708834494562</v>
      </c>
    </row>
    <row r="282" spans="1:10">
      <c r="A282" s="442" t="s">
        <v>1110</v>
      </c>
      <c r="B282" s="437">
        <v>35.532000000000004</v>
      </c>
      <c r="C282" s="437">
        <v>1.9482522937237887</v>
      </c>
      <c r="D282" s="437">
        <v>5.4830921246307227</v>
      </c>
      <c r="E282" s="437">
        <v>765.71</v>
      </c>
      <c r="F282" s="437">
        <v>11.152394361750311</v>
      </c>
      <c r="G282" s="437">
        <v>1.4564775648418213</v>
      </c>
      <c r="H282" s="437">
        <v>78.881000000000014</v>
      </c>
      <c r="I282" s="437">
        <v>4.567172976798668</v>
      </c>
      <c r="J282" s="437">
        <v>5.7899531912610982</v>
      </c>
    </row>
    <row r="283" spans="1:10">
      <c r="A283" s="442" t="s">
        <v>1111</v>
      </c>
      <c r="B283" s="437">
        <v>90.685000000000002</v>
      </c>
      <c r="C283" s="437">
        <v>3.5611773334109516</v>
      </c>
      <c r="D283" s="437">
        <v>3.9269750602756259</v>
      </c>
      <c r="E283" s="437">
        <v>6274.4000000000005</v>
      </c>
      <c r="F283" s="437">
        <v>23.822048610477967</v>
      </c>
      <c r="G283" s="437">
        <v>0.37967054396401195</v>
      </c>
      <c r="H283" s="437">
        <v>88.179666666666662</v>
      </c>
      <c r="I283" s="437">
        <v>3.4596938207496564</v>
      </c>
      <c r="J283" s="437">
        <v>3.9234598536506793</v>
      </c>
    </row>
    <row r="284" spans="1:10">
      <c r="A284" s="442" t="s">
        <v>1112</v>
      </c>
      <c r="B284" s="437">
        <v>29.683500000000002</v>
      </c>
      <c r="C284" s="437">
        <v>1.7076628765655117</v>
      </c>
      <c r="D284" s="437">
        <v>5.7529027121650467</v>
      </c>
      <c r="E284" s="437">
        <v>768.93666666666661</v>
      </c>
      <c r="F284" s="437">
        <v>41.472382778583331</v>
      </c>
      <c r="G284" s="437">
        <v>5.3934718652923301</v>
      </c>
      <c r="H284" s="437">
        <v>69.846333333333334</v>
      </c>
      <c r="I284" s="437">
        <v>7.3650510747267299</v>
      </c>
      <c r="J284" s="437">
        <v>10.544649551720772</v>
      </c>
    </row>
    <row r="285" spans="1:10">
      <c r="A285" s="442" t="s">
        <v>1113</v>
      </c>
      <c r="B285" s="437">
        <v>47.425000000000004</v>
      </c>
      <c r="C285" s="437">
        <v>0.4669057720782675</v>
      </c>
      <c r="D285" s="437">
        <v>0.98451401597947807</v>
      </c>
      <c r="E285" s="437">
        <v>931.37</v>
      </c>
      <c r="F285" s="437">
        <v>38.962832289247189</v>
      </c>
      <c r="G285" s="437">
        <v>4.1833892319107537</v>
      </c>
      <c r="H285" s="437">
        <v>66.656333333333336</v>
      </c>
      <c r="I285" s="437">
        <v>5.0661817311791442</v>
      </c>
      <c r="J285" s="437">
        <v>7.6004506666220424</v>
      </c>
    </row>
    <row r="286" spans="1:10">
      <c r="A286" s="442" t="s">
        <v>1114</v>
      </c>
      <c r="B286" s="437">
        <v>55.650000000000006</v>
      </c>
      <c r="C286" s="437">
        <v>4.1268606712609035</v>
      </c>
      <c r="D286" s="437">
        <v>7.4157424461112367</v>
      </c>
      <c r="E286" s="437">
        <v>1025.2733333333333</v>
      </c>
      <c r="F286" s="437">
        <v>87.182570123467599</v>
      </c>
      <c r="G286" s="437">
        <v>8.5033490376680945</v>
      </c>
      <c r="H286" s="437">
        <v>80.285333333333327</v>
      </c>
      <c r="I286" s="437">
        <v>7.6742036937608971</v>
      </c>
      <c r="J286" s="437">
        <v>9.558662055868524</v>
      </c>
    </row>
    <row r="287" spans="1:10">
      <c r="A287" s="442" t="s">
        <v>1115</v>
      </c>
      <c r="B287" s="437">
        <v>25.753000000000004</v>
      </c>
      <c r="C287" s="437">
        <v>0.74670676975637662</v>
      </c>
      <c r="D287" s="437">
        <v>2.8994943103963675</v>
      </c>
      <c r="E287" s="437">
        <v>773.2266666666668</v>
      </c>
      <c r="F287" s="437">
        <v>24.370979326513261</v>
      </c>
      <c r="G287" s="437">
        <v>3.1518544790462379</v>
      </c>
      <c r="H287" s="437">
        <v>41.235333333333337</v>
      </c>
      <c r="I287" s="437">
        <v>3.2361755720809313</v>
      </c>
      <c r="J287" s="437">
        <v>7.8480645370821085</v>
      </c>
    </row>
    <row r="288" spans="1:10">
      <c r="A288" s="442" t="s">
        <v>1116</v>
      </c>
      <c r="B288" s="437">
        <v>33.411000000000001</v>
      </c>
      <c r="C288" s="437">
        <v>5.9990939315866072</v>
      </c>
      <c r="D288" s="437">
        <v>17.955445606496685</v>
      </c>
      <c r="E288" s="437">
        <v>1053.5066666666669</v>
      </c>
      <c r="F288" s="437">
        <v>50.850506716583851</v>
      </c>
      <c r="G288" s="437">
        <v>4.8267854704210551</v>
      </c>
      <c r="H288" s="437">
        <v>100.133</v>
      </c>
      <c r="I288" s="437">
        <v>9.1854939986916282</v>
      </c>
      <c r="J288" s="437">
        <v>9.1732935183122724</v>
      </c>
    </row>
    <row r="289" spans="1:10">
      <c r="A289" s="442" t="s">
        <v>1117</v>
      </c>
      <c r="B289" s="437">
        <v>25.864999999999998</v>
      </c>
      <c r="C289" s="437">
        <v>1.8387096018675693</v>
      </c>
      <c r="D289" s="437">
        <v>7.1088714551230208</v>
      </c>
      <c r="E289" s="437">
        <v>540.87</v>
      </c>
      <c r="F289" s="437">
        <v>35.623869806633884</v>
      </c>
      <c r="G289" s="437">
        <v>6.5864015025114879</v>
      </c>
      <c r="H289" s="437">
        <v>48.979333333333329</v>
      </c>
      <c r="I289" s="437">
        <v>1.6696946826690533</v>
      </c>
      <c r="J289" s="437">
        <v>3.4089779689441531</v>
      </c>
    </row>
    <row r="290" spans="1:10">
      <c r="A290" s="442" t="s">
        <v>1118</v>
      </c>
      <c r="B290" s="437">
        <v>34.306999999999995</v>
      </c>
      <c r="C290" s="437">
        <v>0.96012342956517516</v>
      </c>
      <c r="D290" s="437">
        <v>2.7986225247476471</v>
      </c>
      <c r="E290" s="437">
        <v>842.78333333333342</v>
      </c>
      <c r="F290" s="437">
        <v>39.216555602619302</v>
      </c>
      <c r="G290" s="437">
        <v>4.6532191669609784</v>
      </c>
      <c r="H290" s="437">
        <v>73.238</v>
      </c>
      <c r="I290" s="437">
        <v>6.139222100559647</v>
      </c>
      <c r="J290" s="437">
        <v>8.3825638337470263</v>
      </c>
    </row>
    <row r="291" spans="1:10">
      <c r="A291" s="442" t="s">
        <v>1119</v>
      </c>
      <c r="B291" s="437">
        <v>37.155999999999999</v>
      </c>
      <c r="C291" s="437">
        <v>3.0135060975548051</v>
      </c>
      <c r="D291" s="437">
        <v>8.1104158078232462</v>
      </c>
      <c r="E291" s="437">
        <v>744.07666666666671</v>
      </c>
      <c r="F291" s="437">
        <v>32.153196315970419</v>
      </c>
      <c r="G291" s="437">
        <v>4.3212208844030968</v>
      </c>
      <c r="H291" s="437">
        <v>90.911333333333332</v>
      </c>
      <c r="I291" s="437">
        <v>12.963407049588923</v>
      </c>
      <c r="J291" s="437">
        <v>14.259396022779253</v>
      </c>
    </row>
    <row r="292" spans="1:10">
      <c r="A292" s="442" t="s">
        <v>1120</v>
      </c>
      <c r="B292" s="437">
        <v>408.52</v>
      </c>
      <c r="C292" s="437">
        <v>17.413968531038485</v>
      </c>
      <c r="D292" s="437">
        <v>4.2626966931945764</v>
      </c>
      <c r="E292" s="437">
        <v>35839.058464495676</v>
      </c>
      <c r="F292" s="437">
        <v>549.95340629452119</v>
      </c>
      <c r="G292" s="437">
        <v>1.5345085218668288</v>
      </c>
      <c r="H292" s="437">
        <v>232.815</v>
      </c>
      <c r="I292" s="437">
        <v>6.4558849122331949</v>
      </c>
      <c r="J292" s="437">
        <v>2.7729677693590169</v>
      </c>
    </row>
    <row r="293" spans="1:10">
      <c r="A293" s="442" t="s">
        <v>1121</v>
      </c>
      <c r="B293" s="437">
        <v>45.794000000000004</v>
      </c>
      <c r="C293" s="437">
        <v>4.4727699471356637</v>
      </c>
      <c r="D293" s="437">
        <v>9.7671527866874772</v>
      </c>
      <c r="E293" s="437">
        <v>996.30666666666673</v>
      </c>
      <c r="F293" s="437">
        <v>29.107698867023775</v>
      </c>
      <c r="G293" s="437">
        <v>2.9215601823090389</v>
      </c>
      <c r="H293" s="437">
        <v>121.27500000000001</v>
      </c>
      <c r="I293" s="437">
        <v>1.1667261889577873</v>
      </c>
      <c r="J293" s="437">
        <v>0.9620500424306635</v>
      </c>
    </row>
    <row r="294" spans="1:10">
      <c r="A294" s="442" t="s">
        <v>1122</v>
      </c>
      <c r="B294" s="437">
        <v>24.164000000000001</v>
      </c>
      <c r="C294" s="437">
        <v>1.9545047966172917</v>
      </c>
      <c r="D294" s="437">
        <v>8.0884985789492276</v>
      </c>
      <c r="E294" s="437">
        <v>733.95666666666659</v>
      </c>
      <c r="F294" s="437">
        <v>20.194613968415798</v>
      </c>
      <c r="G294" s="437">
        <v>2.7514722442854209</v>
      </c>
      <c r="H294" s="437">
        <v>75.027333333333345</v>
      </c>
      <c r="I294" s="437">
        <v>12.807596860197194</v>
      </c>
      <c r="J294" s="437">
        <v>17.070574537542573</v>
      </c>
    </row>
    <row r="295" spans="1:10">
      <c r="A295" s="442" t="s">
        <v>1123</v>
      </c>
      <c r="B295" s="437">
        <v>74.766999999999996</v>
      </c>
      <c r="C295" s="437">
        <v>3.1156763310716316</v>
      </c>
      <c r="D295" s="437">
        <v>4.1671811508708814</v>
      </c>
      <c r="E295" s="437">
        <v>5220.9666666666672</v>
      </c>
      <c r="F295" s="437">
        <v>59.291258490044761</v>
      </c>
      <c r="G295" s="437">
        <v>1.1356375605420086</v>
      </c>
      <c r="H295" s="437">
        <v>94.823666666666668</v>
      </c>
      <c r="I295" s="437">
        <v>6.1180209490760351</v>
      </c>
      <c r="J295" s="437">
        <v>6.45199786524043</v>
      </c>
    </row>
    <row r="296" spans="1:10">
      <c r="A296" s="442" t="s">
        <v>1124</v>
      </c>
      <c r="B296" s="437">
        <v>46.472999999999992</v>
      </c>
      <c r="C296" s="437">
        <v>1.5242007741764219</v>
      </c>
      <c r="D296" s="437">
        <v>3.27975550142324</v>
      </c>
      <c r="E296" s="437">
        <v>948.93333333333339</v>
      </c>
      <c r="F296" s="437">
        <v>97.135190499289791</v>
      </c>
      <c r="G296" s="437">
        <v>10.236250228251699</v>
      </c>
      <c r="H296" s="437">
        <v>85.154666666666671</v>
      </c>
      <c r="I296" s="437">
        <v>3.7093059099154022</v>
      </c>
      <c r="J296" s="437">
        <v>4.3559631610505614</v>
      </c>
    </row>
    <row r="297" spans="1:10">
      <c r="A297" s="442" t="s">
        <v>1125</v>
      </c>
      <c r="B297" s="437">
        <v>42.847000000000001</v>
      </c>
      <c r="C297" s="437">
        <v>3.4819705627704538</v>
      </c>
      <c r="D297" s="437">
        <v>8.1265212564950957</v>
      </c>
      <c r="E297" s="437">
        <v>969.72333333333336</v>
      </c>
      <c r="F297" s="437">
        <v>34.585569726886597</v>
      </c>
      <c r="G297" s="437">
        <v>3.5665399127813018</v>
      </c>
      <c r="H297" s="437">
        <v>105.09033333333333</v>
      </c>
      <c r="I297" s="437">
        <v>9.8502302680360287</v>
      </c>
      <c r="J297" s="437">
        <v>9.3731078355155049</v>
      </c>
    </row>
    <row r="298" spans="1:10">
      <c r="A298" s="442" t="s">
        <v>1126</v>
      </c>
      <c r="B298" s="437">
        <v>54.333999999999996</v>
      </c>
      <c r="C298" s="437">
        <v>1.8675050200735763</v>
      </c>
      <c r="D298" s="437">
        <v>3.4370836310111099</v>
      </c>
      <c r="E298" s="437">
        <v>3647.6000000000008</v>
      </c>
      <c r="F298" s="437">
        <v>102.53038574003315</v>
      </c>
      <c r="G298" s="437">
        <v>2.8108999270762456</v>
      </c>
      <c r="H298" s="437">
        <v>97.489333333333335</v>
      </c>
      <c r="I298" s="437">
        <v>6.8159299683413215</v>
      </c>
      <c r="J298" s="437">
        <v>6.9914622813517946</v>
      </c>
    </row>
    <row r="299" spans="1:10">
      <c r="A299" s="442" t="s">
        <v>1127</v>
      </c>
      <c r="B299" s="437">
        <v>38.899000000000001</v>
      </c>
      <c r="C299" s="437">
        <v>3.2417860817765281</v>
      </c>
      <c r="D299" s="437">
        <v>8.3338545509563939</v>
      </c>
      <c r="E299" s="437">
        <v>630.85</v>
      </c>
      <c r="F299" s="437">
        <v>46.638832532558133</v>
      </c>
      <c r="G299" s="437">
        <v>7.3930145886594483</v>
      </c>
      <c r="H299" s="437">
        <v>77.993666666666684</v>
      </c>
      <c r="I299" s="437">
        <v>3.908597873065649</v>
      </c>
      <c r="J299" s="437">
        <v>5.0114298251554379</v>
      </c>
    </row>
    <row r="300" spans="1:10">
      <c r="A300" s="442" t="s">
        <v>1128</v>
      </c>
      <c r="B300" s="437">
        <v>39.977000000000004</v>
      </c>
      <c r="C300" s="437">
        <v>4.3909756319068753</v>
      </c>
      <c r="D300" s="437">
        <v>10.983754738741965</v>
      </c>
      <c r="E300" s="437">
        <v>827.67666666666662</v>
      </c>
      <c r="F300" s="437">
        <v>65.957850429902038</v>
      </c>
      <c r="G300" s="437">
        <v>7.9690358670538055</v>
      </c>
      <c r="H300" s="437">
        <v>103.12866666666667</v>
      </c>
      <c r="I300" s="437">
        <v>7.6548962326953447</v>
      </c>
      <c r="J300" s="437">
        <v>7.4226657631845123</v>
      </c>
    </row>
    <row r="301" spans="1:10">
      <c r="A301" s="442" t="s">
        <v>1129</v>
      </c>
      <c r="B301" s="437">
        <v>49.308</v>
      </c>
      <c r="C301" s="437">
        <v>0.87320616122425887</v>
      </c>
      <c r="D301" s="437">
        <v>1.7709218812855092</v>
      </c>
      <c r="E301" s="437">
        <v>1194.6000000000001</v>
      </c>
      <c r="F301" s="437">
        <v>42.045332677956083</v>
      </c>
      <c r="G301" s="437">
        <v>3.5196159951411419</v>
      </c>
      <c r="H301" s="437">
        <v>96.216999999999999</v>
      </c>
      <c r="I301" s="437">
        <v>9.7859019512766459</v>
      </c>
      <c r="J301" s="437">
        <v>10.170657941191937</v>
      </c>
    </row>
    <row r="302" spans="1:10">
      <c r="A302" s="442" t="s">
        <v>1130</v>
      </c>
      <c r="B302" s="437">
        <v>34.503000000000007</v>
      </c>
      <c r="C302" s="437">
        <v>0.24758634857358205</v>
      </c>
      <c r="D302" s="437">
        <v>0.71757919187775554</v>
      </c>
      <c r="E302" s="437">
        <v>779.35</v>
      </c>
      <c r="F302" s="437">
        <v>22.895067154302016</v>
      </c>
      <c r="G302" s="437">
        <v>2.9377131140440129</v>
      </c>
      <c r="H302" s="437">
        <v>84.582666666666682</v>
      </c>
      <c r="I302" s="437">
        <v>4.6377927221182897</v>
      </c>
      <c r="J302" s="437">
        <v>5.4831479130298035</v>
      </c>
    </row>
    <row r="303" spans="1:10">
      <c r="A303" s="442" t="s">
        <v>1131</v>
      </c>
      <c r="B303" s="437">
        <v>35.594999999999999</v>
      </c>
      <c r="C303" s="437">
        <v>2.320286189244765</v>
      </c>
      <c r="D303" s="437">
        <v>6.5185733649241895</v>
      </c>
      <c r="E303" s="437">
        <v>1099.3399999999999</v>
      </c>
      <c r="F303" s="437">
        <v>54.169611407134916</v>
      </c>
      <c r="G303" s="437">
        <v>4.927466607886088</v>
      </c>
      <c r="H303" s="437">
        <v>87.695666666666668</v>
      </c>
      <c r="I303" s="437">
        <v>3.9886845367029635</v>
      </c>
      <c r="J303" s="437">
        <v>4.548325690782475</v>
      </c>
    </row>
    <row r="304" spans="1:10">
      <c r="A304" s="442" t="s">
        <v>1132</v>
      </c>
      <c r="B304" s="437">
        <v>50.848000000000006</v>
      </c>
      <c r="C304" s="437">
        <v>2.9063828034173307</v>
      </c>
      <c r="D304" s="437">
        <v>5.7158252112518291</v>
      </c>
      <c r="E304" s="437">
        <v>830.90333333333331</v>
      </c>
      <c r="F304" s="437">
        <v>82.227802070427032</v>
      </c>
      <c r="G304" s="437">
        <v>9.8961935488396602</v>
      </c>
      <c r="H304" s="437">
        <v>112.50433333333335</v>
      </c>
      <c r="I304" s="437">
        <v>8.2761117883540845</v>
      </c>
      <c r="J304" s="437">
        <v>7.3562604596155561</v>
      </c>
    </row>
    <row r="305" spans="1:10">
      <c r="A305" s="442" t="s">
        <v>1133</v>
      </c>
      <c r="B305" s="437">
        <v>59.857000000000006</v>
      </c>
      <c r="C305" s="437">
        <v>4.0470837648855316</v>
      </c>
      <c r="D305" s="437">
        <v>6.7612539300090733</v>
      </c>
      <c r="E305" s="437">
        <v>1922.8000000000002</v>
      </c>
      <c r="F305" s="437">
        <v>42.145936933469699</v>
      </c>
      <c r="G305" s="437">
        <v>2.1919043547675106</v>
      </c>
      <c r="H305" s="437">
        <v>118.76333333333334</v>
      </c>
      <c r="I305" s="437">
        <v>7.7355370423347631</v>
      </c>
      <c r="J305" s="437">
        <v>6.5134051270044875</v>
      </c>
    </row>
    <row r="306" spans="1:10">
      <c r="A306" s="442" t="s">
        <v>1134</v>
      </c>
      <c r="B306" s="437">
        <v>37.856000000000002</v>
      </c>
      <c r="C306" s="437">
        <v>3.2451852027272636</v>
      </c>
      <c r="D306" s="437">
        <v>8.5724461187850363</v>
      </c>
      <c r="E306" s="437">
        <v>673.60333333333335</v>
      </c>
      <c r="F306" s="437">
        <v>26.149555126872318</v>
      </c>
      <c r="G306" s="437">
        <v>3.8820406362110713</v>
      </c>
      <c r="H306" s="437">
        <v>111.584</v>
      </c>
      <c r="I306" s="437">
        <v>13.627361887027138</v>
      </c>
      <c r="J306" s="437">
        <v>12.212648665603615</v>
      </c>
    </row>
    <row r="307" spans="1:10">
      <c r="A307" s="442" t="s">
        <v>1135</v>
      </c>
      <c r="B307" s="437">
        <v>53.27</v>
      </c>
      <c r="C307" s="437">
        <v>1.1658940775216227</v>
      </c>
      <c r="D307" s="437">
        <v>2.1886504177240895</v>
      </c>
      <c r="E307" s="437">
        <v>1157.3833333333334</v>
      </c>
      <c r="F307" s="437">
        <v>69.296362338389258</v>
      </c>
      <c r="G307" s="437">
        <v>5.9873302425058759</v>
      </c>
      <c r="H307" s="437">
        <v>103.42200000000001</v>
      </c>
      <c r="I307" s="437">
        <v>8.1679499876039934</v>
      </c>
      <c r="J307" s="437">
        <v>7.897691001531582</v>
      </c>
    </row>
    <row r="308" spans="1:10">
      <c r="A308" s="442" t="s">
        <v>1136</v>
      </c>
      <c r="B308" s="437">
        <v>20.703199999999999</v>
      </c>
      <c r="C308" s="437">
        <v>1.079574304992482</v>
      </c>
      <c r="D308" s="437">
        <v>5.2145286960106754</v>
      </c>
      <c r="E308" s="437">
        <v>616.6966666666666</v>
      </c>
      <c r="F308" s="437">
        <v>29.092106031247226</v>
      </c>
      <c r="G308" s="437">
        <v>4.7174093202893745</v>
      </c>
      <c r="H308" s="437">
        <v>55.550000000000011</v>
      </c>
      <c r="I308" s="437">
        <v>1.3651970553733259</v>
      </c>
      <c r="J308" s="437">
        <v>2.4576004597179577</v>
      </c>
    </row>
    <row r="309" spans="1:10">
      <c r="A309" s="442" t="s">
        <v>1137</v>
      </c>
      <c r="B309" s="437">
        <v>24.975999999999999</v>
      </c>
      <c r="C309" s="437">
        <v>3.2157667825886094</v>
      </c>
      <c r="D309" s="437">
        <v>12.875427540793599</v>
      </c>
      <c r="E309" s="437">
        <v>490.05</v>
      </c>
      <c r="F309" s="437">
        <v>29.712423327625078</v>
      </c>
      <c r="G309" s="437">
        <v>6.0631411749056374</v>
      </c>
      <c r="H309" s="437">
        <v>52.209666666666664</v>
      </c>
      <c r="I309" s="437">
        <v>9.9065815160091493</v>
      </c>
      <c r="J309" s="437">
        <v>18.974611692615959</v>
      </c>
    </row>
    <row r="310" spans="1:10">
      <c r="A310" s="442" t="s">
        <v>1138</v>
      </c>
      <c r="B310" s="437">
        <v>23.855999999999998</v>
      </c>
      <c r="C310" s="437">
        <v>1.3546220875210915</v>
      </c>
      <c r="D310" s="437">
        <v>5.6783286700246967</v>
      </c>
      <c r="E310" s="437">
        <v>494.56</v>
      </c>
      <c r="F310" s="437">
        <v>53.882374669273808</v>
      </c>
      <c r="G310" s="437">
        <v>10.895012671723109</v>
      </c>
      <c r="H310" s="437">
        <v>62.769666666666673</v>
      </c>
      <c r="I310" s="437">
        <v>4.6522891497985519</v>
      </c>
      <c r="J310" s="437">
        <v>7.411683695094581</v>
      </c>
    </row>
    <row r="311" spans="1:10">
      <c r="A311" s="442" t="s">
        <v>1139</v>
      </c>
      <c r="B311" s="437">
        <v>43.210999999999991</v>
      </c>
      <c r="C311" s="437">
        <v>1.861355151495812</v>
      </c>
      <c r="D311" s="437">
        <v>4.3075956388322707</v>
      </c>
      <c r="E311" s="437">
        <v>1193.8666666666668</v>
      </c>
      <c r="F311" s="437">
        <v>48.504054813317737</v>
      </c>
      <c r="G311" s="437">
        <v>4.0627698358262565</v>
      </c>
      <c r="H311" s="437">
        <v>101.904</v>
      </c>
      <c r="I311" s="437">
        <v>5.9622435374613758</v>
      </c>
      <c r="J311" s="437">
        <v>5.8508434776469773</v>
      </c>
    </row>
    <row r="312" spans="1:10">
      <c r="A312" s="442" t="s">
        <v>1140</v>
      </c>
      <c r="B312" s="437">
        <v>25.662000000000003</v>
      </c>
      <c r="C312" s="437">
        <v>3.2589943234071432</v>
      </c>
      <c r="D312" s="437">
        <v>12.699689515264371</v>
      </c>
      <c r="E312" s="437">
        <v>508.45666666666665</v>
      </c>
      <c r="F312" s="437">
        <v>33.14129196837888</v>
      </c>
      <c r="G312" s="437">
        <v>6.5180169994910511</v>
      </c>
      <c r="H312" s="437">
        <v>67.37133333333334</v>
      </c>
      <c r="I312" s="437">
        <v>8.3330451416834048</v>
      </c>
      <c r="J312" s="437">
        <v>12.368829188007863</v>
      </c>
    </row>
    <row r="313" spans="1:10">
      <c r="A313" s="442" t="s">
        <v>1141</v>
      </c>
      <c r="B313" s="437">
        <v>39.963000000000001</v>
      </c>
      <c r="C313" s="437">
        <v>5.2673174386968791</v>
      </c>
      <c r="D313" s="437">
        <v>13.180485545872129</v>
      </c>
      <c r="E313" s="437">
        <v>939.80333333333328</v>
      </c>
      <c r="F313" s="437">
        <v>88.166035032394049</v>
      </c>
      <c r="G313" s="437">
        <v>9.3813281891311355</v>
      </c>
      <c r="H313" s="437">
        <v>84.832000000000008</v>
      </c>
      <c r="I313" s="437">
        <v>11.077846541634402</v>
      </c>
      <c r="J313" s="437">
        <v>13.058570517769711</v>
      </c>
    </row>
    <row r="314" spans="1:10">
      <c r="A314" s="442" t="s">
        <v>1142</v>
      </c>
      <c r="B314" s="437">
        <v>40.579000000000001</v>
      </c>
      <c r="C314" s="437">
        <v>5.1953394499300964</v>
      </c>
      <c r="D314" s="437">
        <v>12.803024840262442</v>
      </c>
      <c r="E314" s="437">
        <v>1023.6233333333333</v>
      </c>
      <c r="F314" s="437">
        <v>59.329204725272817</v>
      </c>
      <c r="G314" s="437">
        <v>5.7959996410078718</v>
      </c>
      <c r="H314" s="437">
        <v>95.777000000000001</v>
      </c>
      <c r="I314" s="437">
        <v>2.2825198794315011</v>
      </c>
      <c r="J314" s="437">
        <v>2.3831607582525045</v>
      </c>
    </row>
    <row r="315" spans="1:10">
      <c r="A315" s="442" t="s">
        <v>1143</v>
      </c>
      <c r="B315" s="437">
        <v>39.102000000000004</v>
      </c>
      <c r="C315" s="437">
        <v>0.36614751125741579</v>
      </c>
      <c r="D315" s="437">
        <v>0.93639075049208664</v>
      </c>
      <c r="E315" s="437">
        <v>2780.4333333333329</v>
      </c>
      <c r="F315" s="437">
        <v>130.6193068934808</v>
      </c>
      <c r="G315" s="437">
        <v>4.697803947591412</v>
      </c>
      <c r="H315" s="437">
        <v>78.635333333333335</v>
      </c>
      <c r="I315" s="437">
        <v>2.1267393665734668</v>
      </c>
      <c r="J315" s="437">
        <v>2.7045594854392854</v>
      </c>
    </row>
    <row r="316" spans="1:10">
      <c r="A316" s="442" t="s">
        <v>1144</v>
      </c>
      <c r="B316" s="437">
        <v>48.692000000000007</v>
      </c>
      <c r="C316" s="437">
        <v>6.6086413883640711</v>
      </c>
      <c r="D316" s="437">
        <v>13.572335061948717</v>
      </c>
      <c r="E316" s="437">
        <v>1487.9333333333336</v>
      </c>
      <c r="F316" s="437">
        <v>33.551502698587591</v>
      </c>
      <c r="G316" s="437">
        <v>2.2549063151521742</v>
      </c>
      <c r="H316" s="437">
        <v>91.831666666666663</v>
      </c>
      <c r="I316" s="437">
        <v>12.988994200219366</v>
      </c>
      <c r="J316" s="437">
        <v>14.1443520211467</v>
      </c>
    </row>
    <row r="317" spans="1:10">
      <c r="A317" s="442" t="s">
        <v>1145</v>
      </c>
      <c r="B317" s="437">
        <v>61.068000000000005</v>
      </c>
      <c r="C317" s="437">
        <v>3.6340923213369267</v>
      </c>
      <c r="D317" s="437">
        <v>5.9508946114772492</v>
      </c>
      <c r="E317" s="437">
        <v>2816</v>
      </c>
      <c r="F317" s="437">
        <v>85.821151239073657</v>
      </c>
      <c r="G317" s="437">
        <v>3.0476261093421044</v>
      </c>
      <c r="H317" s="437">
        <v>83.526666666666671</v>
      </c>
      <c r="I317" s="437">
        <v>10.574692729972487</v>
      </c>
      <c r="J317" s="437">
        <v>12.660259473987331</v>
      </c>
    </row>
    <row r="318" spans="1:10">
      <c r="A318" s="442" t="s">
        <v>1146</v>
      </c>
      <c r="B318" s="437">
        <v>24.556000000000001</v>
      </c>
      <c r="C318" s="437">
        <v>1.7677876003638004</v>
      </c>
      <c r="D318" s="437">
        <v>7.1990047253779137</v>
      </c>
      <c r="E318" s="437">
        <v>473.84333333333331</v>
      </c>
      <c r="F318" s="437">
        <v>21.765087487380633</v>
      </c>
      <c r="G318" s="437">
        <v>4.5933087913826585</v>
      </c>
      <c r="H318" s="437">
        <v>34.327333333333335</v>
      </c>
      <c r="I318" s="437">
        <v>0.45117882633533873</v>
      </c>
      <c r="J318" s="437">
        <v>1.314342777384413</v>
      </c>
    </row>
    <row r="319" spans="1:10">
      <c r="A319" s="442" t="s">
        <v>1147</v>
      </c>
      <c r="B319" s="437">
        <v>52.027500000000003</v>
      </c>
      <c r="C319" s="437">
        <v>5.419973477794886</v>
      </c>
      <c r="D319" s="437">
        <v>10.417516655220577</v>
      </c>
      <c r="E319" s="437">
        <v>1048.9966666666667</v>
      </c>
      <c r="F319" s="437">
        <v>55.101802450857612</v>
      </c>
      <c r="G319" s="437">
        <v>5.2528100614419762</v>
      </c>
      <c r="H319" s="437">
        <v>97.265666666666661</v>
      </c>
      <c r="I319" s="437">
        <v>1.9753909317735858</v>
      </c>
      <c r="J319" s="437">
        <v>2.0309231401696239</v>
      </c>
    </row>
    <row r="320" spans="1:10">
      <c r="A320" s="442" t="s">
        <v>1148</v>
      </c>
      <c r="B320" s="437">
        <v>46.885999999999996</v>
      </c>
      <c r="C320" s="437">
        <v>4.8101155911266842</v>
      </c>
      <c r="D320" s="437">
        <v>10.259172441937221</v>
      </c>
      <c r="E320" s="437">
        <v>904.23666666666668</v>
      </c>
      <c r="F320" s="437">
        <v>84.104501861275679</v>
      </c>
      <c r="G320" s="437">
        <v>9.3011603003574663</v>
      </c>
      <c r="H320" s="437">
        <v>83.900666666666666</v>
      </c>
      <c r="I320" s="437">
        <v>8.7734039764126557</v>
      </c>
      <c r="J320" s="437">
        <v>10.456894235738281</v>
      </c>
    </row>
    <row r="321" spans="1:10">
      <c r="A321" s="442" t="s">
        <v>1149</v>
      </c>
      <c r="B321" s="437">
        <v>44.688000000000009</v>
      </c>
      <c r="C321" s="437">
        <v>2.196885067544502</v>
      </c>
      <c r="D321" s="437">
        <v>4.9160514400834705</v>
      </c>
      <c r="E321" s="437">
        <v>818.07</v>
      </c>
      <c r="F321" s="437">
        <v>80.75775690297499</v>
      </c>
      <c r="G321" s="437">
        <v>9.8717416483888893</v>
      </c>
      <c r="H321" s="437">
        <v>83.35799999999999</v>
      </c>
      <c r="I321" s="437">
        <v>3.5935671692623159</v>
      </c>
      <c r="J321" s="437">
        <v>4.3110045457692321</v>
      </c>
    </row>
    <row r="322" spans="1:10">
      <c r="A322" s="442" t="s">
        <v>1150</v>
      </c>
      <c r="B322" s="437">
        <v>26.046999999999997</v>
      </c>
      <c r="C322" s="437">
        <v>3.0521846274431033</v>
      </c>
      <c r="D322" s="437">
        <v>11.717989125208675</v>
      </c>
      <c r="E322" s="437">
        <v>778.96500000000003</v>
      </c>
      <c r="F322" s="437">
        <v>13.300678554118921</v>
      </c>
      <c r="G322" s="437">
        <v>1.7074808950490614</v>
      </c>
      <c r="H322" s="437">
        <v>62.436</v>
      </c>
      <c r="I322" s="437">
        <v>3.4263366734750376</v>
      </c>
      <c r="J322" s="437">
        <v>5.4877581418973627</v>
      </c>
    </row>
    <row r="323" spans="1:10">
      <c r="A323" s="442" t="s">
        <v>1151</v>
      </c>
      <c r="B323" s="437">
        <v>45.303999999999995</v>
      </c>
      <c r="C323" s="437">
        <v>1.8792751262122294</v>
      </c>
      <c r="D323" s="437">
        <v>4.148143930364272</v>
      </c>
      <c r="E323" s="437">
        <v>6643.6333333333341</v>
      </c>
      <c r="F323" s="437">
        <v>318.34375026586179</v>
      </c>
      <c r="G323" s="437">
        <v>4.7917116176268264</v>
      </c>
      <c r="H323" s="437">
        <v>84.729333333333344</v>
      </c>
      <c r="I323" s="437">
        <v>4.6670646377925076</v>
      </c>
      <c r="J323" s="437">
        <v>5.5082041297691164</v>
      </c>
    </row>
    <row r="324" spans="1:10">
      <c r="A324" s="442" t="s">
        <v>1152</v>
      </c>
      <c r="B324" s="437">
        <v>30.24</v>
      </c>
      <c r="C324" s="437">
        <v>0.40065446459511805</v>
      </c>
      <c r="D324" s="437">
        <v>1.3249155575235385</v>
      </c>
      <c r="E324" s="437">
        <v>935.40333333333331</v>
      </c>
      <c r="F324" s="437">
        <v>47.734719370007163</v>
      </c>
      <c r="G324" s="437">
        <v>5.103116235421493</v>
      </c>
      <c r="H324" s="437">
        <v>71.533000000000001</v>
      </c>
      <c r="I324" s="437">
        <v>2.5358042116851185</v>
      </c>
      <c r="J324" s="437">
        <v>3.5449431894162395</v>
      </c>
    </row>
    <row r="325" spans="1:10">
      <c r="A325" s="442" t="s">
        <v>1153</v>
      </c>
      <c r="B325" s="437">
        <v>28.448000000000004</v>
      </c>
      <c r="C325" s="437">
        <v>2.9861625876700009</v>
      </c>
      <c r="D325" s="437">
        <v>10.496915732810743</v>
      </c>
      <c r="E325" s="437">
        <v>4989.9666666666672</v>
      </c>
      <c r="F325" s="437">
        <v>28.628191234049847</v>
      </c>
      <c r="G325" s="437">
        <v>0.57371507960740908</v>
      </c>
      <c r="H325" s="437">
        <v>85.748666666666679</v>
      </c>
      <c r="I325" s="437">
        <v>12.187212369255477</v>
      </c>
      <c r="J325" s="437">
        <v>14.212713553472717</v>
      </c>
    </row>
    <row r="326" spans="1:10">
      <c r="A326" s="442" t="s">
        <v>1154</v>
      </c>
      <c r="B326" s="437">
        <v>68.012</v>
      </c>
      <c r="C326" s="437">
        <v>1.0762030477563214</v>
      </c>
      <c r="D326" s="437">
        <v>1.58237229864777</v>
      </c>
      <c r="E326" s="437">
        <v>14888.975138141041</v>
      </c>
      <c r="F326" s="437">
        <v>133.87195985061055</v>
      </c>
      <c r="G326" s="437">
        <v>0.89913482028505221</v>
      </c>
      <c r="H326" s="437">
        <v>131.85333333333332</v>
      </c>
      <c r="I326" s="437">
        <v>8.4666660104986722</v>
      </c>
      <c r="J326" s="437">
        <v>6.4212756677864347</v>
      </c>
    </row>
    <row r="327" spans="1:10" ht="16.5" thickBot="1">
      <c r="A327" s="444" t="s">
        <v>1155</v>
      </c>
      <c r="B327" s="437">
        <v>43.385999999999996</v>
      </c>
      <c r="C327" s="437">
        <v>2.7358092038736932</v>
      </c>
      <c r="D327" s="437">
        <v>6.3057419533344703</v>
      </c>
      <c r="E327" s="437">
        <v>922.68</v>
      </c>
      <c r="F327" s="437">
        <v>17.821018489412992</v>
      </c>
      <c r="G327" s="437">
        <v>1.9314408559211202</v>
      </c>
      <c r="H327" s="437">
        <v>78.760000000000005</v>
      </c>
      <c r="I327" s="437">
        <v>4.2650930822198942</v>
      </c>
      <c r="J327" s="437">
        <v>5.4153035579226687</v>
      </c>
    </row>
    <row r="328" spans="1:10">
      <c r="A328" s="445" t="s">
        <v>1156</v>
      </c>
      <c r="B328" s="437">
        <v>42.195999999999998</v>
      </c>
      <c r="C328" s="437">
        <v>4.1296025232460316</v>
      </c>
      <c r="D328" s="437">
        <v>9.7867156205470476</v>
      </c>
      <c r="E328" s="437">
        <v>330.87999999999994</v>
      </c>
      <c r="F328" s="437">
        <v>39.583649402246877</v>
      </c>
      <c r="G328" s="437">
        <v>11.963143557255465</v>
      </c>
      <c r="H328" s="437">
        <v>71.63933333333334</v>
      </c>
      <c r="I328" s="437">
        <v>4.5655345068604296</v>
      </c>
      <c r="J328" s="437">
        <v>6.3729438765395576</v>
      </c>
    </row>
    <row r="329" spans="1:10">
      <c r="A329" s="442" t="s">
        <v>1157</v>
      </c>
      <c r="B329" s="437">
        <v>112.67200000000001</v>
      </c>
      <c r="C329" s="437">
        <v>5.0277935518475667</v>
      </c>
      <c r="D329" s="437">
        <v>4.4623274210518735</v>
      </c>
      <c r="E329" s="437">
        <v>2693.5333333333333</v>
      </c>
      <c r="F329" s="437">
        <v>54.450925918053393</v>
      </c>
      <c r="G329" s="437">
        <v>2.0215426794317275</v>
      </c>
      <c r="H329" s="437">
        <v>41.667999999999999</v>
      </c>
      <c r="I329" s="437">
        <v>3.4691530666720345</v>
      </c>
      <c r="J329" s="437">
        <v>8.3257009375828801</v>
      </c>
    </row>
    <row r="330" spans="1:10">
      <c r="A330" s="442" t="s">
        <v>1158</v>
      </c>
      <c r="B330" s="437">
        <v>50.931999999999995</v>
      </c>
      <c r="C330" s="437">
        <v>5.2947631675080649</v>
      </c>
      <c r="D330" s="437">
        <v>10.39574956315885</v>
      </c>
      <c r="E330" s="437">
        <v>896.20666666666659</v>
      </c>
      <c r="F330" s="437">
        <v>53.755721865986828</v>
      </c>
      <c r="G330" s="437">
        <v>5.9981390303561124</v>
      </c>
      <c r="H330" s="437">
        <v>89.807666666666663</v>
      </c>
      <c r="I330" s="437">
        <v>4.3074844553791944</v>
      </c>
      <c r="J330" s="437">
        <v>4.7963438036610029</v>
      </c>
    </row>
    <row r="331" spans="1:10">
      <c r="A331" s="442" t="s">
        <v>1159</v>
      </c>
      <c r="B331" s="437">
        <v>63.63</v>
      </c>
      <c r="C331" s="437">
        <v>5.3827223595500486</v>
      </c>
      <c r="D331" s="437">
        <v>8.4594096488292436</v>
      </c>
      <c r="E331" s="437">
        <v>4763.7333333333336</v>
      </c>
      <c r="F331" s="437">
        <v>78.635255028093383</v>
      </c>
      <c r="G331" s="437">
        <v>1.6507064842999897</v>
      </c>
      <c r="H331" s="437">
        <v>77.929500000000004</v>
      </c>
      <c r="I331" s="437">
        <v>0.35001785668734425</v>
      </c>
      <c r="J331" s="437">
        <v>0.44914680151591407</v>
      </c>
    </row>
    <row r="332" spans="1:10">
      <c r="A332" s="442" t="s">
        <v>1160</v>
      </c>
      <c r="B332" s="437">
        <v>42.503999999999998</v>
      </c>
      <c r="C332" s="437">
        <v>4.4402462769535651</v>
      </c>
      <c r="D332" s="437">
        <v>10.446655084118118</v>
      </c>
      <c r="E332" s="437">
        <v>665.68333333333339</v>
      </c>
      <c r="F332" s="437">
        <v>59.363559810150662</v>
      </c>
      <c r="G332" s="437">
        <v>8.9176875606745938</v>
      </c>
      <c r="H332" s="437">
        <v>79.852666666666664</v>
      </c>
      <c r="I332" s="437">
        <v>3.1484861971006599</v>
      </c>
      <c r="J332" s="437">
        <v>3.9428691971472376</v>
      </c>
    </row>
    <row r="333" spans="1:10">
      <c r="A333" s="442" t="s">
        <v>1161</v>
      </c>
      <c r="B333" s="437">
        <v>84.77</v>
      </c>
      <c r="C333" s="437">
        <v>3.0660958889115024</v>
      </c>
      <c r="D333" s="437">
        <v>3.6169586987277369</v>
      </c>
      <c r="E333" s="437">
        <v>5819.7333333333345</v>
      </c>
      <c r="F333" s="437">
        <v>220.01466617781037</v>
      </c>
      <c r="G333" s="437">
        <v>3.780493943212925</v>
      </c>
      <c r="H333" s="437">
        <v>79.31</v>
      </c>
      <c r="I333" s="437">
        <v>4.6848507980510963</v>
      </c>
      <c r="J333" s="437">
        <v>5.9070114715056059</v>
      </c>
    </row>
    <row r="334" spans="1:10">
      <c r="A334" s="442" t="s">
        <v>1162</v>
      </c>
      <c r="B334" s="437">
        <v>40.39</v>
      </c>
      <c r="C334" s="437">
        <v>1.7440538982497074</v>
      </c>
      <c r="D334" s="437">
        <v>4.3180339149534719</v>
      </c>
      <c r="E334" s="437">
        <v>953.73666666666668</v>
      </c>
      <c r="F334" s="437">
        <v>12.461758837874052</v>
      </c>
      <c r="G334" s="437">
        <v>1.3066246977195717</v>
      </c>
      <c r="H334" s="437">
        <v>63.748666666666672</v>
      </c>
      <c r="I334" s="437">
        <v>3.6781199454793976</v>
      </c>
      <c r="J334" s="437">
        <v>5.7697205883721443</v>
      </c>
    </row>
    <row r="335" spans="1:10">
      <c r="A335" s="442" t="s">
        <v>1163</v>
      </c>
      <c r="B335" s="437">
        <v>46.998000000000012</v>
      </c>
      <c r="C335" s="437">
        <v>2.1253618515443411</v>
      </c>
      <c r="D335" s="437">
        <v>4.5222389283466118</v>
      </c>
      <c r="E335" s="437">
        <v>1887.2333333333336</v>
      </c>
      <c r="F335" s="437">
        <v>59.708151313981745</v>
      </c>
      <c r="G335" s="437">
        <v>3.163792746735878</v>
      </c>
      <c r="H335" s="437">
        <v>130.95500000000001</v>
      </c>
      <c r="I335" s="437">
        <v>23.256742033225525</v>
      </c>
      <c r="J335" s="437">
        <v>17.75933872950672</v>
      </c>
    </row>
    <row r="336" spans="1:10">
      <c r="A336" s="442" t="s">
        <v>1164</v>
      </c>
      <c r="B336" s="437">
        <v>38.514000000000003</v>
      </c>
      <c r="C336" s="437">
        <v>4.1663174386981146</v>
      </c>
      <c r="D336" s="437">
        <v>10.817670038682333</v>
      </c>
      <c r="E336" s="437">
        <v>1093.6933333333334</v>
      </c>
      <c r="F336" s="437">
        <v>127.34605189535061</v>
      </c>
      <c r="G336" s="437">
        <v>11.643670854903014</v>
      </c>
      <c r="H336" s="437">
        <v>61.141666666666673</v>
      </c>
      <c r="I336" s="437">
        <v>3.3567367089679991</v>
      </c>
      <c r="J336" s="437">
        <v>5.490096838982689</v>
      </c>
    </row>
    <row r="337" spans="1:10">
      <c r="A337" s="442" t="s">
        <v>1165</v>
      </c>
      <c r="B337" s="437">
        <v>27.895</v>
      </c>
      <c r="C337" s="437">
        <v>2.4055161608270264</v>
      </c>
      <c r="D337" s="437">
        <v>8.6234671476143632</v>
      </c>
      <c r="E337" s="437">
        <v>600.38</v>
      </c>
      <c r="F337" s="437">
        <v>32.22587004256048</v>
      </c>
      <c r="G337" s="437">
        <v>5.3675788738066696</v>
      </c>
      <c r="H337" s="437">
        <v>68.2</v>
      </c>
      <c r="I337" s="437">
        <v>1.0288969822095904</v>
      </c>
      <c r="J337" s="437">
        <v>1.5086466014803377</v>
      </c>
    </row>
    <row r="338" spans="1:10">
      <c r="A338" s="442" t="s">
        <v>1166</v>
      </c>
      <c r="B338" s="437">
        <v>19.051200000000001</v>
      </c>
      <c r="C338" s="437">
        <v>1.0009733213228014</v>
      </c>
      <c r="D338" s="437">
        <v>5.2541221619782554</v>
      </c>
      <c r="E338" s="437">
        <v>354.56666666666661</v>
      </c>
      <c r="F338" s="437">
        <v>28.681396990616289</v>
      </c>
      <c r="G338" s="437">
        <v>8.0891408265346332</v>
      </c>
      <c r="H338" s="437">
        <v>36.707000000000001</v>
      </c>
      <c r="I338" s="437">
        <v>0.69717788260959812</v>
      </c>
      <c r="J338" s="437">
        <v>1.8993049898101129</v>
      </c>
    </row>
    <row r="339" spans="1:10">
      <c r="A339" s="442" t="s">
        <v>1167</v>
      </c>
      <c r="B339" s="437">
        <v>37.295999999999999</v>
      </c>
      <c r="C339" s="437">
        <v>1.3640304248806165</v>
      </c>
      <c r="D339" s="437">
        <v>3.6573102340213874</v>
      </c>
      <c r="E339" s="437">
        <v>880.66</v>
      </c>
      <c r="F339" s="437">
        <v>24.900122489658571</v>
      </c>
      <c r="G339" s="437">
        <v>2.8274387947287911</v>
      </c>
      <c r="H339" s="437">
        <v>77.278666666666666</v>
      </c>
      <c r="I339" s="437">
        <v>6.0134931889321486</v>
      </c>
      <c r="J339" s="437">
        <v>7.7815695434688514</v>
      </c>
    </row>
    <row r="340" spans="1:10">
      <c r="A340" s="442" t="s">
        <v>1168</v>
      </c>
      <c r="B340" s="437">
        <v>34.51</v>
      </c>
      <c r="C340" s="437">
        <v>0.83587738335236772</v>
      </c>
      <c r="D340" s="437">
        <v>2.4221309282885186</v>
      </c>
      <c r="E340" s="437">
        <v>601.51666666666677</v>
      </c>
      <c r="F340" s="437">
        <v>27.824637164450738</v>
      </c>
      <c r="G340" s="437">
        <v>4.6257466677760224</v>
      </c>
      <c r="H340" s="437">
        <v>67.36399999999999</v>
      </c>
      <c r="I340" s="437">
        <v>3.2797159938019038</v>
      </c>
      <c r="J340" s="437">
        <v>4.8686479333203261</v>
      </c>
    </row>
    <row r="341" spans="1:10">
      <c r="A341" s="442" t="s">
        <v>1169</v>
      </c>
      <c r="B341" s="437">
        <v>35.958999999999996</v>
      </c>
      <c r="C341" s="437">
        <v>4.1947642365215225</v>
      </c>
      <c r="D341" s="437">
        <v>11.66540848333247</v>
      </c>
      <c r="E341" s="437">
        <v>784.5200000000001</v>
      </c>
      <c r="F341" s="437">
        <v>57.223793128383235</v>
      </c>
      <c r="G341" s="437">
        <v>7.2941152715524424</v>
      </c>
      <c r="H341" s="437">
        <v>90.03133333333335</v>
      </c>
      <c r="I341" s="437">
        <v>4.7766141076429189</v>
      </c>
      <c r="J341" s="437">
        <v>5.3055019078279244</v>
      </c>
    </row>
    <row r="342" spans="1:10">
      <c r="A342" s="442" t="s">
        <v>1170</v>
      </c>
      <c r="B342" s="437">
        <v>39.697000000000003</v>
      </c>
      <c r="C342" s="437">
        <v>1.030142223190565</v>
      </c>
      <c r="D342" s="437">
        <v>2.5950127797832705</v>
      </c>
      <c r="E342" s="437">
        <v>704.4766666666668</v>
      </c>
      <c r="F342" s="437">
        <v>24.979770481998607</v>
      </c>
      <c r="G342" s="437">
        <v>3.5458620084883723</v>
      </c>
      <c r="H342" s="437">
        <v>67.712333333333333</v>
      </c>
      <c r="I342" s="437">
        <v>3.2099902388221344</v>
      </c>
      <c r="J342" s="437">
        <v>4.7406285986631698</v>
      </c>
    </row>
    <row r="343" spans="1:10" ht="16.5" thickBot="1">
      <c r="A343" s="444" t="s">
        <v>1171</v>
      </c>
      <c r="B343" s="437">
        <v>40.733000000000004</v>
      </c>
      <c r="C343" s="437">
        <v>1.2038575497125907</v>
      </c>
      <c r="D343" s="437">
        <v>2.9554846186448103</v>
      </c>
      <c r="E343" s="437">
        <v>876.69999999999993</v>
      </c>
      <c r="F343" s="437">
        <v>34.961834906080021</v>
      </c>
      <c r="G343" s="437">
        <v>3.9878903736831326</v>
      </c>
      <c r="H343" s="437">
        <v>43.774500000000003</v>
      </c>
      <c r="I343" s="437">
        <v>7.225924196945277</v>
      </c>
      <c r="J343" s="437">
        <v>16.5071541581178</v>
      </c>
    </row>
  </sheetData>
  <mergeCells count="8">
    <mergeCell ref="E144:G144"/>
    <mergeCell ref="E158:G158"/>
    <mergeCell ref="A1:A3"/>
    <mergeCell ref="B1:D1"/>
    <mergeCell ref="E1:G1"/>
    <mergeCell ref="H1:J1"/>
    <mergeCell ref="R1:U1"/>
    <mergeCell ref="B2:J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7"/>
  <sheetViews>
    <sheetView topLeftCell="A142" zoomScale="70" zoomScaleNormal="70" workbookViewId="0">
      <selection activeCell="A82" sqref="A82"/>
    </sheetView>
  </sheetViews>
  <sheetFormatPr defaultColWidth="12.42578125" defaultRowHeight="21"/>
  <cols>
    <col min="1" max="1" width="16.140625" style="361" bestFit="1" customWidth="1"/>
    <col min="2" max="2" width="19.42578125" style="401" bestFit="1" customWidth="1"/>
    <col min="3" max="3" width="15.85546875" style="400" bestFit="1" customWidth="1"/>
    <col min="4" max="4" width="20" style="400" bestFit="1" customWidth="1"/>
    <col min="5" max="5" width="16" style="400" bestFit="1" customWidth="1"/>
    <col min="6" max="8" width="18.28515625" style="353" bestFit="1" customWidth="1"/>
    <col min="9" max="11" width="13.85546875" style="353" bestFit="1" customWidth="1"/>
    <col min="12" max="16384" width="12.42578125" style="353"/>
  </cols>
  <sheetData>
    <row r="1" spans="1:13" s="347" customFormat="1" ht="16.5" thickBot="1">
      <c r="A1" s="344"/>
      <c r="B1" s="345" t="s">
        <v>313</v>
      </c>
      <c r="C1" s="346" t="s">
        <v>314</v>
      </c>
      <c r="D1" s="346" t="s">
        <v>315</v>
      </c>
      <c r="E1" s="346" t="s">
        <v>316</v>
      </c>
      <c r="F1" s="347" t="s">
        <v>377</v>
      </c>
      <c r="G1" s="347" t="s">
        <v>378</v>
      </c>
      <c r="H1" s="347" t="s">
        <v>379</v>
      </c>
      <c r="I1" s="347" t="s">
        <v>380</v>
      </c>
      <c r="J1" s="347" t="s">
        <v>381</v>
      </c>
      <c r="K1" s="347" t="s">
        <v>382</v>
      </c>
    </row>
    <row r="2" spans="1:13">
      <c r="A2" s="348" t="s">
        <v>347</v>
      </c>
      <c r="B2" s="349">
        <v>1</v>
      </c>
      <c r="C2" s="350">
        <v>7002</v>
      </c>
      <c r="D2" s="351">
        <v>40392</v>
      </c>
      <c r="E2" s="352" t="s">
        <v>334</v>
      </c>
      <c r="F2" s="353">
        <v>116.75462735165094</v>
      </c>
      <c r="G2" s="353">
        <v>1214.9471920658445</v>
      </c>
      <c r="H2" s="353">
        <v>44.367659927937936</v>
      </c>
      <c r="I2" s="353">
        <v>9.6098520260066891E-2</v>
      </c>
      <c r="J2" s="353">
        <v>0.38000772161524582</v>
      </c>
      <c r="K2" s="353">
        <v>3.651817973462456E-2</v>
      </c>
      <c r="L2" s="354" t="s">
        <v>383</v>
      </c>
      <c r="M2" s="355" t="s">
        <v>384</v>
      </c>
    </row>
    <row r="3" spans="1:13" ht="21.75" thickBot="1">
      <c r="A3" s="356">
        <v>44326</v>
      </c>
      <c r="B3" s="357">
        <v>2</v>
      </c>
      <c r="C3" s="358">
        <v>7002</v>
      </c>
      <c r="D3" s="359">
        <v>40624</v>
      </c>
      <c r="E3" s="360" t="s">
        <v>323</v>
      </c>
      <c r="F3" s="353">
        <v>110.36166634294536</v>
      </c>
      <c r="G3" s="353">
        <v>1035.3617999930702</v>
      </c>
      <c r="H3" s="353">
        <v>29.760573202894332</v>
      </c>
      <c r="I3" s="353">
        <v>0.10659236833316046</v>
      </c>
      <c r="J3" s="353">
        <v>0.26966404358569851</v>
      </c>
      <c r="K3" s="353">
        <v>2.8744129060096213E-2</v>
      </c>
    </row>
    <row r="4" spans="1:13">
      <c r="B4" s="357">
        <v>3</v>
      </c>
      <c r="C4" s="358">
        <v>7002</v>
      </c>
      <c r="D4" s="359">
        <v>40819</v>
      </c>
      <c r="E4" s="360" t="s">
        <v>325</v>
      </c>
      <c r="F4" s="353">
        <v>115.00487196853429</v>
      </c>
      <c r="G4" s="353">
        <v>1083.3147883679146</v>
      </c>
      <c r="H4" s="353">
        <v>52.18724750144424</v>
      </c>
      <c r="I4" s="353">
        <v>0.10616016065080837</v>
      </c>
      <c r="J4" s="353">
        <v>0.45378292769825301</v>
      </c>
      <c r="K4" s="353">
        <v>4.81736685050407E-2</v>
      </c>
    </row>
    <row r="5" spans="1:13">
      <c r="B5" s="357">
        <v>4</v>
      </c>
      <c r="C5" s="358">
        <v>7002</v>
      </c>
      <c r="D5" s="359">
        <v>41029</v>
      </c>
      <c r="E5" s="360" t="s">
        <v>326</v>
      </c>
      <c r="F5" s="353">
        <v>97.947200775581265</v>
      </c>
      <c r="G5" s="353">
        <v>993.79149114262202</v>
      </c>
      <c r="H5" s="353">
        <v>40.348586190623365</v>
      </c>
      <c r="I5" s="353">
        <v>9.8559105857271387E-2</v>
      </c>
      <c r="J5" s="353">
        <v>0.4119422083645955</v>
      </c>
      <c r="K5" s="353">
        <v>4.0600655721284309E-2</v>
      </c>
    </row>
    <row r="6" spans="1:13">
      <c r="B6" s="357">
        <v>5</v>
      </c>
      <c r="C6" s="358">
        <v>7002</v>
      </c>
      <c r="D6" s="359">
        <v>41359</v>
      </c>
      <c r="E6" s="360" t="s">
        <v>329</v>
      </c>
      <c r="F6" s="353">
        <v>109.87290785604124</v>
      </c>
      <c r="G6" s="353">
        <v>1109.4671960295627</v>
      </c>
      <c r="H6" s="353">
        <v>43.784833524943679</v>
      </c>
      <c r="I6" s="353">
        <v>9.9032137452321367E-2</v>
      </c>
      <c r="J6" s="353">
        <v>0.39850436635673531</v>
      </c>
      <c r="K6" s="353">
        <v>3.9464739184390446E-2</v>
      </c>
    </row>
    <row r="7" spans="1:13">
      <c r="B7" s="357">
        <v>6</v>
      </c>
      <c r="C7" s="358">
        <v>7002</v>
      </c>
      <c r="D7" s="359">
        <v>41556</v>
      </c>
      <c r="E7" s="360" t="s">
        <v>330</v>
      </c>
      <c r="F7" s="353">
        <v>122.17007138654837</v>
      </c>
      <c r="G7" s="353">
        <v>1166.6626359234995</v>
      </c>
      <c r="H7" s="353">
        <v>50.438768292461461</v>
      </c>
      <c r="I7" s="353">
        <v>0.10471756583670973</v>
      </c>
      <c r="J7" s="353">
        <v>0.41285699287898642</v>
      </c>
      <c r="K7" s="353">
        <v>4.3233379332951259E-2</v>
      </c>
    </row>
    <row r="8" spans="1:13">
      <c r="B8" s="357">
        <v>7</v>
      </c>
      <c r="C8" s="358">
        <v>7002</v>
      </c>
      <c r="D8" s="359">
        <v>41989</v>
      </c>
      <c r="E8" s="360" t="s">
        <v>331</v>
      </c>
      <c r="F8" s="353">
        <v>110.46919321006423</v>
      </c>
      <c r="G8" s="353">
        <v>1108.8869524364356</v>
      </c>
      <c r="H8" s="353">
        <v>64.220184279929867</v>
      </c>
      <c r="I8" s="353">
        <v>9.962169089224325E-2</v>
      </c>
      <c r="J8" s="353">
        <v>0.5813402127216688</v>
      </c>
      <c r="K8" s="353">
        <v>5.7914094974989019E-2</v>
      </c>
    </row>
    <row r="9" spans="1:13">
      <c r="B9" s="357">
        <v>8</v>
      </c>
      <c r="C9" s="358">
        <v>7002</v>
      </c>
      <c r="D9" s="359">
        <v>42408</v>
      </c>
      <c r="E9" s="360" t="s">
        <v>332</v>
      </c>
      <c r="F9" s="353">
        <v>85.713575848371676</v>
      </c>
      <c r="G9" s="353">
        <v>883.48303949210549</v>
      </c>
      <c r="H9" s="353">
        <v>59.727564090182469</v>
      </c>
      <c r="I9" s="353">
        <v>9.7017794362692561E-2</v>
      </c>
      <c r="J9" s="353">
        <v>0.69682735201528911</v>
      </c>
      <c r="K9" s="353">
        <v>6.7604652744118893E-2</v>
      </c>
    </row>
    <row r="10" spans="1:13">
      <c r="B10" s="357">
        <v>9</v>
      </c>
      <c r="C10" s="358">
        <v>7002</v>
      </c>
      <c r="D10" s="359">
        <v>42787</v>
      </c>
      <c r="E10" s="360" t="s">
        <v>333</v>
      </c>
      <c r="F10" s="353">
        <v>88.675452279010528</v>
      </c>
      <c r="G10" s="353">
        <v>1114.316374629266</v>
      </c>
      <c r="H10" s="353">
        <v>47.184654209076861</v>
      </c>
      <c r="I10" s="353">
        <v>7.9578344443258259E-2</v>
      </c>
      <c r="J10" s="353">
        <v>0.53210503015664312</v>
      </c>
      <c r="K10" s="353">
        <v>4.234403736979566E-2</v>
      </c>
    </row>
    <row r="11" spans="1:13" ht="21.75" thickBot="1">
      <c r="B11" s="357">
        <v>10</v>
      </c>
      <c r="C11" s="362">
        <v>7002</v>
      </c>
      <c r="D11" s="363">
        <v>43108</v>
      </c>
      <c r="E11" s="364" t="s">
        <v>355</v>
      </c>
      <c r="F11" s="353">
        <v>78.607027448786084</v>
      </c>
      <c r="G11" s="353">
        <v>926.48323433990208</v>
      </c>
      <c r="H11" s="353">
        <v>42.036354315960907</v>
      </c>
      <c r="I11" s="353">
        <v>8.4844522313230822E-2</v>
      </c>
      <c r="J11" s="353">
        <v>0.53476585593251647</v>
      </c>
      <c r="K11" s="353">
        <v>4.5371953596020372E-2</v>
      </c>
    </row>
    <row r="12" spans="1:13">
      <c r="B12" s="365">
        <v>11</v>
      </c>
      <c r="C12" s="366">
        <v>7006</v>
      </c>
      <c r="D12" s="351">
        <v>40623</v>
      </c>
      <c r="E12" s="367" t="s">
        <v>323</v>
      </c>
      <c r="F12" s="353">
        <v>111.79617250200886</v>
      </c>
      <c r="G12" s="353">
        <v>2579.3900013037401</v>
      </c>
      <c r="H12" s="353">
        <v>87.011125080351206</v>
      </c>
      <c r="I12" s="353">
        <v>4.3342097335223456E-2</v>
      </c>
      <c r="J12" s="353">
        <v>0.77830146715253345</v>
      </c>
      <c r="K12" s="353">
        <v>3.3733217945472321E-2</v>
      </c>
    </row>
    <row r="13" spans="1:13">
      <c r="B13" s="368">
        <v>12</v>
      </c>
      <c r="C13" s="369">
        <v>7006</v>
      </c>
      <c r="D13" s="359">
        <v>40806</v>
      </c>
      <c r="E13" s="370" t="s">
        <v>325</v>
      </c>
      <c r="F13" s="353">
        <v>91.417387390542501</v>
      </c>
      <c r="G13" s="353">
        <v>1865.4831519029701</v>
      </c>
      <c r="H13" s="353">
        <v>59.751848523640561</v>
      </c>
      <c r="I13" s="353">
        <v>4.9004670611625778E-2</v>
      </c>
      <c r="J13" s="353">
        <v>0.65361579705155881</v>
      </c>
      <c r="K13" s="353">
        <v>3.2030226841066885E-2</v>
      </c>
    </row>
    <row r="14" spans="1:13">
      <c r="B14" s="368">
        <v>13</v>
      </c>
      <c r="C14" s="371">
        <v>7006</v>
      </c>
      <c r="D14" s="359">
        <v>40987</v>
      </c>
      <c r="E14" s="370" t="s">
        <v>326</v>
      </c>
      <c r="F14" s="353">
        <v>91.735080407030154</v>
      </c>
      <c r="G14" s="353">
        <v>2162.857993380504</v>
      </c>
      <c r="H14" s="353">
        <v>78.527762992323645</v>
      </c>
      <c r="I14" s="353">
        <v>4.241382498887504E-2</v>
      </c>
      <c r="J14" s="353">
        <v>0.85602762480715766</v>
      </c>
      <c r="K14" s="353">
        <v>3.6307405864213174E-2</v>
      </c>
    </row>
    <row r="15" spans="1:13">
      <c r="B15" s="368">
        <v>14</v>
      </c>
      <c r="C15" s="371">
        <v>7006</v>
      </c>
      <c r="D15" s="359">
        <v>41360</v>
      </c>
      <c r="E15" s="370" t="s">
        <v>329</v>
      </c>
      <c r="F15" s="353">
        <v>88.411522696082315</v>
      </c>
      <c r="G15" s="353">
        <v>1680.21966181174</v>
      </c>
      <c r="H15" s="353">
        <v>32.444003100013731</v>
      </c>
      <c r="I15" s="353">
        <v>5.2619026372272254E-2</v>
      </c>
      <c r="J15" s="353">
        <v>0.3669657767522127</v>
      </c>
      <c r="K15" s="353">
        <v>1.9309381884646055E-2</v>
      </c>
    </row>
    <row r="16" spans="1:13">
      <c r="B16" s="368">
        <v>15</v>
      </c>
      <c r="C16" s="371">
        <v>7006</v>
      </c>
      <c r="D16" s="359">
        <v>41541</v>
      </c>
      <c r="E16" s="370" t="s">
        <v>330</v>
      </c>
      <c r="F16" s="353">
        <v>80.351895247033724</v>
      </c>
      <c r="G16" s="353">
        <v>1652.8653209929003</v>
      </c>
      <c r="H16" s="353">
        <v>35.584789827260572</v>
      </c>
      <c r="I16" s="353">
        <v>4.8613697817052132E-2</v>
      </c>
      <c r="J16" s="353">
        <v>0.44286186054303706</v>
      </c>
      <c r="K16" s="353">
        <v>2.1529152663136687E-2</v>
      </c>
    </row>
    <row r="17" spans="2:11">
      <c r="B17" s="368">
        <v>16</v>
      </c>
      <c r="C17" s="371">
        <v>7006</v>
      </c>
      <c r="D17" s="359">
        <v>41961</v>
      </c>
      <c r="E17" s="370" t="s">
        <v>331</v>
      </c>
      <c r="F17" s="353">
        <v>38.775654558536615</v>
      </c>
      <c r="G17" s="353">
        <v>1616.8073262771577</v>
      </c>
      <c r="H17" s="353">
        <v>21.751567048414898</v>
      </c>
      <c r="I17" s="353">
        <v>2.3982854313148741E-2</v>
      </c>
      <c r="J17" s="353">
        <v>0.5609593776316073</v>
      </c>
      <c r="K17" s="353">
        <v>1.3453407029333429E-2</v>
      </c>
    </row>
    <row r="18" spans="2:11">
      <c r="B18" s="368">
        <v>17</v>
      </c>
      <c r="C18" s="371">
        <v>7006</v>
      </c>
      <c r="D18" s="359">
        <v>42263</v>
      </c>
      <c r="E18" s="370" t="s">
        <v>332</v>
      </c>
      <c r="F18" s="353">
        <v>85.513184868741021</v>
      </c>
      <c r="G18" s="353">
        <v>1487.7031268064234</v>
      </c>
      <c r="H18" s="353">
        <v>31.958314430851846</v>
      </c>
      <c r="I18" s="353">
        <v>5.7480006143636887E-2</v>
      </c>
      <c r="J18" s="353">
        <v>0.37372382375778018</v>
      </c>
      <c r="K18" s="353">
        <v>2.1481647685620674E-2</v>
      </c>
    </row>
    <row r="19" spans="2:11">
      <c r="B19" s="368">
        <v>18</v>
      </c>
      <c r="C19" s="371">
        <v>7006</v>
      </c>
      <c r="D19" s="359">
        <v>42689</v>
      </c>
      <c r="E19" s="370" t="s">
        <v>333</v>
      </c>
      <c r="F19" s="353">
        <v>57.751702812588228</v>
      </c>
      <c r="G19" s="353">
        <v>1049.9507817631179</v>
      </c>
      <c r="H19" s="353">
        <v>17.832059488278507</v>
      </c>
      <c r="I19" s="353">
        <v>5.5004200021270842E-2</v>
      </c>
      <c r="J19" s="353">
        <v>0.30877114647417159</v>
      </c>
      <c r="K19" s="353">
        <v>1.6983709901462449E-2</v>
      </c>
    </row>
    <row r="20" spans="2:11" ht="21.75" thickBot="1">
      <c r="B20" s="368">
        <v>19</v>
      </c>
      <c r="C20" s="194">
        <v>7006</v>
      </c>
      <c r="D20" s="363">
        <v>43054</v>
      </c>
      <c r="E20" s="372" t="s">
        <v>355</v>
      </c>
      <c r="F20" s="353">
        <v>91.114357128661979</v>
      </c>
      <c r="G20" s="353">
        <v>1671.5160079148361</v>
      </c>
      <c r="H20" s="353">
        <v>40.178595156416705</v>
      </c>
      <c r="I20" s="353">
        <v>5.451001168832615E-2</v>
      </c>
      <c r="J20" s="353">
        <v>0.44096887057745221</v>
      </c>
      <c r="K20" s="353">
        <v>2.4037218289364899E-2</v>
      </c>
    </row>
    <row r="21" spans="2:11">
      <c r="B21" s="365">
        <v>20</v>
      </c>
      <c r="C21" s="366">
        <v>7010</v>
      </c>
      <c r="D21" s="351">
        <v>40659</v>
      </c>
      <c r="E21" s="367" t="s">
        <v>334</v>
      </c>
      <c r="F21" s="353">
        <v>87.204289233429179</v>
      </c>
      <c r="G21" s="353">
        <v>1131.9723582486984</v>
      </c>
      <c r="H21" s="353">
        <v>38.211556046311081</v>
      </c>
      <c r="I21" s="353">
        <v>7.7037472335760068E-2</v>
      </c>
      <c r="J21" s="353">
        <v>0.43818436434962577</v>
      </c>
      <c r="K21" s="353">
        <v>3.3756615846546906E-2</v>
      </c>
    </row>
    <row r="22" spans="2:11">
      <c r="B22" s="368">
        <v>21</v>
      </c>
      <c r="C22" s="371">
        <v>7010</v>
      </c>
      <c r="D22" s="359">
        <v>41015</v>
      </c>
      <c r="E22" s="370" t="s">
        <v>325</v>
      </c>
      <c r="F22" s="353">
        <v>87.65394704138096</v>
      </c>
      <c r="G22" s="353">
        <v>1453.5102007828741</v>
      </c>
      <c r="H22" s="353">
        <v>53.466227663570535</v>
      </c>
      <c r="I22" s="353">
        <v>6.0305009895472168E-2</v>
      </c>
      <c r="J22" s="353">
        <v>0.60996942486034789</v>
      </c>
      <c r="K22" s="353">
        <v>3.6784212202138747E-2</v>
      </c>
    </row>
    <row r="23" spans="2:11">
      <c r="B23" s="368">
        <v>22</v>
      </c>
      <c r="C23" s="371">
        <v>7010</v>
      </c>
      <c r="D23" s="359">
        <v>41165</v>
      </c>
      <c r="E23" s="370" t="s">
        <v>326</v>
      </c>
      <c r="F23" s="353">
        <v>72.26782987363994</v>
      </c>
      <c r="G23" s="353">
        <v>1190.0796095032633</v>
      </c>
      <c r="H23" s="353">
        <v>39.826470871274346</v>
      </c>
      <c r="I23" s="353">
        <v>6.0725206361450373E-2</v>
      </c>
      <c r="J23" s="353">
        <v>0.55109543127157401</v>
      </c>
      <c r="K23" s="353">
        <v>3.3465383788818824E-2</v>
      </c>
    </row>
    <row r="24" spans="2:11">
      <c r="B24" s="368">
        <v>23</v>
      </c>
      <c r="C24" s="371">
        <v>7010</v>
      </c>
      <c r="D24" s="359">
        <v>41387</v>
      </c>
      <c r="E24" s="370" t="s">
        <v>328</v>
      </c>
      <c r="F24" s="353">
        <v>70.928631619522719</v>
      </c>
      <c r="G24" s="353">
        <v>1065.9489265450454</v>
      </c>
      <c r="H24" s="353">
        <v>41.550665646799025</v>
      </c>
      <c r="I24" s="353">
        <v>6.6540365915482139E-2</v>
      </c>
      <c r="J24" s="353">
        <v>0.58580949185212294</v>
      </c>
      <c r="K24" s="353">
        <v>3.8979977944602916E-2</v>
      </c>
    </row>
    <row r="25" spans="2:11">
      <c r="B25" s="368">
        <v>24</v>
      </c>
      <c r="C25" s="371">
        <v>7010</v>
      </c>
      <c r="D25" s="359">
        <v>41529</v>
      </c>
      <c r="E25" s="370" t="s">
        <v>329</v>
      </c>
      <c r="F25" s="353">
        <v>81.285423957020555</v>
      </c>
      <c r="G25" s="353">
        <v>1220.708182026176</v>
      </c>
      <c r="H25" s="353">
        <v>63.212380291418974</v>
      </c>
      <c r="I25" s="353">
        <v>6.6588743447348761E-2</v>
      </c>
      <c r="J25" s="353">
        <v>0.77765947711415451</v>
      </c>
      <c r="K25" s="353">
        <v>5.1783367410953823E-2</v>
      </c>
    </row>
    <row r="26" spans="2:11">
      <c r="B26" s="368">
        <v>25</v>
      </c>
      <c r="C26" s="371">
        <v>7010</v>
      </c>
      <c r="D26" s="359">
        <v>41697</v>
      </c>
      <c r="E26" s="370" t="s">
        <v>330</v>
      </c>
      <c r="F26" s="353">
        <v>120.84553588703824</v>
      </c>
      <c r="G26" s="353">
        <v>2079.7588216505455</v>
      </c>
      <c r="H26" s="353">
        <v>103.75119454413073</v>
      </c>
      <c r="I26" s="353">
        <v>5.8105552734779305E-2</v>
      </c>
      <c r="J26" s="353">
        <v>0.8585438740667537</v>
      </c>
      <c r="K26" s="353">
        <v>4.9886166349707481E-2</v>
      </c>
    </row>
    <row r="27" spans="2:11">
      <c r="B27" s="368">
        <v>26</v>
      </c>
      <c r="C27" s="371">
        <v>7010</v>
      </c>
      <c r="D27" s="359">
        <v>42059</v>
      </c>
      <c r="E27" s="370" t="s">
        <v>331</v>
      </c>
      <c r="F27" s="353">
        <v>91.476038408970993</v>
      </c>
      <c r="G27" s="353">
        <v>1377.0423844029367</v>
      </c>
      <c r="H27" s="353">
        <v>77.467342731320201</v>
      </c>
      <c r="I27" s="353">
        <v>6.6429355730131368E-2</v>
      </c>
      <c r="J27" s="353">
        <v>0.84685939704755553</v>
      </c>
      <c r="K27" s="353">
        <v>5.6256324139876628E-2</v>
      </c>
    </row>
    <row r="28" spans="2:11">
      <c r="B28" s="368">
        <v>27</v>
      </c>
      <c r="C28" s="371">
        <v>7010</v>
      </c>
      <c r="D28" s="359">
        <v>42417</v>
      </c>
      <c r="E28" s="370" t="s">
        <v>332</v>
      </c>
      <c r="F28" s="353">
        <v>92.878775266385759</v>
      </c>
      <c r="G28" s="353">
        <v>1291.9123600970338</v>
      </c>
      <c r="H28" s="353">
        <v>58.655001612449979</v>
      </c>
      <c r="I28" s="353">
        <v>7.1892473619038486E-2</v>
      </c>
      <c r="J28" s="353">
        <v>0.63152212595634982</v>
      </c>
      <c r="K28" s="353">
        <v>4.5401687780155985E-2</v>
      </c>
    </row>
    <row r="29" spans="2:11">
      <c r="B29" s="368">
        <v>28</v>
      </c>
      <c r="C29" s="371">
        <v>7010</v>
      </c>
      <c r="D29" s="359">
        <v>42788</v>
      </c>
      <c r="E29" s="370" t="s">
        <v>333</v>
      </c>
      <c r="F29" s="353">
        <v>65.185719398399556</v>
      </c>
      <c r="G29" s="353">
        <v>1077.8439202041468</v>
      </c>
      <c r="H29" s="353">
        <v>45.816631124270884</v>
      </c>
      <c r="I29" s="353">
        <v>6.0477883835029833E-2</v>
      </c>
      <c r="J29" s="353">
        <v>0.70286301274441065</v>
      </c>
      <c r="K29" s="353">
        <v>4.2507667636695563E-2</v>
      </c>
    </row>
    <row r="30" spans="2:11" ht="21.75" thickBot="1">
      <c r="B30" s="368">
        <v>29</v>
      </c>
      <c r="C30" s="373">
        <v>7010</v>
      </c>
      <c r="D30" s="363">
        <v>43138</v>
      </c>
      <c r="E30" s="372" t="s">
        <v>355</v>
      </c>
      <c r="F30" s="353">
        <v>68.181808923121665</v>
      </c>
      <c r="G30" s="353">
        <v>1178.2260618150997</v>
      </c>
      <c r="H30" s="353">
        <v>34.79959314544886</v>
      </c>
      <c r="I30" s="353">
        <v>5.7868189418663112E-2</v>
      </c>
      <c r="J30" s="353">
        <v>0.51039410210848335</v>
      </c>
      <c r="K30" s="353">
        <v>2.9535582578982197E-2</v>
      </c>
    </row>
    <row r="31" spans="2:11">
      <c r="B31" s="365">
        <v>30</v>
      </c>
      <c r="C31" s="366">
        <v>7011</v>
      </c>
      <c r="D31" s="351">
        <v>40581</v>
      </c>
      <c r="E31" s="367" t="s">
        <v>334</v>
      </c>
      <c r="F31" s="353">
        <v>64.521007856209977</v>
      </c>
      <c r="G31" s="353">
        <v>970.62319338848386</v>
      </c>
      <c r="H31" s="353">
        <v>27.991452225472177</v>
      </c>
      <c r="I31" s="353">
        <v>6.6473795697138238E-2</v>
      </c>
      <c r="J31" s="353">
        <v>0.43383470214621073</v>
      </c>
      <c r="K31" s="353">
        <v>2.8838639356796033E-2</v>
      </c>
    </row>
    <row r="32" spans="2:11">
      <c r="B32" s="368">
        <v>31</v>
      </c>
      <c r="C32" s="371">
        <v>7011</v>
      </c>
      <c r="D32" s="359">
        <v>40967</v>
      </c>
      <c r="E32" s="370" t="s">
        <v>325</v>
      </c>
      <c r="F32" s="353">
        <v>77.294710911448576</v>
      </c>
      <c r="G32" s="353">
        <v>1147.0586916699976</v>
      </c>
      <c r="H32" s="353">
        <v>41.307821312218074</v>
      </c>
      <c r="I32" s="353">
        <v>6.7385140335683741E-2</v>
      </c>
      <c r="J32" s="353">
        <v>0.53441976592087526</v>
      </c>
      <c r="K32" s="353">
        <v>3.6011950924741437E-2</v>
      </c>
    </row>
    <row r="33" spans="2:11">
      <c r="B33" s="368">
        <v>32</v>
      </c>
      <c r="C33" s="371">
        <v>7011</v>
      </c>
      <c r="D33" s="359">
        <v>41193</v>
      </c>
      <c r="E33" s="370" t="s">
        <v>326</v>
      </c>
      <c r="F33" s="353">
        <v>97.991189039402627</v>
      </c>
      <c r="G33" s="353">
        <v>1574.9468956301459</v>
      </c>
      <c r="H33" s="353">
        <v>54.554979763608422</v>
      </c>
      <c r="I33" s="353">
        <v>6.2218725794050182E-2</v>
      </c>
      <c r="J33" s="353">
        <v>0.55673352164011047</v>
      </c>
      <c r="K33" s="353">
        <v>3.4639250323281939E-2</v>
      </c>
    </row>
    <row r="34" spans="2:11">
      <c r="B34" s="368">
        <v>33</v>
      </c>
      <c r="C34" s="371">
        <v>7011</v>
      </c>
      <c r="D34" s="359">
        <v>41324</v>
      </c>
      <c r="E34" s="370" t="s">
        <v>328</v>
      </c>
      <c r="F34" s="353">
        <v>78.734104655381159</v>
      </c>
      <c r="G34" s="353">
        <v>1325.0276908762046</v>
      </c>
      <c r="H34" s="353">
        <v>32.528998617117068</v>
      </c>
      <c r="I34" s="353">
        <v>5.94207239573359E-2</v>
      </c>
      <c r="J34" s="353">
        <v>0.41315004164327968</v>
      </c>
      <c r="K34" s="353">
        <v>2.4549674577447157E-2</v>
      </c>
    </row>
    <row r="35" spans="2:11">
      <c r="B35" s="368">
        <v>34</v>
      </c>
      <c r="C35" s="371">
        <v>7011</v>
      </c>
      <c r="D35" s="359">
        <v>41547</v>
      </c>
      <c r="E35" s="370" t="s">
        <v>329</v>
      </c>
      <c r="F35" s="353">
        <v>92.546419495290976</v>
      </c>
      <c r="G35" s="353">
        <v>1925.9942694719177</v>
      </c>
      <c r="H35" s="353">
        <v>59.407819049650897</v>
      </c>
      <c r="I35" s="353">
        <v>4.8051243434211251E-2</v>
      </c>
      <c r="J35" s="353">
        <v>0.64192455390101544</v>
      </c>
      <c r="K35" s="353">
        <v>3.0845273005895152E-2</v>
      </c>
    </row>
    <row r="36" spans="2:11">
      <c r="B36" s="368">
        <v>35</v>
      </c>
      <c r="C36" s="371">
        <v>7011</v>
      </c>
      <c r="D36" s="359">
        <v>41697</v>
      </c>
      <c r="E36" s="370" t="s">
        <v>330</v>
      </c>
      <c r="F36" s="353">
        <v>116.34407022265152</v>
      </c>
      <c r="G36" s="353">
        <v>3004.832892978568</v>
      </c>
      <c r="H36" s="353">
        <v>44.780495296725533</v>
      </c>
      <c r="I36" s="353">
        <v>3.871898184238938E-2</v>
      </c>
      <c r="J36" s="353">
        <v>0.38489710056582693</v>
      </c>
      <c r="K36" s="353">
        <v>1.4902823847996571E-2</v>
      </c>
    </row>
    <row r="37" spans="2:11">
      <c r="B37" s="368">
        <v>36</v>
      </c>
      <c r="C37" s="371">
        <v>7011</v>
      </c>
      <c r="D37" s="359">
        <v>42045</v>
      </c>
      <c r="E37" s="370" t="s">
        <v>331</v>
      </c>
      <c r="F37" s="353">
        <v>88.049841415773273</v>
      </c>
      <c r="G37" s="353">
        <v>1504.0742853267891</v>
      </c>
      <c r="H37" s="353">
        <v>41.194493956080315</v>
      </c>
      <c r="I37" s="353">
        <v>5.854088609502605E-2</v>
      </c>
      <c r="J37" s="353">
        <v>0.46785426633035049</v>
      </c>
      <c r="K37" s="353">
        <v>2.7388603314317032E-2</v>
      </c>
    </row>
    <row r="38" spans="2:11">
      <c r="B38" s="368">
        <v>37</v>
      </c>
      <c r="C38" s="371">
        <v>7011</v>
      </c>
      <c r="D38" s="359">
        <v>42409</v>
      </c>
      <c r="E38" s="370" t="s">
        <v>332</v>
      </c>
      <c r="F38" s="353">
        <v>105.14661328767862</v>
      </c>
      <c r="G38" s="353">
        <v>2001.0114768690378</v>
      </c>
      <c r="H38" s="353">
        <v>49.673808638531504</v>
      </c>
      <c r="I38" s="353">
        <v>5.2546731741989032E-2</v>
      </c>
      <c r="J38" s="353">
        <v>0.47242423778904941</v>
      </c>
      <c r="K38" s="353">
        <v>2.4824349691514817E-2</v>
      </c>
    </row>
    <row r="39" spans="2:11">
      <c r="B39" s="368">
        <v>38</v>
      </c>
      <c r="C39" s="371">
        <v>7011</v>
      </c>
      <c r="D39" s="359">
        <v>42788</v>
      </c>
      <c r="E39" s="370" t="s">
        <v>333</v>
      </c>
      <c r="F39" s="353">
        <v>78.030292434239257</v>
      </c>
      <c r="G39" s="353">
        <v>1597.7421796458455</v>
      </c>
      <c r="H39" s="353">
        <v>44.926201897474108</v>
      </c>
      <c r="I39" s="353">
        <v>4.8837849703345385E-2</v>
      </c>
      <c r="J39" s="353">
        <v>0.57575334521956423</v>
      </c>
      <c r="K39" s="353">
        <v>2.8118555340031409E-2</v>
      </c>
    </row>
    <row r="40" spans="2:11" ht="21.75" thickBot="1">
      <c r="B40" s="374">
        <v>39</v>
      </c>
      <c r="C40" s="373">
        <v>7011</v>
      </c>
      <c r="D40" s="363">
        <v>43138</v>
      </c>
      <c r="E40" s="372" t="s">
        <v>355</v>
      </c>
      <c r="F40" s="353">
        <v>68.16225858364551</v>
      </c>
      <c r="G40" s="353">
        <v>1647.8918044803843</v>
      </c>
      <c r="H40" s="353">
        <v>48.115557491637134</v>
      </c>
      <c r="I40" s="353">
        <v>4.1363309410437012E-2</v>
      </c>
      <c r="J40" s="353">
        <v>0.70589734688136818</v>
      </c>
      <c r="K40" s="353">
        <v>2.9198250371060618E-2</v>
      </c>
    </row>
    <row r="41" spans="2:11">
      <c r="B41" s="365">
        <v>40</v>
      </c>
      <c r="C41" s="366">
        <v>7015</v>
      </c>
      <c r="D41" s="351">
        <v>40659</v>
      </c>
      <c r="E41" s="367" t="s">
        <v>334</v>
      </c>
      <c r="F41" s="353">
        <v>78.978483898833204</v>
      </c>
      <c r="G41" s="353">
        <v>925.26057819724178</v>
      </c>
      <c r="H41" s="353">
        <v>38.199413829582042</v>
      </c>
      <c r="I41" s="353">
        <v>8.5358098853312456E-2</v>
      </c>
      <c r="J41" s="353">
        <v>0.48366861382795401</v>
      </c>
      <c r="K41" s="353">
        <v>4.1285033351371105E-2</v>
      </c>
    </row>
    <row r="42" spans="2:11">
      <c r="B42" s="368">
        <v>41</v>
      </c>
      <c r="C42" s="371">
        <v>7015</v>
      </c>
      <c r="D42" s="359">
        <v>41015</v>
      </c>
      <c r="E42" s="370" t="s">
        <v>325</v>
      </c>
      <c r="F42" s="353">
        <v>106.20721920426051</v>
      </c>
      <c r="G42" s="353">
        <v>1076.8077709307058</v>
      </c>
      <c r="H42" s="353">
        <v>40.48215057464288</v>
      </c>
      <c r="I42" s="353">
        <v>9.8631549726339321E-2</v>
      </c>
      <c r="J42" s="353">
        <v>0.38116194810436138</v>
      </c>
      <c r="K42" s="353">
        <v>3.759459363824369E-2</v>
      </c>
    </row>
    <row r="43" spans="2:11">
      <c r="B43" s="368">
        <v>42</v>
      </c>
      <c r="C43" s="371">
        <v>7015</v>
      </c>
      <c r="D43" s="359">
        <v>41165</v>
      </c>
      <c r="E43" s="370" t="s">
        <v>326</v>
      </c>
      <c r="F43" s="353">
        <v>85.557173132562355</v>
      </c>
      <c r="G43" s="353">
        <v>1069.6790639294327</v>
      </c>
      <c r="H43" s="353">
        <v>36.248564341781801</v>
      </c>
      <c r="I43" s="353">
        <v>7.9983965301022864E-2</v>
      </c>
      <c r="J43" s="353">
        <v>0.42367650793719241</v>
      </c>
      <c r="K43" s="353">
        <v>3.3887327109706933E-2</v>
      </c>
    </row>
    <row r="44" spans="2:11">
      <c r="B44" s="368">
        <v>43</v>
      </c>
      <c r="C44" s="371">
        <v>7015</v>
      </c>
      <c r="D44" s="359">
        <v>41387</v>
      </c>
      <c r="E44" s="370" t="s">
        <v>328</v>
      </c>
      <c r="F44" s="353">
        <v>95.347005625251455</v>
      </c>
      <c r="G44" s="353">
        <v>1116.1814433214593</v>
      </c>
      <c r="H44" s="353">
        <v>39.818376060121643</v>
      </c>
      <c r="I44" s="353">
        <v>8.5422496670007439E-2</v>
      </c>
      <c r="J44" s="353">
        <v>0.4176153807768479</v>
      </c>
      <c r="K44" s="353">
        <v>3.567374847375418E-2</v>
      </c>
    </row>
    <row r="45" spans="2:11">
      <c r="B45" s="368">
        <v>44</v>
      </c>
      <c r="C45" s="371">
        <v>7015</v>
      </c>
      <c r="D45" s="359">
        <v>41529</v>
      </c>
      <c r="E45" s="370" t="s">
        <v>329</v>
      </c>
      <c r="F45" s="353">
        <v>90.092851891032396</v>
      </c>
      <c r="G45" s="353">
        <v>995.90523566044158</v>
      </c>
      <c r="H45" s="353">
        <v>44.173384460273198</v>
      </c>
      <c r="I45" s="353">
        <v>9.0463277694575711E-2</v>
      </c>
      <c r="J45" s="353">
        <v>0.49030953658455673</v>
      </c>
      <c r="K45" s="353">
        <v>4.4355007764347483E-2</v>
      </c>
    </row>
    <row r="46" spans="2:11">
      <c r="B46" s="368">
        <v>45</v>
      </c>
      <c r="C46" s="371">
        <v>7015</v>
      </c>
      <c r="D46" s="359">
        <v>41702</v>
      </c>
      <c r="E46" s="370" t="s">
        <v>330</v>
      </c>
      <c r="F46" s="353">
        <v>79.36460310348744</v>
      </c>
      <c r="G46" s="353">
        <v>709.53429946684946</v>
      </c>
      <c r="H46" s="353">
        <v>32.605899323067696</v>
      </c>
      <c r="I46" s="353">
        <v>0.11185449831406702</v>
      </c>
      <c r="J46" s="353">
        <v>0.41083679685956781</v>
      </c>
      <c r="K46" s="353">
        <v>4.5953943801685229E-2</v>
      </c>
    </row>
    <row r="47" spans="2:11">
      <c r="B47" s="368">
        <v>46</v>
      </c>
      <c r="C47" s="371">
        <v>7015</v>
      </c>
      <c r="D47" s="359">
        <v>42059</v>
      </c>
      <c r="E47" s="370" t="s">
        <v>331</v>
      </c>
      <c r="F47" s="353">
        <v>92.06743617812495</v>
      </c>
      <c r="G47" s="353">
        <v>940.82354028432405</v>
      </c>
      <c r="H47" s="353">
        <v>45.654734901216926</v>
      </c>
      <c r="I47" s="353">
        <v>9.7858346688797213E-2</v>
      </c>
      <c r="J47" s="353">
        <v>0.49588363482705955</v>
      </c>
      <c r="K47" s="353">
        <v>4.8526352654207308E-2</v>
      </c>
    </row>
    <row r="48" spans="2:11">
      <c r="B48" s="368">
        <v>47</v>
      </c>
      <c r="C48" s="371">
        <v>7015</v>
      </c>
      <c r="D48" s="359">
        <v>42417</v>
      </c>
      <c r="E48" s="370" t="s">
        <v>332</v>
      </c>
      <c r="F48" s="353">
        <v>100.38121804036366</v>
      </c>
      <c r="G48" s="353">
        <v>1057.6597323575181</v>
      </c>
      <c r="H48" s="353">
        <v>41.170209522622216</v>
      </c>
      <c r="I48" s="353">
        <v>9.4908801923104746E-2</v>
      </c>
      <c r="J48" s="353">
        <v>0.41013857299547329</v>
      </c>
      <c r="K48" s="353">
        <v>3.8925760585452211E-2</v>
      </c>
    </row>
    <row r="49" spans="2:11">
      <c r="B49" s="368">
        <v>48</v>
      </c>
      <c r="C49" s="371">
        <v>7015</v>
      </c>
      <c r="D49" s="359">
        <v>42794</v>
      </c>
      <c r="E49" s="370" t="s">
        <v>333</v>
      </c>
      <c r="F49" s="353">
        <v>79.535668573903877</v>
      </c>
      <c r="G49" s="353">
        <v>764.71960977031108</v>
      </c>
      <c r="H49" s="353">
        <v>32.52495121154071</v>
      </c>
      <c r="I49" s="353">
        <v>0.10400631493913563</v>
      </c>
      <c r="J49" s="353">
        <v>0.40893540966866704</v>
      </c>
      <c r="K49" s="353">
        <v>4.2531865007763833E-2</v>
      </c>
    </row>
    <row r="50" spans="2:11" ht="21.75" thickBot="1">
      <c r="B50" s="368">
        <v>49</v>
      </c>
      <c r="C50" s="373">
        <v>7015</v>
      </c>
      <c r="D50" s="363">
        <v>43145</v>
      </c>
      <c r="E50" s="372" t="s">
        <v>355</v>
      </c>
      <c r="F50" s="353">
        <v>7.7135864403204764</v>
      </c>
      <c r="G50" s="354">
        <v>35.57307685577247</v>
      </c>
      <c r="H50" s="354">
        <v>0.99195534193985668</v>
      </c>
      <c r="I50" s="353">
        <v>0.21683776389639983</v>
      </c>
      <c r="J50" s="353">
        <v>0.1285984606012458</v>
      </c>
      <c r="K50" s="353">
        <v>2.7885002637293415E-2</v>
      </c>
    </row>
    <row r="51" spans="2:11">
      <c r="B51" s="365">
        <v>50</v>
      </c>
      <c r="C51" s="366">
        <v>7029</v>
      </c>
      <c r="D51" s="351">
        <v>40834</v>
      </c>
      <c r="E51" s="367" t="s">
        <v>334</v>
      </c>
      <c r="F51" s="353">
        <v>75.215043549671648</v>
      </c>
      <c r="G51" s="353">
        <v>1157.4616303753442</v>
      </c>
      <c r="H51" s="353">
        <v>39.68885908167848</v>
      </c>
      <c r="I51" s="353">
        <v>6.4982753273022748E-2</v>
      </c>
      <c r="J51" s="353">
        <v>0.52767182213313679</v>
      </c>
      <c r="K51" s="353">
        <v>3.4289567826803979E-2</v>
      </c>
    </row>
    <row r="52" spans="2:11">
      <c r="B52" s="368">
        <v>51</v>
      </c>
      <c r="C52" s="371">
        <v>7029</v>
      </c>
      <c r="D52" s="359">
        <v>41023</v>
      </c>
      <c r="E52" s="370" t="s">
        <v>323</v>
      </c>
      <c r="F52" s="353">
        <v>64.391486857180411</v>
      </c>
      <c r="G52" s="353">
        <v>825.93530884519862</v>
      </c>
      <c r="H52" s="353">
        <v>41.453527912966642</v>
      </c>
      <c r="I52" s="353">
        <v>7.7961901092727132E-2</v>
      </c>
      <c r="J52" s="353">
        <v>0.64377342310653729</v>
      </c>
      <c r="K52" s="353">
        <v>5.0189799938358239E-2</v>
      </c>
    </row>
    <row r="53" spans="2:11">
      <c r="B53" s="368">
        <v>52</v>
      </c>
      <c r="C53" s="371">
        <v>7029</v>
      </c>
      <c r="D53" s="359">
        <v>41205</v>
      </c>
      <c r="E53" s="370" t="s">
        <v>325</v>
      </c>
      <c r="F53" s="353">
        <v>64.809375363483412</v>
      </c>
      <c r="G53" s="353">
        <v>688.33468533224902</v>
      </c>
      <c r="H53" s="353">
        <v>34.751024278532668</v>
      </c>
      <c r="I53" s="353">
        <v>9.4153871284578486E-2</v>
      </c>
      <c r="J53" s="353">
        <v>0.53620366009750187</v>
      </c>
      <c r="K53" s="353">
        <v>5.048565039514006E-2</v>
      </c>
    </row>
    <row r="54" spans="2:11">
      <c r="B54" s="368">
        <v>53</v>
      </c>
      <c r="C54" s="371">
        <v>7029</v>
      </c>
      <c r="D54" s="359">
        <v>41611</v>
      </c>
      <c r="E54" s="370" t="s">
        <v>328</v>
      </c>
      <c r="F54" s="353">
        <v>83.431073714529546</v>
      </c>
      <c r="G54" s="353">
        <v>915.54149801236656</v>
      </c>
      <c r="H54" s="353">
        <v>46.350888660348957</v>
      </c>
      <c r="I54" s="353">
        <v>9.1127571929462248E-2</v>
      </c>
      <c r="J54" s="353">
        <v>0.55555905727576582</v>
      </c>
      <c r="K54" s="353">
        <v>5.0626747952961577E-2</v>
      </c>
    </row>
    <row r="55" spans="2:11">
      <c r="B55" s="368">
        <v>54</v>
      </c>
      <c r="C55" s="371">
        <v>7029</v>
      </c>
      <c r="D55" s="359">
        <v>42102</v>
      </c>
      <c r="E55" s="370" t="s">
        <v>330</v>
      </c>
      <c r="F55" s="353">
        <v>56.158350145280863</v>
      </c>
      <c r="G55" s="353">
        <v>934.52375270180346</v>
      </c>
      <c r="H55" s="353">
        <v>40.644046797696838</v>
      </c>
      <c r="I55" s="353">
        <v>6.0093015274273499E-2</v>
      </c>
      <c r="J55" s="353">
        <v>0.72374004386794233</v>
      </c>
      <c r="K55" s="353">
        <v>4.3491721510759626E-2</v>
      </c>
    </row>
    <row r="56" spans="2:11">
      <c r="B56" s="368">
        <v>55</v>
      </c>
      <c r="C56" s="371">
        <v>7029</v>
      </c>
      <c r="D56" s="359">
        <v>42438</v>
      </c>
      <c r="E56" s="370" t="s">
        <v>331</v>
      </c>
      <c r="F56" s="353">
        <v>75.337233171397671</v>
      </c>
      <c r="G56" s="353">
        <v>881.61797079991175</v>
      </c>
      <c r="H56" s="353">
        <v>28.558493746718671</v>
      </c>
      <c r="I56" s="353">
        <v>8.5453377388669274E-2</v>
      </c>
      <c r="J56" s="353">
        <v>0.37907542584881004</v>
      </c>
      <c r="K56" s="353">
        <v>3.2393275423828881E-2</v>
      </c>
    </row>
    <row r="57" spans="2:11">
      <c r="B57" s="368">
        <v>56</v>
      </c>
      <c r="C57" s="371">
        <v>7029</v>
      </c>
      <c r="D57" s="359">
        <v>42809</v>
      </c>
      <c r="E57" s="370" t="s">
        <v>332</v>
      </c>
      <c r="F57" s="353">
        <v>60.329903831007336</v>
      </c>
      <c r="G57" s="353">
        <v>828.21483724676852</v>
      </c>
      <c r="H57" s="353">
        <v>41.68423003081854</v>
      </c>
      <c r="I57" s="353">
        <v>7.2843302387049488E-2</v>
      </c>
      <c r="J57" s="353">
        <v>0.690938114994879</v>
      </c>
      <c r="K57" s="353">
        <v>5.0330214041309947E-2</v>
      </c>
    </row>
    <row r="58" spans="2:11" ht="21.75" thickBot="1">
      <c r="B58" s="368">
        <v>57</v>
      </c>
      <c r="C58" s="373">
        <v>7029</v>
      </c>
      <c r="D58" s="363">
        <v>43152</v>
      </c>
      <c r="E58" s="372" t="s">
        <v>333</v>
      </c>
      <c r="F58" s="353">
        <v>68.724330843585236</v>
      </c>
      <c r="G58" s="353">
        <v>613.6075997316924</v>
      </c>
      <c r="H58" s="353">
        <v>33.184678320485602</v>
      </c>
      <c r="I58" s="353">
        <v>0.11200045578580808</v>
      </c>
      <c r="J58" s="353">
        <v>0.48286651776956629</v>
      </c>
      <c r="K58" s="353">
        <v>5.4081270073897417E-2</v>
      </c>
    </row>
    <row r="59" spans="2:11">
      <c r="B59" s="365">
        <v>58</v>
      </c>
      <c r="C59" s="371">
        <v>7009</v>
      </c>
      <c r="D59" s="359">
        <v>40995</v>
      </c>
      <c r="E59" s="370" t="s">
        <v>325</v>
      </c>
      <c r="F59" s="353">
        <v>77.424231910478184</v>
      </c>
      <c r="G59" s="353">
        <v>693.49470871398478</v>
      </c>
      <c r="H59" s="353">
        <v>41.518286402188238</v>
      </c>
      <c r="I59" s="353">
        <v>0.11164357988261155</v>
      </c>
      <c r="J59" s="353">
        <v>0.536244085058458</v>
      </c>
      <c r="K59" s="353">
        <v>5.9868209346801891E-2</v>
      </c>
    </row>
    <row r="60" spans="2:11" ht="21.75" thickBot="1">
      <c r="B60" s="374">
        <v>59</v>
      </c>
      <c r="C60" s="373">
        <v>7009</v>
      </c>
      <c r="D60" s="363">
        <v>41165</v>
      </c>
      <c r="E60" s="372" t="s">
        <v>326</v>
      </c>
      <c r="F60" s="353">
        <v>132.37534859310594</v>
      </c>
      <c r="G60" s="353">
        <v>1523.1394319581016</v>
      </c>
      <c r="H60" s="353">
        <v>53.458132852417847</v>
      </c>
      <c r="I60" s="353">
        <v>8.6909540791632073E-2</v>
      </c>
      <c r="J60" s="353">
        <v>0.40383752277576196</v>
      </c>
      <c r="K60" s="353">
        <v>3.5097333658871729E-2</v>
      </c>
    </row>
    <row r="61" spans="2:11">
      <c r="B61" s="365">
        <v>60</v>
      </c>
      <c r="C61" s="366">
        <v>7030</v>
      </c>
      <c r="D61" s="351">
        <v>41073</v>
      </c>
      <c r="E61" s="367" t="s">
        <v>323</v>
      </c>
      <c r="F61" s="353">
        <v>78.848962899803624</v>
      </c>
      <c r="G61" s="353">
        <v>1307.2059233730211</v>
      </c>
      <c r="H61" s="353">
        <v>51.256344218883974</v>
      </c>
      <c r="I61" s="353">
        <v>6.0318700741767886E-2</v>
      </c>
      <c r="J61" s="353">
        <v>0.65005730365810088</v>
      </c>
      <c r="K61" s="353">
        <v>3.921061196435352E-2</v>
      </c>
    </row>
    <row r="62" spans="2:11" ht="21.75" thickBot="1">
      <c r="B62" s="374">
        <v>61</v>
      </c>
      <c r="C62" s="373">
        <v>7030</v>
      </c>
      <c r="D62" s="363">
        <v>41781</v>
      </c>
      <c r="E62" s="372" t="s">
        <v>329</v>
      </c>
      <c r="F62" s="353">
        <v>87.492656740702614</v>
      </c>
      <c r="G62" s="353">
        <v>1333.7313447731078</v>
      </c>
      <c r="H62" s="353">
        <v>46.974189119106718</v>
      </c>
      <c r="I62" s="353">
        <v>6.5599910419430627E-2</v>
      </c>
      <c r="J62" s="353">
        <v>0.53689293329292365</v>
      </c>
      <c r="K62" s="353">
        <v>3.5220128328841138E-2</v>
      </c>
    </row>
    <row r="63" spans="2:11">
      <c r="B63" s="365">
        <v>62</v>
      </c>
      <c r="C63" s="366">
        <v>7057</v>
      </c>
      <c r="D63" s="351">
        <v>42633</v>
      </c>
      <c r="E63" s="367" t="s">
        <v>335</v>
      </c>
      <c r="F63" s="353">
        <v>132.2384962167728</v>
      </c>
      <c r="G63" s="353">
        <v>1832.7408348622382</v>
      </c>
      <c r="H63" s="353">
        <v>57.716003518736997</v>
      </c>
      <c r="I63" s="353">
        <v>7.2153407454749477E-2</v>
      </c>
      <c r="J63" s="353">
        <v>0.43645387061968449</v>
      </c>
      <c r="K63" s="353">
        <v>3.1491633962024611E-2</v>
      </c>
    </row>
    <row r="64" spans="2:11">
      <c r="B64" s="368">
        <v>63</v>
      </c>
      <c r="C64" s="371">
        <v>7057</v>
      </c>
      <c r="D64" s="359">
        <v>42996</v>
      </c>
      <c r="E64" s="370" t="s">
        <v>367</v>
      </c>
      <c r="F64" s="353">
        <v>115.38610358831947</v>
      </c>
      <c r="G64" s="353">
        <v>1628.4121981396956</v>
      </c>
      <c r="H64" s="353">
        <v>53.87906303235814</v>
      </c>
      <c r="I64" s="353">
        <v>7.0858044247112006E-2</v>
      </c>
      <c r="J64" s="353">
        <v>0.46694585705563518</v>
      </c>
      <c r="K64" s="353">
        <v>3.3086870200253832E-2</v>
      </c>
    </row>
    <row r="65" spans="2:11" ht="21.75" thickBot="1">
      <c r="B65" s="374">
        <v>64</v>
      </c>
      <c r="C65" s="373">
        <v>7057</v>
      </c>
      <c r="D65" s="363">
        <v>43397</v>
      </c>
      <c r="E65" s="372" t="s">
        <v>328</v>
      </c>
      <c r="F65" s="353">
        <v>112.03322036815737</v>
      </c>
      <c r="G65" s="353">
        <v>1583.6505495270494</v>
      </c>
      <c r="H65" s="353">
        <v>47.581299955559061</v>
      </c>
      <c r="I65" s="353">
        <v>7.0743650107415193E-2</v>
      </c>
      <c r="J65" s="353">
        <v>0.42470706277298842</v>
      </c>
      <c r="K65" s="353">
        <v>3.0045327846960315E-2</v>
      </c>
    </row>
    <row r="66" spans="2:11">
      <c r="B66" s="365">
        <v>65</v>
      </c>
      <c r="C66" s="366">
        <v>7060</v>
      </c>
      <c r="D66" s="351">
        <v>42417</v>
      </c>
      <c r="E66" s="367" t="s">
        <v>335</v>
      </c>
      <c r="F66" s="353">
        <v>113.63146062033374</v>
      </c>
      <c r="G66" s="353">
        <v>979.34757027085618</v>
      </c>
      <c r="H66" s="353">
        <v>50.155449902117034</v>
      </c>
      <c r="I66" s="353">
        <v>0.11602771484786235</v>
      </c>
      <c r="J66" s="353">
        <v>0.44138700346109944</v>
      </c>
      <c r="K66" s="353">
        <v>5.1213125375136878E-2</v>
      </c>
    </row>
    <row r="67" spans="2:11" ht="21.75" thickBot="1">
      <c r="B67" s="374">
        <v>66</v>
      </c>
      <c r="C67" s="373">
        <v>7060</v>
      </c>
      <c r="D67" s="363">
        <v>42676</v>
      </c>
      <c r="E67" s="372" t="s">
        <v>325</v>
      </c>
      <c r="F67" s="353">
        <v>102.18473685703978</v>
      </c>
      <c r="G67" s="353">
        <v>1040.3353165055867</v>
      </c>
      <c r="H67" s="353">
        <v>42.003975071350112</v>
      </c>
      <c r="I67" s="353">
        <v>9.8222885675237043E-2</v>
      </c>
      <c r="J67" s="353">
        <v>0.41105918910487799</v>
      </c>
      <c r="K67" s="353">
        <v>4.0375419737204078E-2</v>
      </c>
    </row>
    <row r="68" spans="2:11">
      <c r="B68" s="365">
        <v>67</v>
      </c>
      <c r="C68" s="366">
        <v>7062</v>
      </c>
      <c r="D68" s="351">
        <v>42675</v>
      </c>
      <c r="E68" s="367" t="s">
        <v>334</v>
      </c>
      <c r="F68" s="353">
        <v>100.19060223047104</v>
      </c>
      <c r="G68" s="353">
        <v>1497.8573896861442</v>
      </c>
      <c r="H68" s="353">
        <v>50.406389047850681</v>
      </c>
      <c r="I68" s="353">
        <v>6.6889279927686993E-2</v>
      </c>
      <c r="J68" s="353">
        <v>0.50310496120084747</v>
      </c>
      <c r="K68" s="353">
        <v>3.3652328582771597E-2</v>
      </c>
    </row>
    <row r="69" spans="2:11" ht="21.75" thickBot="1">
      <c r="B69" s="374">
        <v>68</v>
      </c>
      <c r="C69" s="373">
        <v>7062</v>
      </c>
      <c r="D69" s="363">
        <v>43046</v>
      </c>
      <c r="E69" s="372" t="s">
        <v>325</v>
      </c>
      <c r="F69" s="353">
        <v>73.455512996816893</v>
      </c>
      <c r="G69" s="353">
        <v>1115.228185989894</v>
      </c>
      <c r="H69" s="353">
        <v>30.452679556450022</v>
      </c>
      <c r="I69" s="353">
        <v>6.5865904323084007E-2</v>
      </c>
      <c r="J69" s="353">
        <v>0.41457309756681782</v>
      </c>
      <c r="K69" s="353">
        <v>2.7306231979260593E-2</v>
      </c>
    </row>
    <row r="70" spans="2:11">
      <c r="B70" s="365">
        <v>69</v>
      </c>
      <c r="C70" s="366">
        <v>7063</v>
      </c>
      <c r="D70" s="351">
        <v>42620</v>
      </c>
      <c r="E70" s="367" t="s">
        <v>335</v>
      </c>
      <c r="F70" s="353">
        <v>69.393929970643839</v>
      </c>
      <c r="G70" s="353">
        <v>1133.5058591733912</v>
      </c>
      <c r="H70" s="353">
        <v>29.716051741554491</v>
      </c>
      <c r="I70" s="353">
        <v>6.1220618675274729E-2</v>
      </c>
      <c r="J70" s="353">
        <v>0.42822263783194675</v>
      </c>
      <c r="K70" s="353">
        <v>2.6216054818829885E-2</v>
      </c>
    </row>
    <row r="71" spans="2:11" ht="21.75" thickBot="1">
      <c r="B71" s="374">
        <v>70</v>
      </c>
      <c r="C71" s="373">
        <v>7063</v>
      </c>
      <c r="D71" s="363">
        <v>42977</v>
      </c>
      <c r="E71" s="372" t="s">
        <v>325</v>
      </c>
      <c r="F71" s="353">
        <v>83.817192919183782</v>
      </c>
      <c r="G71" s="353">
        <v>1124.0561777996102</v>
      </c>
      <c r="H71" s="353">
        <v>41.469717535272039</v>
      </c>
      <c r="I71" s="353">
        <v>7.4566729470105009E-2</v>
      </c>
      <c r="J71" s="353">
        <v>0.49476385561202202</v>
      </c>
      <c r="K71" s="353">
        <v>3.689292257300774E-2</v>
      </c>
    </row>
    <row r="72" spans="2:11">
      <c r="B72" s="365">
        <v>71</v>
      </c>
      <c r="C72" s="366">
        <v>7064</v>
      </c>
      <c r="D72" s="351">
        <v>42487</v>
      </c>
      <c r="E72" s="367" t="s">
        <v>335</v>
      </c>
      <c r="F72" s="353">
        <v>125.82109728372195</v>
      </c>
      <c r="G72" s="353">
        <v>3142.6407463462056</v>
      </c>
      <c r="H72" s="353">
        <v>67.656431614250195</v>
      </c>
      <c r="I72" s="353">
        <v>4.0036742166602399E-2</v>
      </c>
      <c r="J72" s="353">
        <v>0.53771929409968044</v>
      </c>
      <c r="K72" s="353">
        <v>2.1528528735876355E-2</v>
      </c>
    </row>
    <row r="73" spans="2:11" ht="21.75" thickBot="1">
      <c r="B73" s="374">
        <v>72</v>
      </c>
      <c r="C73" s="373">
        <v>7064</v>
      </c>
      <c r="D73" s="363">
        <v>43235</v>
      </c>
      <c r="E73" s="372" t="s">
        <v>328</v>
      </c>
      <c r="F73" s="353">
        <v>91.642216294518391</v>
      </c>
      <c r="G73" s="353">
        <v>1600.6433976114802</v>
      </c>
      <c r="H73" s="353">
        <v>47.937471646277778</v>
      </c>
      <c r="I73" s="353">
        <v>5.7253362261243938E-2</v>
      </c>
      <c r="J73" s="353">
        <v>0.52309376163729004</v>
      </c>
      <c r="K73" s="353">
        <v>2.994887663161655E-2</v>
      </c>
    </row>
    <row r="74" spans="2:11" ht="21.75" thickBot="1">
      <c r="B74" s="375">
        <v>73</v>
      </c>
      <c r="C74" s="376">
        <v>7041</v>
      </c>
      <c r="D74" s="377">
        <v>41513</v>
      </c>
      <c r="E74" s="378" t="s">
        <v>335</v>
      </c>
      <c r="F74" s="353">
        <v>117.81523326823283</v>
      </c>
      <c r="G74" s="353">
        <v>1205.2488348664381</v>
      </c>
      <c r="H74" s="353">
        <v>53.806209731983856</v>
      </c>
      <c r="I74" s="353">
        <v>9.7751791878968083E-2</v>
      </c>
      <c r="J74" s="353">
        <v>0.45669993802483877</v>
      </c>
      <c r="K74" s="353">
        <v>4.4643237292941659E-2</v>
      </c>
    </row>
    <row r="75" spans="2:11" ht="21.75" thickBot="1">
      <c r="B75" s="375">
        <v>74</v>
      </c>
      <c r="C75" s="376">
        <v>7043</v>
      </c>
      <c r="D75" s="377">
        <v>41695</v>
      </c>
      <c r="E75" s="378" t="s">
        <v>334</v>
      </c>
      <c r="F75" s="353">
        <v>122.93742221098778</v>
      </c>
      <c r="G75" s="353">
        <v>1277.4477162397989</v>
      </c>
      <c r="H75" s="353">
        <v>63.066673690670399</v>
      </c>
      <c r="I75" s="353">
        <v>9.6236754466051525E-2</v>
      </c>
      <c r="J75" s="353">
        <v>0.51299817871920284</v>
      </c>
      <c r="K75" s="353">
        <v>4.9369279766931534E-2</v>
      </c>
    </row>
    <row r="76" spans="2:11" ht="21.75" thickBot="1">
      <c r="B76" s="375">
        <v>75</v>
      </c>
      <c r="C76" s="376">
        <v>7044</v>
      </c>
      <c r="D76" s="377">
        <v>41723</v>
      </c>
      <c r="E76" s="378" t="s">
        <v>335</v>
      </c>
      <c r="F76" s="353">
        <v>139.41347080452493</v>
      </c>
      <c r="G76" s="353">
        <v>4629.7221835885648</v>
      </c>
      <c r="H76" s="353">
        <v>111.20651561576564</v>
      </c>
      <c r="I76" s="353">
        <v>3.01127076909102E-2</v>
      </c>
      <c r="J76" s="353">
        <v>0.79767410547931228</v>
      </c>
      <c r="K76" s="353">
        <v>2.4020127170906798E-2</v>
      </c>
    </row>
    <row r="77" spans="2:11" ht="21.75" thickBot="1">
      <c r="B77" s="375">
        <v>76</v>
      </c>
      <c r="C77" s="376">
        <v>7056</v>
      </c>
      <c r="D77" s="377">
        <v>42220</v>
      </c>
      <c r="E77" s="378" t="s">
        <v>334</v>
      </c>
      <c r="F77" s="353">
        <v>138.80252269589482</v>
      </c>
      <c r="G77" s="353">
        <v>1891.1796538843043</v>
      </c>
      <c r="H77" s="353">
        <v>61.229151559007953</v>
      </c>
      <c r="I77" s="353">
        <v>7.3394678507040595E-2</v>
      </c>
      <c r="J77" s="353">
        <v>0.44112419839195649</v>
      </c>
      <c r="K77" s="353">
        <v>3.2376168722653642E-2</v>
      </c>
    </row>
    <row r="78" spans="2:11" ht="21.75" thickBot="1">
      <c r="B78" s="375">
        <v>77</v>
      </c>
      <c r="C78" s="376">
        <v>7071</v>
      </c>
      <c r="D78" s="377">
        <v>42716</v>
      </c>
      <c r="E78" s="378" t="s">
        <v>334</v>
      </c>
      <c r="F78" s="353">
        <v>133.04983530503361</v>
      </c>
      <c r="G78" s="353">
        <v>7305.4740673223059</v>
      </c>
      <c r="H78" s="353">
        <v>106.8434124044614</v>
      </c>
      <c r="I78" s="353">
        <v>1.8212347902262928E-2</v>
      </c>
      <c r="J78" s="353">
        <v>0.80303303013873961</v>
      </c>
      <c r="K78" s="353">
        <v>1.4625116921895116E-2</v>
      </c>
    </row>
    <row r="79" spans="2:11" ht="21.75" thickBot="1">
      <c r="B79" s="375">
        <v>78</v>
      </c>
      <c r="C79" s="376">
        <v>7077</v>
      </c>
      <c r="D79" s="377">
        <v>42879</v>
      </c>
      <c r="E79" s="378" t="s">
        <v>335</v>
      </c>
      <c r="F79" s="353">
        <v>92.302040251838932</v>
      </c>
      <c r="G79" s="353">
        <v>617.04761531951601</v>
      </c>
      <c r="H79" s="353">
        <v>35.188144080778365</v>
      </c>
      <c r="I79" s="353">
        <v>0.14958657640066175</v>
      </c>
      <c r="J79" s="353">
        <v>0.38122823704405939</v>
      </c>
      <c r="K79" s="353">
        <v>5.7026626806680782E-2</v>
      </c>
    </row>
    <row r="80" spans="2:11" ht="21.75" thickBot="1">
      <c r="B80" s="375">
        <v>79</v>
      </c>
      <c r="C80" s="376">
        <v>7078</v>
      </c>
      <c r="D80" s="377">
        <v>42850</v>
      </c>
      <c r="E80" s="378" t="s">
        <v>334</v>
      </c>
      <c r="F80" s="353">
        <v>148.38218903921515</v>
      </c>
      <c r="G80" s="353">
        <v>1396.3147608889376</v>
      </c>
      <c r="H80" s="353">
        <v>61.366763348603811</v>
      </c>
      <c r="I80" s="353">
        <v>0.10626700597560855</v>
      </c>
      <c r="J80" s="353">
        <v>0.41357230100160819</v>
      </c>
      <c r="K80" s="353">
        <v>4.3949090181884073E-2</v>
      </c>
    </row>
    <row r="81" spans="1:11" ht="21.75" thickBot="1">
      <c r="B81" s="365">
        <v>80</v>
      </c>
      <c r="C81" s="376">
        <v>7080</v>
      </c>
      <c r="D81" s="377">
        <v>43236</v>
      </c>
      <c r="E81" s="378" t="s">
        <v>325</v>
      </c>
      <c r="F81" s="353">
        <v>65.630489621482283</v>
      </c>
      <c r="G81" s="353">
        <v>536.31086393300234</v>
      </c>
      <c r="H81" s="353">
        <v>20.690337306296179</v>
      </c>
      <c r="I81" s="353">
        <v>0.12237397008925975</v>
      </c>
      <c r="J81" s="353">
        <v>0.31525495887088101</v>
      </c>
      <c r="K81" s="353">
        <v>3.8579000907356005E-2</v>
      </c>
    </row>
    <row r="82" spans="1:11">
      <c r="A82" s="348" t="s">
        <v>368</v>
      </c>
      <c r="B82" s="365">
        <v>1</v>
      </c>
      <c r="C82" s="350">
        <v>7003</v>
      </c>
      <c r="D82" s="351">
        <v>40406</v>
      </c>
      <c r="E82" s="367" t="s">
        <v>334</v>
      </c>
      <c r="F82" s="353">
        <v>85.961970185551209</v>
      </c>
      <c r="G82" s="353">
        <v>1703.892003957337</v>
      </c>
      <c r="H82" s="353">
        <v>45.516119347952866</v>
      </c>
      <c r="I82" s="353">
        <v>5.0450363042905372E-2</v>
      </c>
      <c r="J82" s="353">
        <v>0.52949134657692354</v>
      </c>
      <c r="K82" s="353">
        <v>2.6713030662882626E-2</v>
      </c>
    </row>
    <row r="83" spans="1:11" ht="21.75" thickBot="1">
      <c r="A83" s="356">
        <v>44327</v>
      </c>
      <c r="B83" s="368">
        <v>2</v>
      </c>
      <c r="C83" s="358">
        <v>7003</v>
      </c>
      <c r="D83" s="359">
        <v>40630</v>
      </c>
      <c r="E83" s="370" t="s">
        <v>323</v>
      </c>
      <c r="F83" s="353">
        <v>94.732807775589379</v>
      </c>
      <c r="G83" s="353">
        <v>1446.7678281167655</v>
      </c>
      <c r="H83" s="353">
        <v>52.077841295861631</v>
      </c>
      <c r="I83" s="353">
        <v>6.5478928916259879E-2</v>
      </c>
      <c r="J83" s="353">
        <v>0.54973395720759988</v>
      </c>
      <c r="K83" s="353">
        <v>3.5995990706850681E-2</v>
      </c>
    </row>
    <row r="84" spans="1:11">
      <c r="B84" s="368">
        <v>3</v>
      </c>
      <c r="C84" s="358">
        <v>7003</v>
      </c>
      <c r="D84" s="359">
        <v>40764</v>
      </c>
      <c r="E84" s="370" t="s">
        <v>325</v>
      </c>
      <c r="F84" s="353">
        <v>89.687635710523168</v>
      </c>
      <c r="G84" s="353">
        <v>1828.701895763206</v>
      </c>
      <c r="H84" s="353">
        <v>56.35192466302405</v>
      </c>
      <c r="I84" s="353">
        <v>4.9044426496365701E-2</v>
      </c>
      <c r="J84" s="353">
        <v>0.62831319185295686</v>
      </c>
      <c r="K84" s="353">
        <v>3.0815260154529265E-2</v>
      </c>
    </row>
    <row r="85" spans="1:11">
      <c r="B85" s="368">
        <v>4</v>
      </c>
      <c r="C85" s="358">
        <v>7003</v>
      </c>
      <c r="D85" s="359">
        <v>41011</v>
      </c>
      <c r="E85" s="370" t="s">
        <v>326</v>
      </c>
      <c r="F85" s="353">
        <v>81.770596469957738</v>
      </c>
      <c r="G85" s="353">
        <v>1888.3420655818334</v>
      </c>
      <c r="H85" s="353">
        <v>61.364649954377299</v>
      </c>
      <c r="I85" s="353">
        <v>4.3302851723934187E-2</v>
      </c>
      <c r="J85" s="353">
        <v>0.75044884840631532</v>
      </c>
      <c r="K85" s="353">
        <v>3.2496575208935841E-2</v>
      </c>
    </row>
    <row r="86" spans="1:11">
      <c r="B86" s="368">
        <v>5</v>
      </c>
      <c r="C86" s="358">
        <v>7003</v>
      </c>
      <c r="D86" s="359">
        <v>41492</v>
      </c>
      <c r="E86" s="370" t="s">
        <v>330</v>
      </c>
      <c r="F86" s="353">
        <v>93.723773362576168</v>
      </c>
      <c r="G86" s="353">
        <v>1789.2050945588173</v>
      </c>
      <c r="H86" s="353">
        <v>58.331198168622755</v>
      </c>
      <c r="I86" s="353">
        <v>5.2382912192459746E-2</v>
      </c>
      <c r="J86" s="353">
        <v>0.62237355663183702</v>
      </c>
      <c r="K86" s="353">
        <v>3.2601739367954394E-2</v>
      </c>
    </row>
    <row r="87" spans="1:11">
      <c r="B87" s="368">
        <v>6</v>
      </c>
      <c r="C87" s="358">
        <v>7003</v>
      </c>
      <c r="D87" s="359">
        <v>41899</v>
      </c>
      <c r="E87" s="370" t="s">
        <v>331</v>
      </c>
      <c r="F87" s="353">
        <v>88.989073424590927</v>
      </c>
      <c r="G87" s="353">
        <v>1453.8772523335551</v>
      </c>
      <c r="H87" s="353">
        <v>68.342306189694483</v>
      </c>
      <c r="I87" s="353">
        <v>6.1208106311422393E-2</v>
      </c>
      <c r="J87" s="353">
        <v>0.76798536673839568</v>
      </c>
      <c r="K87" s="353">
        <v>4.7006929972940439E-2</v>
      </c>
    </row>
    <row r="88" spans="1:11">
      <c r="B88" s="368">
        <v>7</v>
      </c>
      <c r="C88" s="358">
        <v>7003</v>
      </c>
      <c r="D88" s="359">
        <v>42298</v>
      </c>
      <c r="E88" s="370" t="s">
        <v>332</v>
      </c>
      <c r="F88" s="353">
        <v>108.45179489098099</v>
      </c>
      <c r="G88" s="353">
        <v>1383.5729461897433</v>
      </c>
      <c r="H88" s="353">
        <v>46.66352427873472</v>
      </c>
      <c r="I88" s="353">
        <v>7.8385310430974492E-2</v>
      </c>
      <c r="J88" s="353">
        <v>0.4302697279066916</v>
      </c>
      <c r="K88" s="353">
        <v>3.3726826191016947E-2</v>
      </c>
    </row>
    <row r="89" spans="1:11">
      <c r="B89" s="368">
        <v>8</v>
      </c>
      <c r="C89" s="358">
        <v>7003</v>
      </c>
      <c r="D89" s="359">
        <v>42634</v>
      </c>
      <c r="E89" s="370" t="s">
        <v>333</v>
      </c>
      <c r="F89" s="353">
        <v>74.455096975611724</v>
      </c>
      <c r="G89" s="353">
        <v>1099.2749711205518</v>
      </c>
      <c r="H89" s="353">
        <v>38.072329859505558</v>
      </c>
      <c r="I89" s="353">
        <v>6.7731094522888599E-2</v>
      </c>
      <c r="J89" s="353">
        <v>0.51134618590284575</v>
      </c>
      <c r="K89" s="353">
        <v>3.4634036851304208E-2</v>
      </c>
    </row>
    <row r="90" spans="1:11" ht="21.75" thickBot="1">
      <c r="B90" s="374">
        <v>9</v>
      </c>
      <c r="C90" s="362">
        <v>7003</v>
      </c>
      <c r="D90" s="363">
        <v>42942</v>
      </c>
      <c r="E90" s="372" t="s">
        <v>355</v>
      </c>
      <c r="F90" s="353">
        <v>75.444726880682424</v>
      </c>
      <c r="G90" s="353">
        <v>1446.7678281167655</v>
      </c>
      <c r="H90" s="353">
        <v>45.293809642613894</v>
      </c>
      <c r="I90" s="353">
        <v>5.2147086363461381E-2</v>
      </c>
      <c r="J90" s="353">
        <v>0.60035752683215482</v>
      </c>
      <c r="K90" s="353">
        <v>3.1306895800670462E-2</v>
      </c>
    </row>
    <row r="91" spans="1:11">
      <c r="B91" s="365">
        <v>10</v>
      </c>
      <c r="C91" s="350">
        <v>7004</v>
      </c>
      <c r="D91" s="351">
        <v>40820</v>
      </c>
      <c r="E91" s="367" t="s">
        <v>334</v>
      </c>
      <c r="F91" s="353">
        <v>82.818439898856113</v>
      </c>
      <c r="G91" s="353">
        <v>1447.5577641408534</v>
      </c>
      <c r="H91" s="353">
        <v>54.551933177860015</v>
      </c>
      <c r="I91" s="353">
        <v>5.7212528543211585E-2</v>
      </c>
      <c r="J91" s="353">
        <v>0.65869307903508922</v>
      </c>
      <c r="K91" s="353">
        <v>3.7685496585510965E-2</v>
      </c>
    </row>
    <row r="92" spans="1:11">
      <c r="B92" s="368">
        <v>11</v>
      </c>
      <c r="C92" s="358">
        <v>7004</v>
      </c>
      <c r="D92" s="359">
        <v>41016</v>
      </c>
      <c r="E92" s="370" t="s">
        <v>325</v>
      </c>
      <c r="F92" s="353">
        <v>74.940209674175804</v>
      </c>
      <c r="G92" s="353">
        <v>1229.1009566793782</v>
      </c>
      <c r="H92" s="353">
        <v>46.670695559552115</v>
      </c>
      <c r="I92" s="353">
        <v>6.0971565652864934E-2</v>
      </c>
      <c r="J92" s="353">
        <v>0.62277241767091973</v>
      </c>
      <c r="K92" s="353">
        <v>3.7971409350815902E-2</v>
      </c>
    </row>
    <row r="93" spans="1:11">
      <c r="B93" s="368">
        <v>12</v>
      </c>
      <c r="C93" s="358">
        <v>7004</v>
      </c>
      <c r="D93" s="359">
        <v>41170</v>
      </c>
      <c r="E93" s="370" t="s">
        <v>326</v>
      </c>
      <c r="F93" s="353">
        <v>66.130563068252485</v>
      </c>
      <c r="G93" s="353">
        <v>5612.8904191557067</v>
      </c>
      <c r="H93" s="353">
        <v>158.45662094097472</v>
      </c>
      <c r="I93" s="353">
        <v>1.1781908808082497E-2</v>
      </c>
      <c r="J93" s="353">
        <v>2.3961178249372188</v>
      </c>
      <c r="K93" s="353">
        <v>2.8230841706831294E-2</v>
      </c>
    </row>
    <row r="94" spans="1:11">
      <c r="B94" s="368">
        <v>13</v>
      </c>
      <c r="C94" s="358">
        <v>7004</v>
      </c>
      <c r="D94" s="359">
        <v>41709</v>
      </c>
      <c r="E94" s="370" t="s">
        <v>328</v>
      </c>
      <c r="F94" s="353">
        <v>76.958278500202269</v>
      </c>
      <c r="G94" s="353">
        <v>1297.8648875762196</v>
      </c>
      <c r="H94" s="353">
        <v>47.631647189081917</v>
      </c>
      <c r="I94" s="353">
        <v>5.9296063278145156E-2</v>
      </c>
      <c r="J94" s="353">
        <v>0.61892817923359245</v>
      </c>
      <c r="K94" s="353">
        <v>3.6700004480462269E-2</v>
      </c>
    </row>
    <row r="95" spans="1:11">
      <c r="B95" s="368">
        <v>14</v>
      </c>
      <c r="C95" s="358">
        <v>7004</v>
      </c>
      <c r="D95" s="359">
        <v>42101</v>
      </c>
      <c r="E95" s="370" t="s">
        <v>330</v>
      </c>
      <c r="F95" s="353">
        <v>91.899749615975281</v>
      </c>
      <c r="G95" s="353">
        <v>1399.7666346835426</v>
      </c>
      <c r="H95" s="353">
        <v>55.38380175267686</v>
      </c>
      <c r="I95" s="353">
        <v>6.5653622067332565E-2</v>
      </c>
      <c r="J95" s="353">
        <v>0.60265454458919754</v>
      </c>
      <c r="K95" s="353">
        <v>3.9566453707619596E-2</v>
      </c>
    </row>
    <row r="96" spans="1:11">
      <c r="B96" s="368">
        <v>15</v>
      </c>
      <c r="C96" s="358">
        <v>7004</v>
      </c>
      <c r="D96" s="359">
        <v>42459</v>
      </c>
      <c r="E96" s="370" t="s">
        <v>331</v>
      </c>
      <c r="F96" s="353">
        <v>94.228290569082787</v>
      </c>
      <c r="G96" s="353">
        <v>1438.4734998638437</v>
      </c>
      <c r="H96" s="353">
        <v>55.821249882537444</v>
      </c>
      <c r="I96" s="353">
        <v>6.5505753549162923E-2</v>
      </c>
      <c r="J96" s="353">
        <v>0.59240435696551774</v>
      </c>
      <c r="K96" s="353">
        <v>3.8805893808833536E-2</v>
      </c>
    </row>
    <row r="97" spans="2:11">
      <c r="B97" s="368">
        <v>16</v>
      </c>
      <c r="C97" s="358">
        <v>7004</v>
      </c>
      <c r="D97" s="359">
        <v>42823</v>
      </c>
      <c r="E97" s="370" t="s">
        <v>333</v>
      </c>
      <c r="F97" s="353">
        <v>33.239922105609303</v>
      </c>
      <c r="G97" s="353">
        <v>568.16148532513432</v>
      </c>
      <c r="H97" s="353">
        <v>15.715861911302774</v>
      </c>
      <c r="I97" s="353">
        <v>5.850435653269867E-2</v>
      </c>
      <c r="J97" s="353">
        <v>0.47280080444745359</v>
      </c>
      <c r="K97" s="353">
        <v>2.766090683234057E-2</v>
      </c>
    </row>
    <row r="98" spans="2:11" ht="21.75" thickBot="1">
      <c r="B98" s="374">
        <v>17</v>
      </c>
      <c r="C98" s="362">
        <v>7004</v>
      </c>
      <c r="D98" s="363">
        <v>43179</v>
      </c>
      <c r="E98" s="372" t="s">
        <v>355</v>
      </c>
      <c r="F98" s="353">
        <v>93.879009426116639</v>
      </c>
      <c r="G98" s="353">
        <v>1286.0158472149028</v>
      </c>
      <c r="H98" s="353">
        <v>51.342785012079489</v>
      </c>
      <c r="I98" s="353">
        <v>7.2999885366442738E-2</v>
      </c>
      <c r="J98" s="353">
        <v>0.54690377887387676</v>
      </c>
      <c r="K98" s="353">
        <v>3.9923913164267348E-2</v>
      </c>
    </row>
    <row r="99" spans="2:11">
      <c r="B99" s="365">
        <v>18</v>
      </c>
      <c r="C99" s="350">
        <v>7005</v>
      </c>
      <c r="D99" s="351">
        <v>40420</v>
      </c>
      <c r="E99" s="379" t="s">
        <v>334</v>
      </c>
      <c r="F99" s="353">
        <v>84.060328407180094</v>
      </c>
      <c r="G99" s="353">
        <v>4662.992350190154</v>
      </c>
      <c r="H99" s="353">
        <v>112.51739602479604</v>
      </c>
      <c r="I99" s="353">
        <v>1.8027121233375423E-2</v>
      </c>
      <c r="J99" s="353">
        <v>1.3385314827676222</v>
      </c>
      <c r="K99" s="353">
        <v>2.4129869314541693E-2</v>
      </c>
    </row>
    <row r="100" spans="2:11">
      <c r="B100" s="368">
        <v>19</v>
      </c>
      <c r="C100" s="358">
        <v>7005</v>
      </c>
      <c r="D100" s="359">
        <v>40820</v>
      </c>
      <c r="E100" s="370" t="s">
        <v>325</v>
      </c>
      <c r="F100" s="353">
        <v>53.750487000897699</v>
      </c>
      <c r="G100" s="353">
        <v>6000.3540389707623</v>
      </c>
      <c r="H100" s="353">
        <v>125.30378972219637</v>
      </c>
      <c r="I100" s="353">
        <v>8.957885926697334E-3</v>
      </c>
      <c r="J100" s="353">
        <v>2.3312121752516148</v>
      </c>
      <c r="K100" s="353">
        <v>2.0882732736831919E-2</v>
      </c>
    </row>
    <row r="101" spans="2:11">
      <c r="B101" s="368">
        <v>20</v>
      </c>
      <c r="C101" s="358">
        <v>7005</v>
      </c>
      <c r="D101" s="359">
        <v>41016</v>
      </c>
      <c r="E101" s="370" t="s">
        <v>326</v>
      </c>
      <c r="F101" s="353">
        <v>86.50529640794295</v>
      </c>
      <c r="G101" s="353">
        <v>1482.7099172127594</v>
      </c>
      <c r="H101" s="353">
        <v>53.892175342660423</v>
      </c>
      <c r="I101" s="353">
        <v>5.8342697653603129E-2</v>
      </c>
      <c r="J101" s="353">
        <v>0.62299278287556992</v>
      </c>
      <c r="K101" s="353">
        <v>3.6347079571686203E-2</v>
      </c>
    </row>
    <row r="102" spans="2:11">
      <c r="B102" s="368">
        <v>21</v>
      </c>
      <c r="C102" s="358">
        <v>7005</v>
      </c>
      <c r="D102" s="359">
        <v>41709</v>
      </c>
      <c r="E102" s="370" t="s">
        <v>330</v>
      </c>
      <c r="F102" s="353">
        <v>86.427678376172722</v>
      </c>
      <c r="G102" s="353">
        <v>6603.4701933617816</v>
      </c>
      <c r="H102" s="353">
        <v>167.09084304510819</v>
      </c>
      <c r="I102" s="353">
        <v>1.3088221169386847E-2</v>
      </c>
      <c r="J102" s="353">
        <v>1.933302458014116</v>
      </c>
      <c r="K102" s="353">
        <v>2.5303490157807976E-2</v>
      </c>
    </row>
    <row r="103" spans="2:11">
      <c r="B103" s="368">
        <v>22</v>
      </c>
      <c r="C103" s="358">
        <v>7005</v>
      </c>
      <c r="D103" s="359">
        <v>42101</v>
      </c>
      <c r="E103" s="370" t="s">
        <v>331</v>
      </c>
      <c r="F103" s="353">
        <v>73.38784903877081</v>
      </c>
      <c r="G103" s="353">
        <v>5202.9136226541505</v>
      </c>
      <c r="H103" s="353">
        <v>131.10535590346217</v>
      </c>
      <c r="I103" s="353">
        <v>1.4105144609595428E-2</v>
      </c>
      <c r="J103" s="353">
        <v>1.7864722514785683</v>
      </c>
      <c r="K103" s="353">
        <v>2.5198449448134735E-2</v>
      </c>
    </row>
    <row r="104" spans="2:11">
      <c r="B104" s="368">
        <v>23</v>
      </c>
      <c r="C104" s="358">
        <v>7005</v>
      </c>
      <c r="D104" s="359">
        <v>42459</v>
      </c>
      <c r="E104" s="370" t="s">
        <v>332</v>
      </c>
      <c r="F104" s="353">
        <v>67.02317043361036</v>
      </c>
      <c r="G104" s="353">
        <v>6002.7238470430257</v>
      </c>
      <c r="H104" s="353">
        <v>119.7675609311739</v>
      </c>
      <c r="I104" s="353">
        <v>1.1165459571595374E-2</v>
      </c>
      <c r="J104" s="353">
        <v>1.7869575574585712</v>
      </c>
      <c r="K104" s="353">
        <v>1.9952202363960496E-2</v>
      </c>
    </row>
    <row r="105" spans="2:11">
      <c r="B105" s="368">
        <v>24</v>
      </c>
      <c r="C105" s="358">
        <v>7005</v>
      </c>
      <c r="D105" s="359">
        <v>42823</v>
      </c>
      <c r="E105" s="370" t="s">
        <v>333</v>
      </c>
      <c r="F105" s="353">
        <v>47.346999379852136</v>
      </c>
      <c r="G105" s="353">
        <v>5627.5042356013309</v>
      </c>
      <c r="H105" s="353">
        <v>123.87670483953644</v>
      </c>
      <c r="I105" s="353">
        <v>8.4134986661263417E-3</v>
      </c>
      <c r="J105" s="353">
        <v>2.6163580894685055</v>
      </c>
      <c r="K105" s="353">
        <v>2.2012725295852135E-2</v>
      </c>
    </row>
    <row r="106" spans="2:11" ht="21.75" thickBot="1">
      <c r="B106" s="374">
        <v>25</v>
      </c>
      <c r="C106" s="362">
        <v>7005</v>
      </c>
      <c r="D106" s="363">
        <v>43179</v>
      </c>
      <c r="E106" s="372" t="s">
        <v>355</v>
      </c>
      <c r="F106" s="353">
        <v>66.479844211218619</v>
      </c>
      <c r="G106" s="353">
        <v>8412.4236885227929</v>
      </c>
      <c r="H106" s="353">
        <v>200.98948746889477</v>
      </c>
      <c r="I106" s="353">
        <v>7.9025791701288362E-3</v>
      </c>
      <c r="J106" s="353">
        <v>3.0233146580535659</v>
      </c>
      <c r="K106" s="353">
        <v>2.3891983441479296E-2</v>
      </c>
    </row>
    <row r="107" spans="2:11">
      <c r="B107" s="365">
        <v>26</v>
      </c>
      <c r="C107" s="350">
        <v>7012</v>
      </c>
      <c r="D107" s="351">
        <v>40527</v>
      </c>
      <c r="E107" s="367" t="s">
        <v>334</v>
      </c>
      <c r="F107" s="353">
        <v>109.40261578016651</v>
      </c>
      <c r="G107" s="353">
        <v>10962.732142290184</v>
      </c>
      <c r="H107" s="353">
        <v>217.59817384196219</v>
      </c>
      <c r="I107" s="353">
        <v>9.9795027699465088E-3</v>
      </c>
      <c r="J107" s="353">
        <v>1.9889668294513516</v>
      </c>
      <c r="K107" s="353">
        <v>1.9848899983841487E-2</v>
      </c>
    </row>
    <row r="108" spans="2:11">
      <c r="B108" s="368">
        <v>27</v>
      </c>
      <c r="C108" s="358">
        <v>7012</v>
      </c>
      <c r="D108" s="359">
        <v>40717</v>
      </c>
      <c r="E108" s="370" t="s">
        <v>323</v>
      </c>
      <c r="F108" s="353">
        <v>97.953956094054746</v>
      </c>
      <c r="G108" s="353">
        <v>9117.4415900211316</v>
      </c>
      <c r="H108" s="353">
        <v>167.57849014069052</v>
      </c>
      <c r="I108" s="353">
        <v>1.0743579229645245E-2</v>
      </c>
      <c r="J108" s="353">
        <v>1.7107883828579904</v>
      </c>
      <c r="K108" s="353">
        <v>1.8379990536391482E-2</v>
      </c>
    </row>
    <row r="109" spans="2:11">
      <c r="B109" s="368">
        <v>28</v>
      </c>
      <c r="C109" s="358">
        <v>7012</v>
      </c>
      <c r="D109" s="359">
        <v>40932</v>
      </c>
      <c r="E109" s="370" t="s">
        <v>325</v>
      </c>
      <c r="F109" s="353">
        <v>114.17612473403686</v>
      </c>
      <c r="G109" s="353">
        <v>14607.101989419147</v>
      </c>
      <c r="H109" s="353">
        <v>318.0463042510965</v>
      </c>
      <c r="I109" s="353">
        <v>7.8164802858733985E-3</v>
      </c>
      <c r="J109" s="353">
        <v>2.7855762751797464</v>
      </c>
      <c r="K109" s="353">
        <v>2.177340203973914E-2</v>
      </c>
    </row>
    <row r="110" spans="2:11">
      <c r="B110" s="368">
        <v>29</v>
      </c>
      <c r="C110" s="358">
        <v>7012</v>
      </c>
      <c r="D110" s="359">
        <v>41247</v>
      </c>
      <c r="E110" s="370" t="s">
        <v>328</v>
      </c>
      <c r="F110" s="353">
        <v>140.76030061534729</v>
      </c>
      <c r="G110" s="353">
        <v>17689.432355409659</v>
      </c>
      <c r="H110" s="353">
        <v>393.84674249087311</v>
      </c>
      <c r="I110" s="353">
        <v>7.9573102057342703E-3</v>
      </c>
      <c r="J110" s="353">
        <v>2.7979958892467116</v>
      </c>
      <c r="K110" s="353">
        <v>2.2264521245105393E-2</v>
      </c>
    </row>
    <row r="111" spans="2:11">
      <c r="B111" s="368">
        <v>30</v>
      </c>
      <c r="C111" s="358">
        <v>7012</v>
      </c>
      <c r="D111" s="359">
        <v>41431</v>
      </c>
      <c r="E111" s="370" t="s">
        <v>329</v>
      </c>
      <c r="F111" s="353">
        <v>141.38124486950926</v>
      </c>
      <c r="G111" s="353">
        <v>18668.953025278501</v>
      </c>
      <c r="H111" s="353">
        <v>444.40427225344877</v>
      </c>
      <c r="I111" s="353">
        <v>7.573067685053011E-3</v>
      </c>
      <c r="J111" s="353">
        <v>3.143304281014224</v>
      </c>
      <c r="K111" s="353">
        <v>2.380445607483761E-2</v>
      </c>
    </row>
    <row r="112" spans="2:11">
      <c r="B112" s="368">
        <v>31</v>
      </c>
      <c r="C112" s="358">
        <v>7012</v>
      </c>
      <c r="D112" s="359">
        <v>41646</v>
      </c>
      <c r="E112" s="370" t="s">
        <v>330</v>
      </c>
      <c r="F112" s="353">
        <v>157.23472785858269</v>
      </c>
      <c r="G112" s="353">
        <v>17145.166434813178</v>
      </c>
      <c r="H112" s="353">
        <v>428.62745445519812</v>
      </c>
      <c r="I112" s="353">
        <v>9.170790406520541E-3</v>
      </c>
      <c r="J112" s="353">
        <v>2.7260355284915603</v>
      </c>
      <c r="K112" s="353">
        <v>2.4999900472524556E-2</v>
      </c>
    </row>
    <row r="113" spans="2:11">
      <c r="B113" s="368">
        <v>32</v>
      </c>
      <c r="C113" s="358">
        <v>7012</v>
      </c>
      <c r="D113" s="359">
        <v>42083</v>
      </c>
      <c r="E113" s="370" t="s">
        <v>331</v>
      </c>
      <c r="F113" s="353">
        <v>122.90815330818992</v>
      </c>
      <c r="G113" s="353">
        <v>13889.445111535399</v>
      </c>
      <c r="H113" s="353">
        <v>289.21775536520232</v>
      </c>
      <c r="I113" s="353">
        <v>8.8490326518597066E-3</v>
      </c>
      <c r="J113" s="353">
        <v>2.3531209897849017</v>
      </c>
      <c r="K113" s="353">
        <v>2.0822844472383025E-2</v>
      </c>
    </row>
    <row r="114" spans="2:11">
      <c r="B114" s="368">
        <v>33</v>
      </c>
      <c r="C114" s="358">
        <v>7012</v>
      </c>
      <c r="D114" s="359">
        <v>42440</v>
      </c>
      <c r="E114" s="370" t="s">
        <v>332</v>
      </c>
      <c r="F114" s="353">
        <v>104.04697158801933</v>
      </c>
      <c r="G114" s="353">
        <v>16371.819067231243</v>
      </c>
      <c r="H114" s="353">
        <v>393.55989125817763</v>
      </c>
      <c r="I114" s="353">
        <v>6.3552480735798575E-3</v>
      </c>
      <c r="J114" s="353">
        <v>3.782521348305103</v>
      </c>
      <c r="K114" s="353">
        <v>2.4038861512090691E-2</v>
      </c>
    </row>
    <row r="115" spans="2:11" ht="21.75" thickBot="1">
      <c r="B115" s="374">
        <v>34</v>
      </c>
      <c r="C115" s="362">
        <v>7012</v>
      </c>
      <c r="D115" s="363">
        <v>42942</v>
      </c>
      <c r="E115" s="372" t="s">
        <v>333</v>
      </c>
      <c r="F115" s="353">
        <v>98.924181491182878</v>
      </c>
      <c r="G115" s="353">
        <v>17486.813765231142</v>
      </c>
      <c r="H115" s="353">
        <v>442.03774958371116</v>
      </c>
      <c r="I115" s="353">
        <v>5.6570729704843569E-3</v>
      </c>
      <c r="J115" s="353">
        <v>4.4684499069937722</v>
      </c>
      <c r="K115" s="353">
        <v>2.5278347188817808E-2</v>
      </c>
    </row>
    <row r="116" spans="2:11">
      <c r="B116" s="365">
        <v>35</v>
      </c>
      <c r="C116" s="350">
        <v>7019</v>
      </c>
      <c r="D116" s="351">
        <v>40718</v>
      </c>
      <c r="E116" s="367" t="s">
        <v>334</v>
      </c>
      <c r="F116" s="353">
        <v>86.233633296747072</v>
      </c>
      <c r="G116" s="353">
        <v>1333.8069766722133</v>
      </c>
      <c r="H116" s="353">
        <v>47.036430881238829</v>
      </c>
      <c r="I116" s="353">
        <v>6.4652258388913211E-2</v>
      </c>
      <c r="J116" s="353">
        <v>0.54545342789137874</v>
      </c>
      <c r="K116" s="353">
        <v>3.5264795959151864E-2</v>
      </c>
    </row>
    <row r="117" spans="2:11">
      <c r="B117" s="368">
        <v>36</v>
      </c>
      <c r="C117" s="358">
        <v>7019</v>
      </c>
      <c r="D117" s="359">
        <v>40941</v>
      </c>
      <c r="E117" s="370" t="s">
        <v>323</v>
      </c>
      <c r="F117" s="353">
        <v>74.668546562979927</v>
      </c>
      <c r="G117" s="353">
        <v>1172.9760021679417</v>
      </c>
      <c r="H117" s="353">
        <v>38.696231290618194</v>
      </c>
      <c r="I117" s="353">
        <v>6.3657352260382563E-2</v>
      </c>
      <c r="J117" s="353">
        <v>0.51824004981775662</v>
      </c>
      <c r="K117" s="353">
        <v>3.2989789406687141E-2</v>
      </c>
    </row>
    <row r="118" spans="2:11">
      <c r="B118" s="368">
        <v>37</v>
      </c>
      <c r="C118" s="358">
        <v>7019</v>
      </c>
      <c r="D118" s="359">
        <v>41044</v>
      </c>
      <c r="E118" s="370" t="s">
        <v>325</v>
      </c>
      <c r="F118" s="353">
        <v>85.341025931389225</v>
      </c>
      <c r="G118" s="353">
        <v>1133.9926593792097</v>
      </c>
      <c r="H118" s="353">
        <v>33.791075211525744</v>
      </c>
      <c r="I118" s="353">
        <v>7.5257123779009394E-2</v>
      </c>
      <c r="J118" s="353">
        <v>0.39595346836693079</v>
      </c>
      <c r="K118" s="353">
        <v>2.9798319179618192E-2</v>
      </c>
    </row>
    <row r="119" spans="2:11">
      <c r="B119" s="368">
        <v>38</v>
      </c>
      <c r="C119" s="358">
        <v>7019</v>
      </c>
      <c r="D119" s="359">
        <v>41249</v>
      </c>
      <c r="E119" s="370" t="s">
        <v>326</v>
      </c>
      <c r="F119" s="353">
        <v>90.774288155306678</v>
      </c>
      <c r="G119" s="353">
        <v>1392.2622424547087</v>
      </c>
      <c r="H119" s="353">
        <v>45.358351169970369</v>
      </c>
      <c r="I119" s="353">
        <v>6.5199130872975339E-2</v>
      </c>
      <c r="J119" s="353">
        <v>0.49968280767309675</v>
      </c>
      <c r="K119" s="353">
        <v>3.2578884772453999E-2</v>
      </c>
    </row>
    <row r="120" spans="2:11">
      <c r="B120" s="368">
        <v>39</v>
      </c>
      <c r="C120" s="358">
        <v>7019</v>
      </c>
      <c r="D120" s="359">
        <v>41548</v>
      </c>
      <c r="E120" s="370" t="s">
        <v>328</v>
      </c>
      <c r="F120" s="353">
        <v>84.137946438950351</v>
      </c>
      <c r="G120" s="353">
        <v>1114.5997299878547</v>
      </c>
      <c r="H120" s="353">
        <v>37.792649907627485</v>
      </c>
      <c r="I120" s="353">
        <v>7.5487140518028975E-2</v>
      </c>
      <c r="J120" s="353">
        <v>0.44917485518914407</v>
      </c>
      <c r="K120" s="353">
        <v>3.3906925410828237E-2</v>
      </c>
    </row>
    <row r="121" spans="2:11">
      <c r="B121" s="368">
        <v>40</v>
      </c>
      <c r="C121" s="358">
        <v>7019</v>
      </c>
      <c r="D121" s="359">
        <v>41743</v>
      </c>
      <c r="E121" s="370" t="s">
        <v>329</v>
      </c>
      <c r="F121" s="353">
        <v>68.109822878393842</v>
      </c>
      <c r="G121" s="353">
        <v>1163.3387826740709</v>
      </c>
      <c r="H121" s="353">
        <v>38.911369715139791</v>
      </c>
      <c r="I121" s="353">
        <v>5.8546851435516842E-2</v>
      </c>
      <c r="J121" s="353">
        <v>0.57130334613575195</v>
      </c>
      <c r="K121" s="353">
        <v>3.3448012130823518E-2</v>
      </c>
    </row>
    <row r="122" spans="2:11">
      <c r="B122" s="368">
        <v>41</v>
      </c>
      <c r="C122" s="358">
        <v>7019</v>
      </c>
      <c r="D122" s="359">
        <v>41919</v>
      </c>
      <c r="E122" s="370" t="s">
        <v>330</v>
      </c>
      <c r="F122" s="353">
        <v>71.125283412668026</v>
      </c>
      <c r="G122" s="353">
        <v>1014.3173517299114</v>
      </c>
      <c r="H122" s="353">
        <v>37.878705277436111</v>
      </c>
      <c r="I122" s="353">
        <v>7.0121331643754628E-2</v>
      </c>
      <c r="J122" s="353">
        <v>0.53256315419742273</v>
      </c>
      <c r="K122" s="353">
        <v>3.7344037556721513E-2</v>
      </c>
    </row>
    <row r="123" spans="2:11">
      <c r="B123" s="368">
        <v>42</v>
      </c>
      <c r="C123" s="358">
        <v>7019</v>
      </c>
      <c r="D123" s="359">
        <v>42311</v>
      </c>
      <c r="E123" s="370" t="s">
        <v>331</v>
      </c>
      <c r="F123" s="353">
        <v>72.879450930675674</v>
      </c>
      <c r="G123" s="353">
        <v>1114.9157043974901</v>
      </c>
      <c r="H123" s="353">
        <v>45.11452762217921</v>
      </c>
      <c r="I123" s="353">
        <v>6.5367678151112191E-2</v>
      </c>
      <c r="J123" s="353">
        <v>0.61902946641424361</v>
      </c>
      <c r="K123" s="353">
        <v>4.0464518926620986E-2</v>
      </c>
    </row>
    <row r="124" spans="2:11">
      <c r="B124" s="368">
        <v>43</v>
      </c>
      <c r="C124" s="358">
        <v>7019</v>
      </c>
      <c r="D124" s="359">
        <v>42648</v>
      </c>
      <c r="E124" s="370" t="s">
        <v>332</v>
      </c>
      <c r="F124" s="353">
        <v>61.756786977998935</v>
      </c>
      <c r="G124" s="353">
        <v>672.0380724926772</v>
      </c>
      <c r="H124" s="353">
        <v>23.543314923480267</v>
      </c>
      <c r="I124" s="353">
        <v>9.1894774278092506E-2</v>
      </c>
      <c r="J124" s="353">
        <v>0.38122635706206109</v>
      </c>
      <c r="K124" s="353">
        <v>3.50327100310776E-2</v>
      </c>
    </row>
    <row r="125" spans="2:11" ht="21.75" thickBot="1">
      <c r="B125" s="374">
        <v>44</v>
      </c>
      <c r="C125" s="362">
        <v>7019</v>
      </c>
      <c r="D125" s="363">
        <v>43018</v>
      </c>
      <c r="E125" s="372" t="s">
        <v>333</v>
      </c>
      <c r="F125" s="353">
        <v>57.064776957487361</v>
      </c>
      <c r="G125" s="353">
        <v>814.42404083449912</v>
      </c>
      <c r="H125" s="353">
        <v>35.110590881924892</v>
      </c>
      <c r="I125" s="353">
        <v>7.0067647928241369E-2</v>
      </c>
      <c r="J125" s="353">
        <v>0.61527605563203902</v>
      </c>
      <c r="K125" s="353">
        <v>4.3110946044702766E-2</v>
      </c>
    </row>
    <row r="126" spans="2:11">
      <c r="B126" s="365">
        <v>45</v>
      </c>
      <c r="C126" s="350">
        <v>7025</v>
      </c>
      <c r="D126" s="351">
        <v>40917</v>
      </c>
      <c r="E126" s="367" t="s">
        <v>335</v>
      </c>
      <c r="F126" s="353">
        <v>113.83848629583628</v>
      </c>
      <c r="G126" s="353">
        <v>4013.6649383900003</v>
      </c>
      <c r="H126" s="353">
        <v>154.87815181309881</v>
      </c>
      <c r="I126" s="353">
        <v>2.8362727841826342E-2</v>
      </c>
      <c r="J126" s="353">
        <v>1.3605078287022478</v>
      </c>
      <c r="K126" s="353">
        <v>3.8587713272155953E-2</v>
      </c>
    </row>
    <row r="127" spans="2:11">
      <c r="B127" s="368">
        <v>46</v>
      </c>
      <c r="C127" s="358">
        <v>7025</v>
      </c>
      <c r="D127" s="359">
        <v>41130</v>
      </c>
      <c r="E127" s="370" t="s">
        <v>323</v>
      </c>
      <c r="F127" s="353">
        <v>131.56256385057276</v>
      </c>
      <c r="G127" s="353">
        <v>3974.1681371856116</v>
      </c>
      <c r="H127" s="353">
        <v>141.68299510910742</v>
      </c>
      <c r="I127" s="353">
        <v>3.3104428224755851E-2</v>
      </c>
      <c r="J127" s="353">
        <v>1.0769248558429534</v>
      </c>
      <c r="K127" s="353">
        <v>3.5650981593708594E-2</v>
      </c>
    </row>
    <row r="128" spans="2:11">
      <c r="B128" s="368">
        <v>47</v>
      </c>
      <c r="C128" s="358">
        <v>7025</v>
      </c>
      <c r="D128" s="359">
        <v>41332</v>
      </c>
      <c r="E128" s="370" t="s">
        <v>325</v>
      </c>
      <c r="F128" s="353">
        <v>135.05537528023399</v>
      </c>
      <c r="G128" s="353">
        <v>4147.5590944728792</v>
      </c>
      <c r="H128" s="353">
        <v>138.43440489883127</v>
      </c>
      <c r="I128" s="353">
        <v>3.25626162771765E-2</v>
      </c>
      <c r="J128" s="353">
        <v>1.0250195863110665</v>
      </c>
      <c r="K128" s="353">
        <v>3.3377319465637455E-2</v>
      </c>
    </row>
    <row r="129" spans="2:11">
      <c r="B129" s="368">
        <v>48</v>
      </c>
      <c r="C129" s="358">
        <v>7025</v>
      </c>
      <c r="D129" s="359">
        <v>41724</v>
      </c>
      <c r="E129" s="370" t="s">
        <v>328</v>
      </c>
      <c r="F129" s="353">
        <v>126.36215572196603</v>
      </c>
      <c r="G129" s="353">
        <v>4772.003521514267</v>
      </c>
      <c r="H129" s="353">
        <v>128.93245781579401</v>
      </c>
      <c r="I129" s="353">
        <v>2.6479895740284032E-2</v>
      </c>
      <c r="J129" s="353">
        <v>1.0203407585059201</v>
      </c>
      <c r="K129" s="353">
        <v>2.7018516904799089E-2</v>
      </c>
    </row>
    <row r="130" spans="2:11">
      <c r="B130" s="368">
        <v>49</v>
      </c>
      <c r="C130" s="358">
        <v>7025</v>
      </c>
      <c r="D130" s="359">
        <v>42073</v>
      </c>
      <c r="E130" s="370" t="s">
        <v>330</v>
      </c>
      <c r="F130" s="353">
        <v>143.82621287027212</v>
      </c>
      <c r="G130" s="353">
        <v>5285.8569051833665</v>
      </c>
      <c r="H130" s="353">
        <v>136.72046878347587</v>
      </c>
      <c r="I130" s="353">
        <v>2.7209630425151052E-2</v>
      </c>
      <c r="J130" s="353">
        <v>0.95059493019394548</v>
      </c>
      <c r="K130" s="353">
        <v>2.5865336734599519E-2</v>
      </c>
    </row>
    <row r="131" spans="2:11">
      <c r="B131" s="368">
        <v>50</v>
      </c>
      <c r="C131" s="358">
        <v>7025</v>
      </c>
      <c r="D131" s="359">
        <v>42445</v>
      </c>
      <c r="E131" s="370" t="s">
        <v>331</v>
      </c>
      <c r="F131" s="353">
        <v>134.4732400419571</v>
      </c>
      <c r="G131" s="353">
        <v>6354.6403457741317</v>
      </c>
      <c r="H131" s="353">
        <v>141.54674077357708</v>
      </c>
      <c r="I131" s="353">
        <v>2.1161424207332597E-2</v>
      </c>
      <c r="J131" s="353">
        <v>1.0526015490473271</v>
      </c>
      <c r="K131" s="353">
        <v>2.2274547900685896E-2</v>
      </c>
    </row>
    <row r="132" spans="2:11">
      <c r="B132" s="368">
        <v>51</v>
      </c>
      <c r="C132" s="358">
        <v>7025</v>
      </c>
      <c r="D132" s="359">
        <v>42801</v>
      </c>
      <c r="E132" s="370" t="s">
        <v>332</v>
      </c>
      <c r="F132" s="353">
        <v>130.43710238990411</v>
      </c>
      <c r="G132" s="353">
        <v>6588.0664408920684</v>
      </c>
      <c r="H132" s="353">
        <v>147.57420230059051</v>
      </c>
      <c r="I132" s="353">
        <v>1.9798996194130981E-2</v>
      </c>
      <c r="J132" s="353">
        <v>1.1313820960194285</v>
      </c>
      <c r="K132" s="353">
        <v>2.2400229813196598E-2</v>
      </c>
    </row>
    <row r="133" spans="2:11" ht="21.75" thickBot="1">
      <c r="B133" s="374">
        <v>52</v>
      </c>
      <c r="C133" s="362">
        <v>7025</v>
      </c>
      <c r="D133" s="363">
        <v>43166</v>
      </c>
      <c r="E133" s="372" t="s">
        <v>333</v>
      </c>
      <c r="F133" s="353">
        <v>119.91597818344681</v>
      </c>
      <c r="G133" s="353">
        <v>6474.7106214354735</v>
      </c>
      <c r="H133" s="353">
        <v>131.4137209786098</v>
      </c>
      <c r="I133" s="353">
        <v>1.8520669910165172E-2</v>
      </c>
      <c r="J133" s="353">
        <v>1.0958816578852721</v>
      </c>
      <c r="K133" s="353">
        <v>2.0296462446297681E-2</v>
      </c>
    </row>
    <row r="134" spans="2:11">
      <c r="B134" s="365">
        <v>53</v>
      </c>
      <c r="C134" s="350">
        <v>7027</v>
      </c>
      <c r="D134" s="351">
        <v>40861</v>
      </c>
      <c r="E134" s="367" t="s">
        <v>335</v>
      </c>
      <c r="F134" s="353">
        <v>147.70711445878462</v>
      </c>
      <c r="G134" s="353">
        <v>5366.035411628277</v>
      </c>
      <c r="H134" s="353">
        <v>170.81990907014927</v>
      </c>
      <c r="I134" s="353">
        <v>2.7526302591798248E-2</v>
      </c>
      <c r="J134" s="353">
        <v>1.1564771926934767</v>
      </c>
      <c r="K134" s="353">
        <v>3.1833541146594008E-2</v>
      </c>
    </row>
    <row r="135" spans="2:11">
      <c r="B135" s="368">
        <v>54</v>
      </c>
      <c r="C135" s="358">
        <v>7027</v>
      </c>
      <c r="D135" s="359">
        <v>41073</v>
      </c>
      <c r="E135" s="370" t="s">
        <v>323</v>
      </c>
      <c r="F135" s="353">
        <v>200.13809491958807</v>
      </c>
      <c r="G135" s="353">
        <v>8161.764605792705</v>
      </c>
      <c r="H135" s="353">
        <v>259.0983759321785</v>
      </c>
      <c r="I135" s="353">
        <v>2.4521424543112E-2</v>
      </c>
      <c r="J135" s="353">
        <v>1.2945979926324351</v>
      </c>
      <c r="K135" s="353">
        <v>3.1745386990000526E-2</v>
      </c>
    </row>
    <row r="136" spans="2:11">
      <c r="B136" s="368">
        <v>55</v>
      </c>
      <c r="C136" s="358">
        <v>7027</v>
      </c>
      <c r="D136" s="359">
        <v>41241</v>
      </c>
      <c r="E136" s="370" t="s">
        <v>325</v>
      </c>
      <c r="F136" s="353">
        <v>173.0105928158859</v>
      </c>
      <c r="G136" s="353">
        <v>8073.2862589143087</v>
      </c>
      <c r="H136" s="353">
        <v>282.69188982138047</v>
      </c>
      <c r="I136" s="353">
        <v>2.1430008458433167E-2</v>
      </c>
      <c r="J136" s="353">
        <v>1.6339571191586808</v>
      </c>
      <c r="K136" s="353">
        <v>3.5015714884287619E-2</v>
      </c>
    </row>
    <row r="137" spans="2:11">
      <c r="B137" s="368">
        <v>56</v>
      </c>
      <c r="C137" s="358">
        <v>7027</v>
      </c>
      <c r="D137" s="359">
        <v>41625</v>
      </c>
      <c r="E137" s="370" t="s">
        <v>328</v>
      </c>
      <c r="F137" s="353">
        <v>145.10691039448125</v>
      </c>
      <c r="G137" s="353">
        <v>6857.280354358868</v>
      </c>
      <c r="H137" s="353">
        <v>213.86910781692112</v>
      </c>
      <c r="I137" s="353">
        <v>2.1161000118982046E-2</v>
      </c>
      <c r="J137" s="353">
        <v>1.4738726586866606</v>
      </c>
      <c r="K137" s="353">
        <v>3.118861950583281E-2</v>
      </c>
    </row>
    <row r="138" spans="2:11">
      <c r="B138" s="368">
        <v>57</v>
      </c>
      <c r="C138" s="358">
        <v>7027</v>
      </c>
      <c r="D138" s="359">
        <v>41781</v>
      </c>
      <c r="E138" s="370" t="s">
        <v>329</v>
      </c>
      <c r="F138" s="353">
        <v>125.93525654722966</v>
      </c>
      <c r="G138" s="353">
        <v>6258.6631188474676</v>
      </c>
      <c r="H138" s="353">
        <v>185.60709011560047</v>
      </c>
      <c r="I138" s="353">
        <v>2.0121750309261034E-2</v>
      </c>
      <c r="J138" s="353">
        <v>1.4738294517706565</v>
      </c>
      <c r="K138" s="353">
        <v>2.965602822696423E-2</v>
      </c>
    </row>
    <row r="139" spans="2:11">
      <c r="B139" s="368">
        <v>58</v>
      </c>
      <c r="C139" s="358">
        <v>7027</v>
      </c>
      <c r="D139" s="359">
        <v>41983</v>
      </c>
      <c r="E139" s="370" t="s">
        <v>330</v>
      </c>
      <c r="F139" s="353">
        <v>111.11021247911202</v>
      </c>
      <c r="G139" s="353">
        <v>5180.4004459676489</v>
      </c>
      <c r="H139" s="353">
        <v>152.00246820532678</v>
      </c>
      <c r="I139" s="353">
        <v>2.1448189891497414E-2</v>
      </c>
      <c r="J139" s="353">
        <v>1.3680332780742566</v>
      </c>
      <c r="K139" s="353">
        <v>2.9341837526024338E-2</v>
      </c>
    </row>
    <row r="140" spans="2:11">
      <c r="B140" s="368">
        <v>59</v>
      </c>
      <c r="C140" s="358">
        <v>7027</v>
      </c>
      <c r="D140" s="359">
        <v>42326</v>
      </c>
      <c r="E140" s="370" t="s">
        <v>331</v>
      </c>
      <c r="F140" s="353">
        <v>117.40503485567926</v>
      </c>
      <c r="G140" s="353">
        <v>4957.2435191628501</v>
      </c>
      <c r="H140" s="353">
        <v>175.68920874515479</v>
      </c>
      <c r="I140" s="353">
        <v>2.3683531866416346E-2</v>
      </c>
      <c r="J140" s="353">
        <v>1.4964367495918862</v>
      </c>
      <c r="K140" s="353">
        <v>3.5440907445035932E-2</v>
      </c>
    </row>
    <row r="141" spans="2:11">
      <c r="B141" s="368">
        <v>60</v>
      </c>
      <c r="C141" s="358">
        <v>7027</v>
      </c>
      <c r="D141" s="359">
        <v>42681</v>
      </c>
      <c r="E141" s="370" t="s">
        <v>332</v>
      </c>
      <c r="F141" s="353">
        <v>121.97673692694693</v>
      </c>
      <c r="G141" s="353">
        <v>6848.1528768229709</v>
      </c>
      <c r="H141" s="353">
        <v>214.10576008389486</v>
      </c>
      <c r="I141" s="353">
        <v>1.7811625867723762E-2</v>
      </c>
      <c r="J141" s="353">
        <v>1.7552999488101155</v>
      </c>
      <c r="K141" s="353">
        <v>3.1264745973840449E-2</v>
      </c>
    </row>
    <row r="142" spans="2:11">
      <c r="B142" s="368">
        <v>61</v>
      </c>
      <c r="C142" s="358">
        <v>7027</v>
      </c>
      <c r="D142" s="359">
        <v>43038</v>
      </c>
      <c r="E142" s="370" t="s">
        <v>333</v>
      </c>
      <c r="F142" s="353">
        <v>132.26112613650497</v>
      </c>
      <c r="G142" s="353">
        <v>9886.8392774826298</v>
      </c>
      <c r="H142" s="353">
        <v>235.86342608384584</v>
      </c>
      <c r="I142" s="353">
        <v>1.3377493294316105E-2</v>
      </c>
      <c r="J142" s="353">
        <v>1.7833163301544424</v>
      </c>
      <c r="K142" s="353">
        <v>2.3856302248285458E-2</v>
      </c>
    </row>
    <row r="143" spans="2:11" ht="21.75" thickBot="1">
      <c r="B143" s="374">
        <v>62</v>
      </c>
      <c r="C143" s="362">
        <v>7027</v>
      </c>
      <c r="D143" s="363">
        <v>43369</v>
      </c>
      <c r="E143" s="372" t="s">
        <v>355</v>
      </c>
      <c r="F143" s="353">
        <v>104.02756708007674</v>
      </c>
      <c r="G143" s="353">
        <v>12911.109345702689</v>
      </c>
      <c r="H143" s="353">
        <v>278.60425975547014</v>
      </c>
      <c r="I143" s="353">
        <v>8.0572136982714881E-3</v>
      </c>
      <c r="J143" s="353">
        <v>2.6781772137476834</v>
      </c>
      <c r="K143" s="353">
        <v>2.1578646133006401E-2</v>
      </c>
    </row>
    <row r="144" spans="2:11">
      <c r="B144" s="365">
        <v>63</v>
      </c>
      <c r="C144" s="350">
        <v>7036</v>
      </c>
      <c r="D144" s="351">
        <v>41212</v>
      </c>
      <c r="E144" s="367" t="s">
        <v>335</v>
      </c>
      <c r="F144" s="353">
        <v>123.02458035584532</v>
      </c>
      <c r="G144" s="353">
        <v>9784.9375303753059</v>
      </c>
      <c r="H144" s="353">
        <v>235.50486204297655</v>
      </c>
      <c r="I144" s="353">
        <v>1.2572852915406057E-2</v>
      </c>
      <c r="J144" s="353">
        <v>1.9142911226503274</v>
      </c>
      <c r="K144" s="353">
        <v>2.4068100722350105E-2</v>
      </c>
    </row>
    <row r="145" spans="2:11">
      <c r="B145" s="368">
        <v>64</v>
      </c>
      <c r="C145" s="358">
        <v>7036</v>
      </c>
      <c r="D145" s="359">
        <v>41375</v>
      </c>
      <c r="E145" s="370" t="s">
        <v>323</v>
      </c>
      <c r="F145" s="353">
        <v>64.306539321651627</v>
      </c>
      <c r="G145" s="353">
        <v>9576.3944200161332</v>
      </c>
      <c r="H145" s="353">
        <v>228.69214526645928</v>
      </c>
      <c r="I145" s="353">
        <v>6.7151097272310648E-3</v>
      </c>
      <c r="J145" s="353">
        <v>3.5562813312433996</v>
      </c>
      <c r="K145" s="353">
        <v>2.3880819360202792E-2</v>
      </c>
    </row>
    <row r="146" spans="2:11">
      <c r="B146" s="368">
        <v>65</v>
      </c>
      <c r="C146" s="358">
        <v>7036</v>
      </c>
      <c r="D146" s="359">
        <v>41660</v>
      </c>
      <c r="E146" s="370" t="s">
        <v>325</v>
      </c>
      <c r="F146" s="353">
        <v>114.214933749922</v>
      </c>
      <c r="G146" s="353">
        <v>9111.1221018284323</v>
      </c>
      <c r="H146" s="353">
        <v>215.74081211025901</v>
      </c>
      <c r="I146" s="353">
        <v>1.2535770289699134E-2</v>
      </c>
      <c r="J146" s="353">
        <v>1.8889019590260574</v>
      </c>
      <c r="K146" s="353">
        <v>2.3678841058113343E-2</v>
      </c>
    </row>
    <row r="147" spans="2:11">
      <c r="B147" s="368">
        <v>66</v>
      </c>
      <c r="C147" s="358">
        <v>7036</v>
      </c>
      <c r="D147" s="359">
        <v>41940</v>
      </c>
      <c r="E147" s="370" t="s">
        <v>328</v>
      </c>
      <c r="F147" s="353">
        <v>116.15538454417822</v>
      </c>
      <c r="G147" s="353">
        <v>10621.084811872219</v>
      </c>
      <c r="H147" s="353">
        <v>276.30944989390639</v>
      </c>
      <c r="I147" s="353">
        <v>1.0936301385555274E-2</v>
      </c>
      <c r="J147" s="353">
        <v>2.3787915728419429</v>
      </c>
      <c r="K147" s="353">
        <v>2.6015181574018546E-2</v>
      </c>
    </row>
    <row r="148" spans="2:11">
      <c r="B148" s="368">
        <v>67</v>
      </c>
      <c r="C148" s="358">
        <v>7036</v>
      </c>
      <c r="D148" s="359">
        <v>42300</v>
      </c>
      <c r="E148" s="370" t="s">
        <v>330</v>
      </c>
      <c r="F148" s="353">
        <v>103.77530847682345</v>
      </c>
      <c r="G148" s="353">
        <v>7772.5755090116909</v>
      </c>
      <c r="H148" s="353">
        <v>154.63074262489894</v>
      </c>
      <c r="I148" s="353">
        <v>1.3351469967259132E-2</v>
      </c>
      <c r="J148" s="353">
        <v>1.4900533170608039</v>
      </c>
      <c r="K148" s="353">
        <v>1.9894402112352171E-2</v>
      </c>
    </row>
    <row r="149" spans="2:11">
      <c r="B149" s="368">
        <v>68</v>
      </c>
      <c r="C149" s="358">
        <v>7036</v>
      </c>
      <c r="D149" s="359">
        <v>42647</v>
      </c>
      <c r="E149" s="370" t="s">
        <v>331</v>
      </c>
      <c r="F149" s="353">
        <v>82.469158755889993</v>
      </c>
      <c r="G149" s="353">
        <v>8164.7787449712732</v>
      </c>
      <c r="H149" s="353">
        <v>164.56655219738812</v>
      </c>
      <c r="I149" s="353">
        <v>1.0100599334266486E-2</v>
      </c>
      <c r="J149" s="353">
        <v>1.9954920685502286</v>
      </c>
      <c r="K149" s="353">
        <v>2.0155665859132491E-2</v>
      </c>
    </row>
    <row r="150" spans="2:11">
      <c r="B150" s="368">
        <v>69</v>
      </c>
      <c r="C150" s="257">
        <v>7036</v>
      </c>
      <c r="D150" s="359">
        <v>43053</v>
      </c>
      <c r="E150" s="370" t="s">
        <v>332</v>
      </c>
      <c r="F150" s="353">
        <v>126.09049261077016</v>
      </c>
      <c r="G150" s="353">
        <v>8430.5922170768117</v>
      </c>
      <c r="H150" s="353">
        <v>168.08047979790754</v>
      </c>
      <c r="I150" s="353">
        <v>1.4956303111822226E-2</v>
      </c>
      <c r="J150" s="353">
        <v>1.3330146969665402</v>
      </c>
      <c r="K150" s="353">
        <v>1.9936971860345425E-2</v>
      </c>
    </row>
    <row r="151" spans="2:11" ht="21.75" thickBot="1">
      <c r="B151" s="374">
        <v>70</v>
      </c>
      <c r="C151" s="362">
        <v>7036</v>
      </c>
      <c r="D151" s="363">
        <v>43368</v>
      </c>
      <c r="E151" s="372" t="s">
        <v>333</v>
      </c>
      <c r="F151" s="353">
        <v>100.98105933309446</v>
      </c>
      <c r="G151" s="353">
        <v>8100.7939270201641</v>
      </c>
      <c r="H151" s="353">
        <v>152.56899938990026</v>
      </c>
      <c r="I151" s="353">
        <v>1.2465575626639825E-2</v>
      </c>
      <c r="J151" s="353">
        <v>1.5108674874031442</v>
      </c>
      <c r="K151" s="353">
        <v>1.8833832926055186E-2</v>
      </c>
    </row>
    <row r="152" spans="2:11">
      <c r="B152" s="365">
        <v>71</v>
      </c>
      <c r="C152" s="350">
        <v>7047</v>
      </c>
      <c r="D152" s="351">
        <v>42120</v>
      </c>
      <c r="E152" s="367" t="s">
        <v>335</v>
      </c>
      <c r="F152" s="353">
        <v>111.88639279681452</v>
      </c>
      <c r="G152" s="353">
        <v>1488.2394693813737</v>
      </c>
      <c r="H152" s="353">
        <v>36.093056353906853</v>
      </c>
      <c r="I152" s="353">
        <v>7.5180369220635618E-2</v>
      </c>
      <c r="J152" s="353">
        <v>0.32258664750638422</v>
      </c>
      <c r="K152" s="353">
        <v>2.4252183265177002E-2</v>
      </c>
    </row>
    <row r="153" spans="2:11">
      <c r="B153" s="368">
        <v>72</v>
      </c>
      <c r="C153" s="358">
        <v>7047</v>
      </c>
      <c r="D153" s="359">
        <v>42466</v>
      </c>
      <c r="E153" s="370" t="s">
        <v>325</v>
      </c>
      <c r="F153" s="353">
        <v>67.450069608346723</v>
      </c>
      <c r="G153" s="353">
        <v>785.78885996131714</v>
      </c>
      <c r="H153" s="353">
        <v>12.997229353431509</v>
      </c>
      <c r="I153" s="353">
        <v>8.5837396080757827E-2</v>
      </c>
      <c r="J153" s="353">
        <v>0.19269408362216345</v>
      </c>
      <c r="K153" s="353">
        <v>1.6540358378294314E-2</v>
      </c>
    </row>
    <row r="154" spans="2:11">
      <c r="B154" s="368">
        <v>73</v>
      </c>
      <c r="C154" s="358">
        <v>7047</v>
      </c>
      <c r="D154" s="359">
        <v>42844</v>
      </c>
      <c r="E154" s="370" t="s">
        <v>328</v>
      </c>
      <c r="F154" s="353">
        <v>63.258695892753252</v>
      </c>
      <c r="G154" s="353">
        <v>846.37695300884968</v>
      </c>
      <c r="H154" s="353">
        <v>22.192245617484623</v>
      </c>
      <c r="I154" s="353">
        <v>7.4740569988195102E-2</v>
      </c>
      <c r="J154" s="353">
        <v>0.35081731142716943</v>
      </c>
      <c r="K154" s="353">
        <v>2.6220285817792798E-2</v>
      </c>
    </row>
    <row r="155" spans="2:11" ht="21.75" thickBot="1">
      <c r="B155" s="374">
        <v>74</v>
      </c>
      <c r="C155" s="362">
        <v>7047</v>
      </c>
      <c r="D155" s="363">
        <v>43214</v>
      </c>
      <c r="E155" s="372" t="s">
        <v>330</v>
      </c>
      <c r="F155" s="353">
        <v>75.561153928337774</v>
      </c>
      <c r="G155" s="353">
        <v>769.51617786510894</v>
      </c>
      <c r="H155" s="353">
        <v>18.664692583412155</v>
      </c>
      <c r="I155" s="353">
        <v>9.819306741278562E-2</v>
      </c>
      <c r="J155" s="353">
        <v>0.24701439315119189</v>
      </c>
      <c r="K155" s="353">
        <v>2.4255100958623318E-2</v>
      </c>
    </row>
    <row r="156" spans="2:11" ht="21.75" thickBot="1">
      <c r="B156" s="375">
        <v>75</v>
      </c>
      <c r="C156" s="376">
        <v>7094</v>
      </c>
      <c r="D156" s="377">
        <v>43144</v>
      </c>
      <c r="E156" s="378" t="s">
        <v>335</v>
      </c>
      <c r="F156" s="353">
        <v>96.479213490420008</v>
      </c>
      <c r="G156" s="353">
        <v>2726.0692191269227</v>
      </c>
      <c r="H156" s="353">
        <v>54.483806010094831</v>
      </c>
      <c r="I156" s="353">
        <v>3.5391329322635237E-2</v>
      </c>
      <c r="J156" s="353">
        <v>0.56472066924037323</v>
      </c>
      <c r="K156" s="353">
        <v>1.9986215180385018E-2</v>
      </c>
    </row>
    <row r="157" spans="2:11" ht="21.75" thickBot="1">
      <c r="B157" s="375">
        <v>76</v>
      </c>
      <c r="C157" s="376">
        <v>7095</v>
      </c>
      <c r="D157" s="377">
        <v>43180</v>
      </c>
      <c r="E157" s="378" t="s">
        <v>335</v>
      </c>
      <c r="F157" s="353">
        <v>120.61842137096758</v>
      </c>
      <c r="G157" s="353">
        <v>2081.0864554592513</v>
      </c>
      <c r="H157" s="353">
        <v>47.007745757969282</v>
      </c>
      <c r="I157" s="353">
        <v>5.7959351498614059E-2</v>
      </c>
      <c r="J157" s="353">
        <v>0.38972277388206539</v>
      </c>
      <c r="K157" s="353">
        <v>2.2588079238445514E-2</v>
      </c>
    </row>
    <row r="158" spans="2:11" ht="21.75" thickBot="1">
      <c r="B158" s="375">
        <v>77</v>
      </c>
      <c r="C158" s="376">
        <v>7096</v>
      </c>
      <c r="D158" s="377">
        <v>43158</v>
      </c>
      <c r="E158" s="378" t="s">
        <v>334</v>
      </c>
      <c r="F158" s="353">
        <v>73.349040022885703</v>
      </c>
      <c r="G158" s="353">
        <v>3084.3052060507293</v>
      </c>
      <c r="H158" s="353">
        <v>59.173823664665683</v>
      </c>
      <c r="I158" s="353">
        <v>2.3781381907014582E-2</v>
      </c>
      <c r="J158" s="353">
        <v>0.8067429873138463</v>
      </c>
      <c r="K158" s="353">
        <v>1.91854630821164E-2</v>
      </c>
    </row>
    <row r="159" spans="2:11" ht="21.75" thickBot="1">
      <c r="B159" s="375">
        <v>78</v>
      </c>
      <c r="C159" s="376">
        <v>7099</v>
      </c>
      <c r="D159" s="377">
        <v>43207</v>
      </c>
      <c r="E159" s="378" t="s">
        <v>335</v>
      </c>
      <c r="F159" s="353">
        <v>91.628086504779404</v>
      </c>
      <c r="G159" s="353">
        <v>2524.2405649724947</v>
      </c>
      <c r="H159" s="353">
        <v>36.810184435645517</v>
      </c>
      <c r="I159" s="353">
        <v>3.6299268689463371E-2</v>
      </c>
      <c r="J159" s="353">
        <v>0.40173472828907614</v>
      </c>
      <c r="K159" s="353">
        <v>1.4582676844053736E-2</v>
      </c>
    </row>
    <row r="160" spans="2:11" ht="21.75" thickBot="1">
      <c r="B160" s="375">
        <v>79</v>
      </c>
      <c r="C160" s="376">
        <v>9001</v>
      </c>
      <c r="D160" s="377">
        <v>43354</v>
      </c>
      <c r="E160" s="378" t="s">
        <v>335</v>
      </c>
      <c r="F160" s="353">
        <v>90.5026250441108</v>
      </c>
      <c r="G160" s="353">
        <v>1784.8604464263346</v>
      </c>
      <c r="H160" s="353">
        <v>49.169886924411344</v>
      </c>
      <c r="I160" s="353">
        <v>5.0705714962374825E-2</v>
      </c>
      <c r="J160" s="353">
        <v>0.54329790876724338</v>
      </c>
      <c r="K160" s="353">
        <v>2.7548308901606162E-2</v>
      </c>
    </row>
    <row r="161" spans="1:11" ht="21.75" thickBot="1">
      <c r="B161" s="365">
        <v>80</v>
      </c>
      <c r="C161" s="350">
        <v>9002</v>
      </c>
      <c r="D161" s="351">
        <v>43256</v>
      </c>
      <c r="E161" s="367" t="s">
        <v>335</v>
      </c>
      <c r="F161" s="353">
        <v>81.537742374646982</v>
      </c>
      <c r="G161" s="353">
        <v>782.11565744930897</v>
      </c>
      <c r="H161" s="353">
        <v>32.36399032886581</v>
      </c>
      <c r="I161" s="353">
        <v>0.10425279381385057</v>
      </c>
      <c r="J161" s="353">
        <v>0.39692036333506509</v>
      </c>
      <c r="K161" s="353">
        <v>4.1380056799289189E-2</v>
      </c>
    </row>
    <row r="162" spans="1:11">
      <c r="A162" s="348" t="s">
        <v>370</v>
      </c>
      <c r="B162" s="365">
        <v>1</v>
      </c>
      <c r="C162" s="366">
        <v>7001</v>
      </c>
      <c r="D162" s="351">
        <v>40571</v>
      </c>
      <c r="E162" s="352" t="s">
        <v>323</v>
      </c>
      <c r="F162" s="353">
        <v>74.823291301994402</v>
      </c>
      <c r="G162" s="353">
        <v>803.52231698030766</v>
      </c>
      <c r="H162" s="353">
        <v>44.829562327827539</v>
      </c>
      <c r="I162" s="353">
        <v>9.311912030419453E-2</v>
      </c>
      <c r="J162" s="353">
        <v>0.59913913900005911</v>
      </c>
      <c r="K162" s="353">
        <v>5.5791309563498037E-2</v>
      </c>
    </row>
    <row r="163" spans="1:11" ht="21.75" thickBot="1">
      <c r="A163" s="270">
        <v>44328</v>
      </c>
      <c r="B163" s="368">
        <v>2</v>
      </c>
      <c r="C163" s="371">
        <v>7001</v>
      </c>
      <c r="D163" s="359">
        <v>40736</v>
      </c>
      <c r="E163" s="360" t="s">
        <v>325</v>
      </c>
      <c r="F163" s="353">
        <v>64.630931303083159</v>
      </c>
      <c r="G163" s="353">
        <v>849.40990065792414</v>
      </c>
      <c r="H163" s="353">
        <v>40.279776902597035</v>
      </c>
      <c r="I163" s="353">
        <v>7.6089213526969998E-2</v>
      </c>
      <c r="J163" s="353">
        <v>0.62322754895341459</v>
      </c>
      <c r="K163" s="353">
        <v>4.7420894048206506E-2</v>
      </c>
    </row>
    <row r="164" spans="1:11">
      <c r="B164" s="368">
        <v>3</v>
      </c>
      <c r="C164" s="371">
        <v>7001</v>
      </c>
      <c r="D164" s="359">
        <v>40935</v>
      </c>
      <c r="E164" s="360" t="s">
        <v>326</v>
      </c>
      <c r="F164" s="353">
        <v>66.332962885261921</v>
      </c>
      <c r="G164" s="353">
        <v>710.19392751383828</v>
      </c>
      <c r="H164" s="353">
        <v>35.146079846383692</v>
      </c>
      <c r="I164" s="353">
        <v>9.340119693429709E-2</v>
      </c>
      <c r="J164" s="353">
        <v>0.52984335868091559</v>
      </c>
      <c r="K164" s="353">
        <v>4.9488003888485607E-2</v>
      </c>
    </row>
    <row r="165" spans="1:11">
      <c r="B165" s="368">
        <v>4</v>
      </c>
      <c r="C165" s="371">
        <v>7001</v>
      </c>
      <c r="D165" s="359">
        <v>41113</v>
      </c>
      <c r="E165" s="360" t="s">
        <v>328</v>
      </c>
      <c r="F165" s="353">
        <v>72.44375200263768</v>
      </c>
      <c r="G165" s="353">
        <v>845.18918839912942</v>
      </c>
      <c r="H165" s="353">
        <v>36.256524508773026</v>
      </c>
      <c r="I165" s="353">
        <v>8.5713060456740098E-2</v>
      </c>
      <c r="J165" s="353">
        <v>0.50047828151491824</v>
      </c>
      <c r="K165" s="353">
        <v>4.2897525200773584E-2</v>
      </c>
    </row>
    <row r="166" spans="1:11">
      <c r="B166" s="368">
        <v>5</v>
      </c>
      <c r="C166" s="371">
        <v>7001</v>
      </c>
      <c r="D166" s="359">
        <v>41292</v>
      </c>
      <c r="E166" s="360" t="s">
        <v>329</v>
      </c>
      <c r="F166" s="353">
        <v>101.42125280369275</v>
      </c>
      <c r="G166" s="353">
        <v>1174.0333219063452</v>
      </c>
      <c r="H166" s="353">
        <v>70.07614614142112</v>
      </c>
      <c r="I166" s="353">
        <v>8.6387030854464378E-2</v>
      </c>
      <c r="J166" s="353">
        <v>0.69094143687080978</v>
      </c>
      <c r="K166" s="353">
        <v>5.9688379225586598E-2</v>
      </c>
    </row>
    <row r="167" spans="1:11">
      <c r="B167" s="368">
        <v>6</v>
      </c>
      <c r="C167" s="371">
        <v>7001</v>
      </c>
      <c r="D167" s="359">
        <v>41485</v>
      </c>
      <c r="E167" s="360" t="s">
        <v>330</v>
      </c>
      <c r="F167" s="353">
        <v>75.097599304559125</v>
      </c>
      <c r="G167" s="353">
        <v>904.11033153190385</v>
      </c>
      <c r="H167" s="353">
        <v>42.453413263018732</v>
      </c>
      <c r="I167" s="353">
        <v>8.3062427986322726E-2</v>
      </c>
      <c r="J167" s="353">
        <v>0.56530985885245755</v>
      </c>
      <c r="K167" s="353">
        <v>4.6956009440890518E-2</v>
      </c>
    </row>
    <row r="168" spans="1:11">
      <c r="B168" s="368">
        <v>7</v>
      </c>
      <c r="C168" s="371">
        <v>7001</v>
      </c>
      <c r="D168" s="359">
        <v>42011</v>
      </c>
      <c r="E168" s="360" t="s">
        <v>331</v>
      </c>
      <c r="F168" s="353">
        <v>85.313093713325216</v>
      </c>
      <c r="G168" s="353">
        <v>884.79635223565924</v>
      </c>
      <c r="H168" s="353">
        <v>43.594234831066139</v>
      </c>
      <c r="I168" s="353">
        <v>9.642116346632798E-2</v>
      </c>
      <c r="J168" s="353">
        <v>0.5109911378616091</v>
      </c>
      <c r="K168" s="353">
        <v>4.927036003359915E-2</v>
      </c>
    </row>
    <row r="169" spans="1:11">
      <c r="B169" s="368">
        <v>8</v>
      </c>
      <c r="C169" s="371">
        <v>7001</v>
      </c>
      <c r="D169" s="359">
        <v>42375</v>
      </c>
      <c r="E169" s="360" t="s">
        <v>332</v>
      </c>
      <c r="F169" s="353">
        <v>77.070633973609077</v>
      </c>
      <c r="G169" s="353">
        <v>825.47002072604039</v>
      </c>
      <c r="H169" s="353">
        <v>38.37615748135817</v>
      </c>
      <c r="I169" s="353">
        <v>9.3365757736206784E-2</v>
      </c>
      <c r="J169" s="353">
        <v>0.49793488781341971</v>
      </c>
      <c r="K169" s="353">
        <v>4.6490068103993046E-2</v>
      </c>
    </row>
    <row r="170" spans="1:11" ht="21.75" thickBot="1">
      <c r="B170" s="374">
        <v>9</v>
      </c>
      <c r="C170" s="371">
        <v>7001</v>
      </c>
      <c r="D170" s="359">
        <v>42774</v>
      </c>
      <c r="E170" s="360" t="s">
        <v>333</v>
      </c>
      <c r="F170" s="353">
        <v>70.199714246716567</v>
      </c>
      <c r="G170" s="353">
        <v>769.41896192924605</v>
      </c>
      <c r="H170" s="353">
        <v>35.567981313856848</v>
      </c>
      <c r="I170" s="353">
        <v>9.1237307267158257E-2</v>
      </c>
      <c r="J170" s="353">
        <v>0.5066684629064635</v>
      </c>
      <c r="K170" s="353">
        <v>4.6227066232775782E-2</v>
      </c>
    </row>
    <row r="171" spans="1:11">
      <c r="B171" s="365">
        <v>10</v>
      </c>
      <c r="C171" s="350">
        <v>7020</v>
      </c>
      <c r="D171" s="351">
        <v>40771</v>
      </c>
      <c r="E171" s="352" t="s">
        <v>335</v>
      </c>
      <c r="F171" s="353">
        <v>120.82771775622419</v>
      </c>
      <c r="G171" s="353">
        <v>4585.3817979546066</v>
      </c>
      <c r="H171" s="353">
        <v>69.974889789227561</v>
      </c>
      <c r="I171" s="353">
        <v>2.6350634054098092E-2</v>
      </c>
      <c r="J171" s="353">
        <v>0.57912945049914222</v>
      </c>
      <c r="K171" s="353">
        <v>1.5260428220053811E-2</v>
      </c>
    </row>
    <row r="172" spans="1:11">
      <c r="B172" s="368">
        <v>11</v>
      </c>
      <c r="C172" s="358">
        <v>7020</v>
      </c>
      <c r="D172" s="359">
        <v>41022</v>
      </c>
      <c r="E172" s="360" t="s">
        <v>323</v>
      </c>
      <c r="F172" s="353">
        <v>136.32777235897831</v>
      </c>
      <c r="G172" s="353">
        <v>4422.2934762747782</v>
      </c>
      <c r="H172" s="353">
        <v>78.466922526527213</v>
      </c>
      <c r="I172" s="353">
        <v>3.0827391508583726E-2</v>
      </c>
      <c r="J172" s="353">
        <v>0.57557547643269713</v>
      </c>
      <c r="K172" s="353">
        <v>1.774349055473036E-2</v>
      </c>
    </row>
    <row r="173" spans="1:11">
      <c r="B173" s="368">
        <v>12</v>
      </c>
      <c r="C173" s="358">
        <v>7020</v>
      </c>
      <c r="D173" s="359">
        <v>41211</v>
      </c>
      <c r="E173" s="360" t="s">
        <v>325</v>
      </c>
      <c r="F173" s="353">
        <v>100.30749621496608</v>
      </c>
      <c r="G173" s="353">
        <v>3557.8916056736152</v>
      </c>
      <c r="H173" s="353">
        <v>64.918822603029284</v>
      </c>
      <c r="I173" s="353">
        <v>2.8192960138248752E-2</v>
      </c>
      <c r="J173" s="353">
        <v>0.64719811631927926</v>
      </c>
      <c r="K173" s="353">
        <v>1.8246430694939121E-2</v>
      </c>
    </row>
    <row r="174" spans="1:11">
      <c r="B174" s="368">
        <v>13</v>
      </c>
      <c r="C174" s="358">
        <v>7020</v>
      </c>
      <c r="D174" s="359">
        <v>41372</v>
      </c>
      <c r="E174" s="360" t="s">
        <v>326</v>
      </c>
      <c r="F174" s="353">
        <v>129.6187935010698</v>
      </c>
      <c r="G174" s="353">
        <v>4449.3060347310638</v>
      </c>
      <c r="H174" s="353">
        <v>78.757190736148758</v>
      </c>
      <c r="I174" s="353">
        <v>2.9132361876048059E-2</v>
      </c>
      <c r="J174" s="353">
        <v>0.60760626301847764</v>
      </c>
      <c r="K174" s="353">
        <v>1.7701005532407527E-2</v>
      </c>
    </row>
    <row r="175" spans="1:11">
      <c r="B175" s="368">
        <v>14</v>
      </c>
      <c r="C175" s="358">
        <v>7020</v>
      </c>
      <c r="D175" s="359">
        <v>41933</v>
      </c>
      <c r="E175" s="360" t="s">
        <v>330</v>
      </c>
      <c r="F175" s="353">
        <v>168.55070037110045</v>
      </c>
      <c r="G175" s="353">
        <v>5269.4748408600581</v>
      </c>
      <c r="H175" s="353">
        <v>104.7935740968521</v>
      </c>
      <c r="I175" s="353">
        <v>3.1986242550043266E-2</v>
      </c>
      <c r="J175" s="353">
        <v>0.62173324623467363</v>
      </c>
      <c r="K175" s="353">
        <v>1.9886910415488044E-2</v>
      </c>
    </row>
    <row r="176" spans="1:11">
      <c r="B176" s="368">
        <v>15</v>
      </c>
      <c r="C176" s="358">
        <v>7020</v>
      </c>
      <c r="D176" s="359">
        <v>42290</v>
      </c>
      <c r="E176" s="360" t="s">
        <v>331</v>
      </c>
      <c r="F176" s="353">
        <v>176.77994044804245</v>
      </c>
      <c r="G176" s="353">
        <v>5445.7317847873273</v>
      </c>
      <c r="H176" s="353">
        <v>109.74163450737726</v>
      </c>
      <c r="I176" s="353">
        <v>3.2462109305837997E-2</v>
      </c>
      <c r="J176" s="353">
        <v>0.62078103561547193</v>
      </c>
      <c r="K176" s="353">
        <v>2.0151861833140761E-2</v>
      </c>
    </row>
    <row r="177" spans="2:11">
      <c r="B177" s="368">
        <v>16</v>
      </c>
      <c r="C177" s="358">
        <v>7020</v>
      </c>
      <c r="D177" s="359">
        <v>42718</v>
      </c>
      <c r="E177" s="360" t="s">
        <v>332</v>
      </c>
      <c r="F177" s="353">
        <v>139.83098299414235</v>
      </c>
      <c r="G177" s="353">
        <v>6849.2030250817543</v>
      </c>
      <c r="H177" s="353">
        <v>113.06959328280549</v>
      </c>
      <c r="I177" s="353">
        <v>2.041565748337169E-2</v>
      </c>
      <c r="J177" s="353">
        <v>0.80861616547129667</v>
      </c>
      <c r="K177" s="353">
        <v>1.65084306697794E-2</v>
      </c>
    </row>
    <row r="178" spans="2:11">
      <c r="B178" s="368">
        <v>17</v>
      </c>
      <c r="C178" s="358">
        <v>7020</v>
      </c>
      <c r="D178" s="359">
        <v>43033</v>
      </c>
      <c r="E178" s="360" t="s">
        <v>333</v>
      </c>
      <c r="F178" s="353">
        <v>116.69657313928545</v>
      </c>
      <c r="G178" s="353">
        <v>4126.843618159146</v>
      </c>
      <c r="H178" s="353">
        <v>62.434666762547351</v>
      </c>
      <c r="I178" s="353">
        <v>2.8277440081759166E-2</v>
      </c>
      <c r="J178" s="353">
        <v>0.53501713960381037</v>
      </c>
      <c r="K178" s="353">
        <v>1.5128915107860927E-2</v>
      </c>
    </row>
    <row r="179" spans="2:11" ht="21.75" thickBot="1">
      <c r="B179" s="374">
        <v>18</v>
      </c>
      <c r="C179" s="362">
        <v>7020</v>
      </c>
      <c r="D179" s="363">
        <v>43418</v>
      </c>
      <c r="E179" s="364" t="s">
        <v>355</v>
      </c>
      <c r="F179" s="353">
        <v>128.06548312510083</v>
      </c>
      <c r="G179" s="353">
        <v>5081.7375595888689</v>
      </c>
      <c r="H179" s="353">
        <v>86.709189595082776</v>
      </c>
      <c r="I179" s="353">
        <v>2.5201120999145378E-2</v>
      </c>
      <c r="J179" s="353">
        <v>0.67706916398683992</v>
      </c>
      <c r="K179" s="353">
        <v>1.7062901926422559E-2</v>
      </c>
    </row>
    <row r="180" spans="2:11">
      <c r="B180" s="365">
        <v>19</v>
      </c>
      <c r="C180" s="350">
        <v>7028</v>
      </c>
      <c r="D180" s="351">
        <v>40833</v>
      </c>
      <c r="E180" s="352" t="s">
        <v>335</v>
      </c>
      <c r="F180" s="353">
        <v>91.684971170491536</v>
      </c>
      <c r="G180" s="353">
        <v>1176.0592637905668</v>
      </c>
      <c r="H180" s="353">
        <v>35.297964374674024</v>
      </c>
      <c r="I180" s="353">
        <v>7.795948213951473E-2</v>
      </c>
      <c r="J180" s="353">
        <v>0.38499182498553852</v>
      </c>
      <c r="K180" s="353">
        <v>3.0013763303819274E-2</v>
      </c>
    </row>
    <row r="181" spans="2:11">
      <c r="B181" s="368">
        <v>20</v>
      </c>
      <c r="C181" s="358">
        <v>7028</v>
      </c>
      <c r="D181" s="359">
        <v>41012</v>
      </c>
      <c r="E181" s="360" t="s">
        <v>323</v>
      </c>
      <c r="F181" s="353">
        <v>91.562689289830161</v>
      </c>
      <c r="G181" s="353">
        <v>1140.9429377973945</v>
      </c>
      <c r="H181" s="353">
        <v>37.005821515005351</v>
      </c>
      <c r="I181" s="353">
        <v>8.025176917838954E-2</v>
      </c>
      <c r="J181" s="353">
        <v>0.40415830729772567</v>
      </c>
      <c r="K181" s="353">
        <v>3.2434419188785708E-2</v>
      </c>
    </row>
    <row r="182" spans="2:11">
      <c r="B182" s="368">
        <v>21</v>
      </c>
      <c r="C182" s="358">
        <v>7028</v>
      </c>
      <c r="D182" s="359">
        <v>41199</v>
      </c>
      <c r="E182" s="360" t="s">
        <v>325</v>
      </c>
      <c r="F182" s="353">
        <v>97.574330936399406</v>
      </c>
      <c r="G182" s="353">
        <v>1334.7580447212488</v>
      </c>
      <c r="H182" s="353">
        <v>35.750242747805245</v>
      </c>
      <c r="I182" s="353">
        <v>7.3102635584246928E-2</v>
      </c>
      <c r="J182" s="353">
        <v>0.366389832292141</v>
      </c>
      <c r="K182" s="353">
        <v>2.6784062391825729E-2</v>
      </c>
    </row>
    <row r="183" spans="2:11">
      <c r="B183" s="368">
        <v>22</v>
      </c>
      <c r="C183" s="358">
        <v>7028</v>
      </c>
      <c r="D183" s="359">
        <v>41368</v>
      </c>
      <c r="E183" s="360" t="s">
        <v>326</v>
      </c>
      <c r="F183" s="353">
        <v>85.395716605664006</v>
      </c>
      <c r="G183" s="353">
        <v>1174.7086358677523</v>
      </c>
      <c r="H183" s="353">
        <v>30.538915821576836</v>
      </c>
      <c r="I183" s="353">
        <v>7.2695231820256903E-2</v>
      </c>
      <c r="J183" s="353">
        <v>0.35761648283365183</v>
      </c>
      <c r="K183" s="353">
        <v>2.599701312233724E-2</v>
      </c>
    </row>
    <row r="184" spans="2:11">
      <c r="B184" s="368">
        <v>23</v>
      </c>
      <c r="C184" s="358">
        <v>7028</v>
      </c>
      <c r="D184" s="359">
        <v>41570</v>
      </c>
      <c r="E184" s="360" t="s">
        <v>328</v>
      </c>
      <c r="F184" s="353">
        <v>84.992516891050798</v>
      </c>
      <c r="G184" s="353">
        <v>1164.2412694659415</v>
      </c>
      <c r="H184" s="353">
        <v>31.672986966144684</v>
      </c>
      <c r="I184" s="353">
        <v>7.3002494517342101E-2</v>
      </c>
      <c r="J184" s="353">
        <v>0.37265618344665891</v>
      </c>
      <c r="K184" s="353">
        <v>2.7204830988918349E-2</v>
      </c>
    </row>
    <row r="185" spans="2:11">
      <c r="B185" s="368">
        <v>24</v>
      </c>
      <c r="C185" s="358">
        <v>7028</v>
      </c>
      <c r="D185" s="359">
        <v>41752</v>
      </c>
      <c r="E185" s="360" t="s">
        <v>329</v>
      </c>
      <c r="F185" s="353">
        <v>89.087307435360444</v>
      </c>
      <c r="G185" s="353">
        <v>1170.3190951186061</v>
      </c>
      <c r="H185" s="353">
        <v>41.805372608979965</v>
      </c>
      <c r="I185" s="353">
        <v>7.6122236924051789E-2</v>
      </c>
      <c r="J185" s="353">
        <v>0.4692629490380873</v>
      </c>
      <c r="K185" s="353">
        <v>3.5721345386356525E-2</v>
      </c>
    </row>
    <row r="186" spans="2:11">
      <c r="B186" s="368">
        <v>25</v>
      </c>
      <c r="C186" s="358">
        <v>7028</v>
      </c>
      <c r="D186" s="359">
        <v>42130</v>
      </c>
      <c r="E186" s="360" t="s">
        <v>330</v>
      </c>
      <c r="F186" s="353">
        <v>101.56997400990257</v>
      </c>
      <c r="G186" s="353">
        <v>1451.2497030639836</v>
      </c>
      <c r="H186" s="353">
        <v>46.456414386404035</v>
      </c>
      <c r="I186" s="353">
        <v>6.9987937841062553E-2</v>
      </c>
      <c r="J186" s="353">
        <v>0.45738334423394422</v>
      </c>
      <c r="K186" s="353">
        <v>3.2011317065782606E-2</v>
      </c>
    </row>
    <row r="187" spans="2:11">
      <c r="B187" s="368">
        <v>26</v>
      </c>
      <c r="C187" s="358">
        <v>7028</v>
      </c>
      <c r="D187" s="359">
        <v>42437</v>
      </c>
      <c r="E187" s="360" t="s">
        <v>331</v>
      </c>
      <c r="F187" s="353">
        <v>110.6155282631516</v>
      </c>
      <c r="G187" s="353">
        <v>1528.5731516451035</v>
      </c>
      <c r="H187" s="353">
        <v>48.468040583316025</v>
      </c>
      <c r="I187" s="353">
        <v>7.236521729045374E-2</v>
      </c>
      <c r="J187" s="353">
        <v>0.43816669634313687</v>
      </c>
      <c r="K187" s="353">
        <v>3.1708028190311363E-2</v>
      </c>
    </row>
    <row r="188" spans="2:11" ht="21.75" thickBot="1">
      <c r="B188" s="374">
        <v>27</v>
      </c>
      <c r="C188" s="362">
        <v>7028</v>
      </c>
      <c r="D188" s="363">
        <v>42830</v>
      </c>
      <c r="E188" s="364" t="s">
        <v>332</v>
      </c>
      <c r="F188" s="353">
        <v>110.18588922299</v>
      </c>
      <c r="G188" s="353">
        <v>1459.0158136201662</v>
      </c>
      <c r="H188" s="353">
        <v>45.963633472395379</v>
      </c>
      <c r="I188" s="353">
        <v>7.5520695659625867E-2</v>
      </c>
      <c r="J188" s="353">
        <v>0.41714627704620083</v>
      </c>
      <c r="K188" s="353">
        <v>3.1503177034352112E-2</v>
      </c>
    </row>
    <row r="189" spans="2:11">
      <c r="B189" s="365">
        <v>28</v>
      </c>
      <c r="C189" s="350">
        <v>7000</v>
      </c>
      <c r="D189" s="351">
        <v>40339</v>
      </c>
      <c r="E189" s="352" t="s">
        <v>334</v>
      </c>
      <c r="F189" s="353">
        <v>81.218303169015556</v>
      </c>
      <c r="G189" s="353">
        <v>1171.6697230414202</v>
      </c>
      <c r="H189" s="353">
        <v>39.429223544171158</v>
      </c>
      <c r="I189" s="353">
        <v>6.9318427857117532E-2</v>
      </c>
      <c r="J189" s="353">
        <v>0.48547214120096566</v>
      </c>
      <c r="K189" s="353">
        <v>3.3652165596479509E-2</v>
      </c>
    </row>
    <row r="190" spans="2:11">
      <c r="B190" s="368">
        <v>29</v>
      </c>
      <c r="C190" s="358">
        <v>7000</v>
      </c>
      <c r="D190" s="359">
        <v>40647</v>
      </c>
      <c r="E190" s="360" t="s">
        <v>323</v>
      </c>
      <c r="F190" s="353">
        <v>91.665141676330251</v>
      </c>
      <c r="G190" s="353">
        <v>1451.5873600446873</v>
      </c>
      <c r="H190" s="353">
        <v>39.813997682506674</v>
      </c>
      <c r="I190" s="353">
        <v>6.3148208781253323E-2</v>
      </c>
      <c r="J190" s="353">
        <v>0.43434174599424019</v>
      </c>
      <c r="K190" s="353">
        <v>2.7427903258458376E-2</v>
      </c>
    </row>
    <row r="191" spans="2:11">
      <c r="B191" s="368">
        <v>30</v>
      </c>
      <c r="C191" s="358">
        <v>7000</v>
      </c>
      <c r="D191" s="359">
        <v>40742</v>
      </c>
      <c r="E191" s="360" t="s">
        <v>325</v>
      </c>
      <c r="F191" s="353">
        <v>80.216913713869616</v>
      </c>
      <c r="G191" s="353">
        <v>1316.8622247439594</v>
      </c>
      <c r="H191" s="353">
        <v>41.825623879418679</v>
      </c>
      <c r="I191" s="353">
        <v>6.0915190827549467E-2</v>
      </c>
      <c r="J191" s="353">
        <v>0.52140654561466837</v>
      </c>
      <c r="K191" s="353">
        <v>3.17615792248509E-2</v>
      </c>
    </row>
    <row r="192" spans="2:11">
      <c r="B192" s="368">
        <v>31</v>
      </c>
      <c r="C192" s="358">
        <v>7000</v>
      </c>
      <c r="D192" s="359">
        <v>40969</v>
      </c>
      <c r="E192" s="360" t="s">
        <v>326</v>
      </c>
      <c r="F192" s="353">
        <v>83.409462273839864</v>
      </c>
      <c r="G192" s="353">
        <v>1366.8354578880894</v>
      </c>
      <c r="H192" s="353">
        <v>42.392659451702599</v>
      </c>
      <c r="I192" s="353">
        <v>6.1023777070223668E-2</v>
      </c>
      <c r="J192" s="353">
        <v>0.50824760520004486</v>
      </c>
      <c r="K192" s="353">
        <v>3.101518855620259E-2</v>
      </c>
    </row>
    <row r="193" spans="2:11">
      <c r="B193" s="368">
        <v>32</v>
      </c>
      <c r="C193" s="358">
        <v>7000</v>
      </c>
      <c r="D193" s="359">
        <v>41121</v>
      </c>
      <c r="E193" s="360" t="s">
        <v>328</v>
      </c>
      <c r="F193" s="353">
        <v>84.76447770819577</v>
      </c>
      <c r="G193" s="353">
        <v>1284.7848115771192</v>
      </c>
      <c r="H193" s="353">
        <v>43.898003887646816</v>
      </c>
      <c r="I193" s="353">
        <v>6.5975622488986585E-2</v>
      </c>
      <c r="J193" s="353">
        <v>0.51788207837211009</v>
      </c>
      <c r="K193" s="353">
        <v>3.4167592496490096E-2</v>
      </c>
    </row>
    <row r="194" spans="2:11">
      <c r="B194" s="368">
        <v>33</v>
      </c>
      <c r="C194" s="358">
        <v>7000</v>
      </c>
      <c r="D194" s="359">
        <v>41309</v>
      </c>
      <c r="E194" s="360" t="s">
        <v>329</v>
      </c>
      <c r="F194" s="353">
        <v>70.143530679926201</v>
      </c>
      <c r="G194" s="353">
        <v>1102.1123850164829</v>
      </c>
      <c r="H194" s="353">
        <v>35.770494018243959</v>
      </c>
      <c r="I194" s="353">
        <v>6.3644626113948582E-2</v>
      </c>
      <c r="J194" s="353">
        <v>0.50996141299857356</v>
      </c>
      <c r="K194" s="353">
        <v>3.245630346283513E-2</v>
      </c>
    </row>
    <row r="195" spans="2:11" ht="21.75" thickBot="1">
      <c r="B195" s="374">
        <v>34</v>
      </c>
      <c r="C195" s="362">
        <v>7000</v>
      </c>
      <c r="D195" s="363">
        <v>41478</v>
      </c>
      <c r="E195" s="364" t="s">
        <v>330</v>
      </c>
      <c r="F195" s="468" t="s">
        <v>385</v>
      </c>
      <c r="G195" s="469"/>
      <c r="H195" s="469"/>
      <c r="I195" s="469"/>
      <c r="J195" s="469"/>
      <c r="K195" s="469"/>
    </row>
    <row r="196" spans="2:11">
      <c r="B196" s="365">
        <v>35</v>
      </c>
      <c r="C196" s="371">
        <v>7013</v>
      </c>
      <c r="D196" s="359">
        <v>40602</v>
      </c>
      <c r="E196" s="360" t="s">
        <v>334</v>
      </c>
      <c r="F196" s="353">
        <v>73.805377268380695</v>
      </c>
      <c r="G196" s="353">
        <v>1275.6680730981225</v>
      </c>
      <c r="H196" s="353">
        <v>42.534418344773577</v>
      </c>
      <c r="I196" s="353">
        <v>5.7856254949718175E-2</v>
      </c>
      <c r="J196" s="353">
        <v>0.57630514088566209</v>
      </c>
      <c r="K196" s="353">
        <v>3.3342857159914113E-2</v>
      </c>
    </row>
    <row r="197" spans="2:11">
      <c r="B197" s="368">
        <v>36</v>
      </c>
      <c r="C197" s="371">
        <v>7013</v>
      </c>
      <c r="D197" s="359">
        <v>40857</v>
      </c>
      <c r="E197" s="360" t="s">
        <v>323</v>
      </c>
      <c r="F197" s="353">
        <v>55.905953872108533</v>
      </c>
      <c r="G197" s="353">
        <v>957.4601344830694</v>
      </c>
      <c r="H197" s="353">
        <v>33.056823779456629</v>
      </c>
      <c r="I197" s="353">
        <v>5.8389850249266025E-2</v>
      </c>
      <c r="J197" s="353">
        <v>0.59129343996308537</v>
      </c>
      <c r="K197" s="353">
        <v>3.4525535412817929E-2</v>
      </c>
    </row>
    <row r="198" spans="2:11">
      <c r="B198" s="368">
        <v>37</v>
      </c>
      <c r="C198" s="371">
        <v>7013</v>
      </c>
      <c r="D198" s="359">
        <v>41184</v>
      </c>
      <c r="E198" s="360" t="s">
        <v>325</v>
      </c>
      <c r="F198" s="353">
        <v>67.816870031666298</v>
      </c>
      <c r="G198" s="353">
        <v>1052.7131687395492</v>
      </c>
      <c r="H198" s="353">
        <v>32.510039477611421</v>
      </c>
      <c r="I198" s="353">
        <v>6.4421033236304853E-2</v>
      </c>
      <c r="J198" s="353">
        <v>0.47937982779847016</v>
      </c>
      <c r="K198" s="353">
        <v>3.0882143819419342E-2</v>
      </c>
    </row>
    <row r="199" spans="2:11">
      <c r="B199" s="368">
        <v>38</v>
      </c>
      <c r="C199" s="371">
        <v>7013</v>
      </c>
      <c r="D199" s="359">
        <v>41375</v>
      </c>
      <c r="E199" s="360" t="s">
        <v>326</v>
      </c>
      <c r="F199" s="353">
        <v>52.343254754460574</v>
      </c>
      <c r="G199" s="353">
        <v>815.54290549335519</v>
      </c>
      <c r="H199" s="353">
        <v>27.278461280944299</v>
      </c>
      <c r="I199" s="353">
        <v>6.4182098086913039E-2</v>
      </c>
      <c r="J199" s="353">
        <v>0.52114568360156643</v>
      </c>
      <c r="K199" s="353">
        <v>3.3448223382487083E-2</v>
      </c>
    </row>
    <row r="200" spans="2:11">
      <c r="B200" s="368">
        <v>39</v>
      </c>
      <c r="C200" s="371">
        <v>7013</v>
      </c>
      <c r="D200" s="359">
        <v>41781</v>
      </c>
      <c r="E200" s="360" t="s">
        <v>329</v>
      </c>
      <c r="F200" s="353">
        <v>71.885221250427577</v>
      </c>
      <c r="G200" s="353">
        <v>1074.7621695794928</v>
      </c>
      <c r="H200" s="353">
        <v>36.020259686988069</v>
      </c>
      <c r="I200" s="353">
        <v>6.6884770682385575E-2</v>
      </c>
      <c r="J200" s="353">
        <v>0.50108018116135133</v>
      </c>
      <c r="K200" s="353">
        <v>3.35146330104652E-2</v>
      </c>
    </row>
    <row r="201" spans="2:11">
      <c r="B201" s="368">
        <v>40</v>
      </c>
      <c r="C201" s="371">
        <v>7013</v>
      </c>
      <c r="D201" s="359">
        <v>41948</v>
      </c>
      <c r="E201" s="360" t="s">
        <v>330</v>
      </c>
      <c r="F201" s="353">
        <v>78.554541120013454</v>
      </c>
      <c r="G201" s="353">
        <v>1155.7998449483521</v>
      </c>
      <c r="H201" s="353">
        <v>37.545855393370992</v>
      </c>
      <c r="I201" s="353">
        <v>6.7965523151219773E-2</v>
      </c>
      <c r="J201" s="353">
        <v>0.47795906968649304</v>
      </c>
      <c r="K201" s="353">
        <v>3.2484738216112807E-2</v>
      </c>
    </row>
    <row r="202" spans="2:11" ht="21.75" thickBot="1">
      <c r="B202" s="374">
        <v>41</v>
      </c>
      <c r="C202" s="373">
        <v>7013</v>
      </c>
      <c r="D202" s="363">
        <v>42291</v>
      </c>
      <c r="E202" s="364" t="s">
        <v>331</v>
      </c>
      <c r="F202" s="353">
        <v>80.8514575270314</v>
      </c>
      <c r="G202" s="353">
        <v>1008.6489327577322</v>
      </c>
      <c r="H202" s="353">
        <v>40.482289606984146</v>
      </c>
      <c r="I202" s="353">
        <v>8.0158174862661705E-2</v>
      </c>
      <c r="J202" s="353">
        <v>0.50069956492063905</v>
      </c>
      <c r="K202" s="353">
        <v>4.0135163278567219E-2</v>
      </c>
    </row>
    <row r="203" spans="2:11">
      <c r="B203" s="365">
        <v>42</v>
      </c>
      <c r="C203" s="350">
        <v>7016</v>
      </c>
      <c r="D203" s="351">
        <v>40715</v>
      </c>
      <c r="E203" s="352" t="s">
        <v>334</v>
      </c>
      <c r="F203" s="353">
        <v>80.801883791628143</v>
      </c>
      <c r="G203" s="353">
        <v>732.88447661711882</v>
      </c>
      <c r="H203" s="353">
        <v>29.985381096252063</v>
      </c>
      <c r="I203" s="353">
        <v>0.11025186965972743</v>
      </c>
      <c r="J203" s="353">
        <v>0.37109754982418908</v>
      </c>
      <c r="K203" s="353">
        <v>4.0914198694260703E-2</v>
      </c>
    </row>
    <row r="204" spans="2:11">
      <c r="B204" s="368">
        <v>43</v>
      </c>
      <c r="C204" s="358">
        <v>7016</v>
      </c>
      <c r="D204" s="359">
        <v>41071</v>
      </c>
      <c r="E204" s="360" t="s">
        <v>325</v>
      </c>
      <c r="F204" s="353">
        <v>84.450510717308418</v>
      </c>
      <c r="G204" s="353">
        <v>826.24663178165861</v>
      </c>
      <c r="H204" s="353">
        <v>30.977693347748918</v>
      </c>
      <c r="I204" s="353">
        <v>0.10220980935826078</v>
      </c>
      <c r="J204" s="353">
        <v>0.36681475440029443</v>
      </c>
      <c r="K204" s="353">
        <v>3.7492066117051338E-2</v>
      </c>
    </row>
    <row r="205" spans="2:11">
      <c r="B205" s="368">
        <v>44</v>
      </c>
      <c r="C205" s="358">
        <v>7016</v>
      </c>
      <c r="D205" s="359">
        <v>41450</v>
      </c>
      <c r="E205" s="360" t="s">
        <v>328</v>
      </c>
      <c r="F205" s="353">
        <v>86.403715892197056</v>
      </c>
      <c r="G205" s="353">
        <v>744.49987675332204</v>
      </c>
      <c r="H205" s="353">
        <v>30.82918403119837</v>
      </c>
      <c r="I205" s="353">
        <v>0.11605605130385471</v>
      </c>
      <c r="J205" s="353">
        <v>0.35680391419349233</v>
      </c>
      <c r="K205" s="353">
        <v>4.1409253371056123E-2</v>
      </c>
    </row>
    <row r="206" spans="2:11">
      <c r="B206" s="368">
        <v>45</v>
      </c>
      <c r="C206" s="358">
        <v>7016</v>
      </c>
      <c r="D206" s="359">
        <v>41891</v>
      </c>
      <c r="E206" s="360" t="s">
        <v>330</v>
      </c>
      <c r="F206" s="353">
        <v>86.271519264455037</v>
      </c>
      <c r="G206" s="353">
        <v>811.5585531210528</v>
      </c>
      <c r="H206" s="353">
        <v>30.862936148596219</v>
      </c>
      <c r="I206" s="353">
        <v>0.10630350568381811</v>
      </c>
      <c r="J206" s="353">
        <v>0.35774188760939257</v>
      </c>
      <c r="K206" s="353">
        <v>3.8029216782824879E-2</v>
      </c>
    </row>
    <row r="207" spans="2:11">
      <c r="B207" s="368">
        <v>46</v>
      </c>
      <c r="C207" s="358">
        <v>7016</v>
      </c>
      <c r="D207" s="359">
        <v>42319</v>
      </c>
      <c r="E207" s="360" t="s">
        <v>331</v>
      </c>
      <c r="F207" s="353">
        <v>75.457835115156186</v>
      </c>
      <c r="G207" s="353">
        <v>729.40660971587204</v>
      </c>
      <c r="H207" s="353">
        <v>29.371092559611142</v>
      </c>
      <c r="I207" s="353">
        <v>0.10345098894092762</v>
      </c>
      <c r="J207" s="353">
        <v>0.38923847357650698</v>
      </c>
      <c r="K207" s="353">
        <v>4.0267105025346771E-2</v>
      </c>
    </row>
    <row r="208" spans="2:11">
      <c r="B208" s="368">
        <v>47</v>
      </c>
      <c r="C208" s="358">
        <v>7016</v>
      </c>
      <c r="D208" s="359">
        <v>42662</v>
      </c>
      <c r="E208" s="360" t="s">
        <v>332</v>
      </c>
      <c r="F208" s="353">
        <v>48.099743003941107</v>
      </c>
      <c r="G208" s="353">
        <v>536.60447373412831</v>
      </c>
      <c r="H208" s="353">
        <v>20.157439552345402</v>
      </c>
      <c r="I208" s="353">
        <v>8.9637238149030254E-2</v>
      </c>
      <c r="J208" s="353">
        <v>0.41907582646946323</v>
      </c>
      <c r="K208" s="353">
        <v>3.7564799659744949E-2</v>
      </c>
    </row>
    <row r="209" spans="2:11" ht="21.75" thickBot="1">
      <c r="B209" s="374">
        <v>48</v>
      </c>
      <c r="C209" s="362">
        <v>7016</v>
      </c>
      <c r="D209" s="363">
        <v>43047</v>
      </c>
      <c r="E209" s="364" t="s">
        <v>333</v>
      </c>
      <c r="F209" s="353">
        <v>66.785736335278386</v>
      </c>
      <c r="G209" s="353">
        <v>1057.2377722809772</v>
      </c>
      <c r="H209" s="353">
        <v>25.854121926754924</v>
      </c>
      <c r="I209" s="353">
        <v>6.3170024838583846E-2</v>
      </c>
      <c r="J209" s="353">
        <v>0.38712041440947537</v>
      </c>
      <c r="K209" s="353">
        <v>2.4454406193769433E-2</v>
      </c>
    </row>
    <row r="210" spans="2:11">
      <c r="B210" s="365">
        <v>49</v>
      </c>
      <c r="C210" s="371">
        <v>7023</v>
      </c>
      <c r="D210" s="359">
        <v>41022</v>
      </c>
      <c r="E210" s="360" t="s">
        <v>323</v>
      </c>
      <c r="F210" s="353">
        <v>70.216238825184334</v>
      </c>
      <c r="G210" s="353">
        <v>956.64975772938089</v>
      </c>
      <c r="H210" s="353">
        <v>26.805931637374361</v>
      </c>
      <c r="I210" s="353">
        <v>7.3398062622044014E-2</v>
      </c>
      <c r="J210" s="353">
        <v>0.38176256783153023</v>
      </c>
      <c r="K210" s="353">
        <v>2.8020632860450981E-2</v>
      </c>
    </row>
    <row r="211" spans="2:11">
      <c r="B211" s="368">
        <v>50</v>
      </c>
      <c r="C211" s="371">
        <v>7023</v>
      </c>
      <c r="D211" s="359">
        <v>41372</v>
      </c>
      <c r="E211" s="360" t="s">
        <v>326</v>
      </c>
      <c r="F211" s="353">
        <v>73.25015143186414</v>
      </c>
      <c r="G211" s="353">
        <v>726.63782247410268</v>
      </c>
      <c r="H211" s="353">
        <v>25.806868962397932</v>
      </c>
      <c r="I211" s="353">
        <v>0.10080696210177632</v>
      </c>
      <c r="J211" s="353">
        <v>0.35231147592101536</v>
      </c>
      <c r="K211" s="353">
        <v>3.5515449601190678E-2</v>
      </c>
    </row>
    <row r="212" spans="2:11">
      <c r="B212" s="368">
        <v>51</v>
      </c>
      <c r="C212" s="371">
        <v>7023</v>
      </c>
      <c r="D212" s="359">
        <v>41569</v>
      </c>
      <c r="E212" s="360" t="s">
        <v>328</v>
      </c>
      <c r="F212" s="353">
        <v>91.784118641298065</v>
      </c>
      <c r="G212" s="353">
        <v>933.45272315504496</v>
      </c>
      <c r="H212" s="353">
        <v>27.636233725361532</v>
      </c>
      <c r="I212" s="353">
        <v>9.8327549285056687E-2</v>
      </c>
      <c r="J212" s="353">
        <v>0.30110038789353988</v>
      </c>
      <c r="K212" s="353">
        <v>2.960646323035173E-2</v>
      </c>
    </row>
    <row r="213" spans="2:11">
      <c r="B213" s="368">
        <v>52</v>
      </c>
      <c r="C213" s="371">
        <v>7023</v>
      </c>
      <c r="D213" s="359">
        <v>41933</v>
      </c>
      <c r="E213" s="360" t="s">
        <v>330</v>
      </c>
      <c r="F213" s="353">
        <v>84.678549900163446</v>
      </c>
      <c r="G213" s="353">
        <v>902.7259379110194</v>
      </c>
      <c r="H213" s="353">
        <v>30.147391259761754</v>
      </c>
      <c r="I213" s="353">
        <v>9.3803164774589776E-2</v>
      </c>
      <c r="J213" s="353">
        <v>0.35602158156115948</v>
      </c>
      <c r="K213" s="353">
        <v>3.3395951078491491E-2</v>
      </c>
    </row>
    <row r="214" spans="2:11">
      <c r="B214" s="368">
        <v>53</v>
      </c>
      <c r="C214" s="371">
        <v>7023</v>
      </c>
      <c r="D214" s="359">
        <v>42718</v>
      </c>
      <c r="E214" s="360" t="s">
        <v>332</v>
      </c>
      <c r="F214" s="353">
        <v>75.920523312253337</v>
      </c>
      <c r="G214" s="353">
        <v>822.32981080549712</v>
      </c>
      <c r="H214" s="353">
        <v>26.697924861701235</v>
      </c>
      <c r="I214" s="353">
        <v>9.23236909505772E-2</v>
      </c>
      <c r="J214" s="353">
        <v>0.35165622807808378</v>
      </c>
      <c r="K214" s="353">
        <v>3.2466200921926695E-2</v>
      </c>
    </row>
    <row r="215" spans="2:11">
      <c r="B215" s="368">
        <v>54</v>
      </c>
      <c r="C215" s="371">
        <v>7023</v>
      </c>
      <c r="D215" s="359">
        <v>43033</v>
      </c>
      <c r="E215" s="360" t="s">
        <v>333</v>
      </c>
      <c r="F215" s="353">
        <v>63.880715440647073</v>
      </c>
      <c r="G215" s="353">
        <v>634.72759232658848</v>
      </c>
      <c r="H215" s="353">
        <v>27.804994312350797</v>
      </c>
      <c r="I215" s="353">
        <v>0.10064272644346982</v>
      </c>
      <c r="J215" s="353">
        <v>0.43526429096093966</v>
      </c>
      <c r="K215" s="353">
        <v>4.3806184965792701E-2</v>
      </c>
    </row>
    <row r="216" spans="2:11" ht="21.75" thickBot="1">
      <c r="B216" s="374">
        <v>55</v>
      </c>
      <c r="C216" s="373">
        <v>7023</v>
      </c>
      <c r="D216" s="363">
        <v>43418</v>
      </c>
      <c r="E216" s="364" t="s">
        <v>355</v>
      </c>
      <c r="F216" s="353">
        <v>65.338183261503062</v>
      </c>
      <c r="G216" s="353">
        <v>705.87191816083259</v>
      </c>
      <c r="H216" s="353">
        <v>24.40278087864727</v>
      </c>
      <c r="I216" s="353">
        <v>9.256379462118762E-2</v>
      </c>
      <c r="J216" s="353">
        <v>0.37348422714754714</v>
      </c>
      <c r="K216" s="353">
        <v>3.4571117295938536E-2</v>
      </c>
    </row>
    <row r="217" spans="2:11">
      <c r="B217" s="365">
        <v>56</v>
      </c>
      <c r="C217" s="366">
        <v>7031</v>
      </c>
      <c r="D217" s="351">
        <v>40876</v>
      </c>
      <c r="E217" s="352" t="s">
        <v>335</v>
      </c>
      <c r="F217" s="353">
        <v>68.92401678900589</v>
      </c>
      <c r="G217" s="353">
        <v>1008.5476356635211</v>
      </c>
      <c r="H217" s="353">
        <v>30.579418362454263</v>
      </c>
      <c r="I217" s="353">
        <v>6.8339872457943887E-2</v>
      </c>
      <c r="J217" s="353">
        <v>0.44366854671377776</v>
      </c>
      <c r="K217" s="353">
        <v>3.0320251896020892E-2</v>
      </c>
    </row>
    <row r="218" spans="2:11">
      <c r="B218" s="368">
        <v>57</v>
      </c>
      <c r="C218" s="371">
        <v>7031</v>
      </c>
      <c r="D218" s="359">
        <v>41082</v>
      </c>
      <c r="E218" s="360" t="s">
        <v>323</v>
      </c>
      <c r="F218" s="353">
        <v>77.120207709012334</v>
      </c>
      <c r="G218" s="353">
        <v>983.52725339338576</v>
      </c>
      <c r="H218" s="353">
        <v>38.970194747560363</v>
      </c>
      <c r="I218" s="353">
        <v>7.8411866517100179E-2</v>
      </c>
      <c r="J218" s="353">
        <v>0.50531755431211411</v>
      </c>
      <c r="K218" s="353">
        <v>3.9622892617469013E-2</v>
      </c>
    </row>
    <row r="219" spans="2:11">
      <c r="B219" s="368">
        <v>58</v>
      </c>
      <c r="C219" s="371">
        <v>7031</v>
      </c>
      <c r="D219" s="359">
        <v>41226</v>
      </c>
      <c r="E219" s="360" t="s">
        <v>325</v>
      </c>
      <c r="F219" s="353">
        <v>81.010093480321856</v>
      </c>
      <c r="G219" s="353">
        <v>1146.6831064693554</v>
      </c>
      <c r="H219" s="353">
        <v>40.381033254790587</v>
      </c>
      <c r="I219" s="353">
        <v>7.0647324464169048E-2</v>
      </c>
      <c r="J219" s="353">
        <v>0.49846916007570752</v>
      </c>
      <c r="K219" s="353">
        <v>3.5215512487250335E-2</v>
      </c>
    </row>
    <row r="220" spans="2:11">
      <c r="B220" s="368">
        <v>59</v>
      </c>
      <c r="C220" s="371">
        <v>7031</v>
      </c>
      <c r="D220" s="359">
        <v>41583</v>
      </c>
      <c r="E220" s="360" t="s">
        <v>328</v>
      </c>
      <c r="F220" s="353">
        <v>75.048025569155868</v>
      </c>
      <c r="G220" s="353">
        <v>1018.7955250278746</v>
      </c>
      <c r="H220" s="353">
        <v>35.513977926020281</v>
      </c>
      <c r="I220" s="353">
        <v>7.3663481754204327E-2</v>
      </c>
      <c r="J220" s="353">
        <v>0.47321668567142477</v>
      </c>
      <c r="K220" s="353">
        <v>3.4858788690742049E-2</v>
      </c>
    </row>
    <row r="221" spans="2:11">
      <c r="B221" s="368">
        <v>60</v>
      </c>
      <c r="C221" s="371">
        <v>7031</v>
      </c>
      <c r="D221" s="359">
        <v>41975</v>
      </c>
      <c r="E221" s="360" t="s">
        <v>330</v>
      </c>
      <c r="F221" s="353">
        <v>76.386516425044007</v>
      </c>
      <c r="G221" s="353">
        <v>1153.7739030641305</v>
      </c>
      <c r="H221" s="353">
        <v>39.172707451947474</v>
      </c>
      <c r="I221" s="353">
        <v>6.6205793199326846E-2</v>
      </c>
      <c r="J221" s="353">
        <v>0.5128222791830882</v>
      </c>
      <c r="K221" s="353">
        <v>3.3951805763602995E-2</v>
      </c>
    </row>
    <row r="222" spans="2:11" ht="21.75" thickBot="1">
      <c r="B222" s="374">
        <v>61</v>
      </c>
      <c r="C222" s="373">
        <v>7031</v>
      </c>
      <c r="D222" s="363">
        <v>42312</v>
      </c>
      <c r="E222" s="364" t="s">
        <v>331</v>
      </c>
      <c r="F222" s="353">
        <v>69.882442340135654</v>
      </c>
      <c r="G222" s="353">
        <v>936.69423016979943</v>
      </c>
      <c r="H222" s="353">
        <v>34.10313941879005</v>
      </c>
      <c r="I222" s="353">
        <v>7.4605394257064764E-2</v>
      </c>
      <c r="J222" s="353">
        <v>0.48800726300894554</v>
      </c>
      <c r="K222" s="353">
        <v>3.6407974257093481E-2</v>
      </c>
    </row>
    <row r="223" spans="2:11">
      <c r="B223" s="365">
        <v>62</v>
      </c>
      <c r="C223" s="366">
        <v>7035</v>
      </c>
      <c r="D223" s="351">
        <v>40974</v>
      </c>
      <c r="E223" s="352" t="s">
        <v>335</v>
      </c>
      <c r="F223" s="353">
        <v>91.384223842378418</v>
      </c>
      <c r="G223" s="353">
        <v>5643.5987754796242</v>
      </c>
      <c r="H223" s="353">
        <v>132.0720353777964</v>
      </c>
      <c r="I223" s="353">
        <v>1.6192544416769258E-2</v>
      </c>
      <c r="J223" s="353">
        <v>1.4452389025659094</v>
      </c>
      <c r="K223" s="353">
        <v>2.3402095122641346E-2</v>
      </c>
    </row>
    <row r="224" spans="2:11">
      <c r="B224" s="368">
        <v>63</v>
      </c>
      <c r="C224" s="371">
        <v>7035</v>
      </c>
      <c r="D224" s="359">
        <v>41375</v>
      </c>
      <c r="E224" s="360" t="s">
        <v>325</v>
      </c>
      <c r="F224" s="353">
        <v>66.468464428697501</v>
      </c>
      <c r="G224" s="353">
        <v>4608.342472642451</v>
      </c>
      <c r="H224" s="353">
        <v>83.111213880471723</v>
      </c>
      <c r="I224" s="353">
        <v>1.442350797999266E-2</v>
      </c>
      <c r="J224" s="353">
        <v>1.2503856467096113</v>
      </c>
      <c r="K224" s="353">
        <v>1.8034947353384363E-2</v>
      </c>
    </row>
    <row r="225" spans="2:11">
      <c r="B225" s="368">
        <v>64</v>
      </c>
      <c r="C225" s="371">
        <v>7035</v>
      </c>
      <c r="D225" s="359">
        <v>41781</v>
      </c>
      <c r="E225" s="360" t="s">
        <v>328</v>
      </c>
      <c r="F225" s="353">
        <v>106.35218701847083</v>
      </c>
      <c r="G225" s="353">
        <v>5233.0078869440722</v>
      </c>
      <c r="H225" s="353">
        <v>150.8415878627421</v>
      </c>
      <c r="I225" s="353">
        <v>2.0323337804212156E-2</v>
      </c>
      <c r="J225" s="353">
        <v>1.4183214477436608</v>
      </c>
      <c r="K225" s="353">
        <v>2.8825025897453654E-2</v>
      </c>
    </row>
    <row r="226" spans="2:11">
      <c r="B226" s="368">
        <v>65</v>
      </c>
      <c r="C226" s="371">
        <v>7035</v>
      </c>
      <c r="D226" s="359">
        <v>42305</v>
      </c>
      <c r="E226" s="360" t="s">
        <v>330</v>
      </c>
      <c r="F226" s="353">
        <v>109.9214959675059</v>
      </c>
      <c r="G226" s="353">
        <v>3901.9640690105634</v>
      </c>
      <c r="H226" s="353">
        <v>103.99702412626277</v>
      </c>
      <c r="I226" s="353">
        <v>2.8170811935584825E-2</v>
      </c>
      <c r="J226" s="353">
        <v>0.9461027000306248</v>
      </c>
      <c r="K226" s="353">
        <v>2.6652481234311753E-2</v>
      </c>
    </row>
    <row r="227" spans="2:11">
      <c r="B227" s="368">
        <v>66</v>
      </c>
      <c r="C227" s="371">
        <v>7035</v>
      </c>
      <c r="D227" s="359">
        <v>42655</v>
      </c>
      <c r="E227" s="360" t="s">
        <v>331</v>
      </c>
      <c r="F227" s="353">
        <v>106.98012100024552</v>
      </c>
      <c r="G227" s="353">
        <v>5000.3622272393068</v>
      </c>
      <c r="H227" s="353">
        <v>130.0806604513231</v>
      </c>
      <c r="I227" s="353">
        <v>2.1394474267779014E-2</v>
      </c>
      <c r="J227" s="353">
        <v>1.2159330091898528</v>
      </c>
      <c r="K227" s="353">
        <v>2.6014247476455411E-2</v>
      </c>
    </row>
    <row r="228" spans="2:11">
      <c r="B228" s="368">
        <v>67</v>
      </c>
      <c r="C228" s="371">
        <v>7035</v>
      </c>
      <c r="D228" s="359">
        <v>43046</v>
      </c>
      <c r="E228" s="360" t="s">
        <v>332</v>
      </c>
      <c r="F228" s="353">
        <v>108.66562800395651</v>
      </c>
      <c r="G228" s="353">
        <v>9585.7456600710757</v>
      </c>
      <c r="H228" s="353">
        <v>289.18814186479926</v>
      </c>
      <c r="I228" s="353">
        <v>1.133616850033874E-2</v>
      </c>
      <c r="J228" s="353">
        <v>2.6612660063425939</v>
      </c>
      <c r="K228" s="353">
        <v>3.0168559872123187E-2</v>
      </c>
    </row>
    <row r="229" spans="2:11" ht="21.75" thickBot="1">
      <c r="B229" s="374">
        <v>68</v>
      </c>
      <c r="C229" s="373">
        <v>7035</v>
      </c>
      <c r="D229" s="363">
        <v>43410</v>
      </c>
      <c r="E229" s="364" t="s">
        <v>333</v>
      </c>
      <c r="F229" s="353">
        <v>87.557131469246357</v>
      </c>
      <c r="G229" s="353">
        <v>10922.360923203647</v>
      </c>
      <c r="H229" s="353">
        <v>345.21665674523422</v>
      </c>
      <c r="I229" s="353">
        <v>8.0163191900423768E-3</v>
      </c>
      <c r="J229" s="353">
        <v>3.9427588701496967</v>
      </c>
      <c r="K229" s="353">
        <v>3.1606413592490813E-2</v>
      </c>
    </row>
    <row r="230" spans="2:11">
      <c r="B230" s="365">
        <v>69</v>
      </c>
      <c r="C230" s="380">
        <v>7039</v>
      </c>
      <c r="D230" s="381" t="s">
        <v>371</v>
      </c>
      <c r="E230" s="382" t="s">
        <v>371</v>
      </c>
      <c r="F230" s="353">
        <v>96.341597382704876</v>
      </c>
      <c r="G230" s="353">
        <v>1840.2305448345073</v>
      </c>
      <c r="H230" s="353">
        <v>46.145894906343777</v>
      </c>
      <c r="I230" s="353">
        <v>5.2353004167403884E-2</v>
      </c>
      <c r="J230" s="353">
        <v>0.47898204057210109</v>
      </c>
      <c r="K230" s="353">
        <v>2.5076148766182825E-2</v>
      </c>
    </row>
    <row r="231" spans="2:11">
      <c r="B231" s="368">
        <v>70</v>
      </c>
      <c r="C231" s="371">
        <v>7039</v>
      </c>
      <c r="D231" s="359">
        <v>41557</v>
      </c>
      <c r="E231" s="360" t="s">
        <v>323</v>
      </c>
      <c r="F231" s="353">
        <v>57.720352587868021</v>
      </c>
      <c r="G231" s="353">
        <v>1341.5111843353209</v>
      </c>
      <c r="H231" s="353">
        <v>28.574542589021835</v>
      </c>
      <c r="I231" s="353">
        <v>4.3026367026874061E-2</v>
      </c>
      <c r="J231" s="353">
        <v>0.49505142134263036</v>
      </c>
      <c r="K231" s="353">
        <v>2.1300264151863688E-2</v>
      </c>
    </row>
    <row r="232" spans="2:11">
      <c r="B232" s="368">
        <v>71</v>
      </c>
      <c r="C232" s="371">
        <v>7039</v>
      </c>
      <c r="D232" s="359">
        <v>41779</v>
      </c>
      <c r="E232" s="360" t="s">
        <v>325</v>
      </c>
      <c r="F232" s="353">
        <v>111.47480634347488</v>
      </c>
      <c r="G232" s="353">
        <v>2675.2562581144584</v>
      </c>
      <c r="H232" s="353">
        <v>57.074830519768383</v>
      </c>
      <c r="I232" s="353">
        <v>4.166883303435133E-2</v>
      </c>
      <c r="J232" s="353">
        <v>0.51199757498488108</v>
      </c>
      <c r="K232" s="353">
        <v>2.1334341466037788E-2</v>
      </c>
    </row>
    <row r="233" spans="2:11">
      <c r="B233" s="368">
        <v>72</v>
      </c>
      <c r="C233" s="371">
        <v>7039</v>
      </c>
      <c r="D233" s="359">
        <v>42109</v>
      </c>
      <c r="E233" s="360" t="s">
        <v>328</v>
      </c>
      <c r="F233" s="353">
        <v>95.571552026107497</v>
      </c>
      <c r="G233" s="353">
        <v>1848.671969352097</v>
      </c>
      <c r="H233" s="353">
        <v>53.362097606004617</v>
      </c>
      <c r="I233" s="353">
        <v>5.1697409605665413E-2</v>
      </c>
      <c r="J233" s="353">
        <v>0.55834708629015017</v>
      </c>
      <c r="K233" s="353">
        <v>2.8865098022071704E-2</v>
      </c>
    </row>
    <row r="234" spans="2:11">
      <c r="B234" s="368">
        <v>73</v>
      </c>
      <c r="C234" s="371">
        <v>7039</v>
      </c>
      <c r="D234" s="359">
        <v>42486</v>
      </c>
      <c r="E234" s="360" t="s">
        <v>330</v>
      </c>
      <c r="F234" s="353">
        <v>88.816304348489282</v>
      </c>
      <c r="G234" s="353">
        <v>1583.9488964804905</v>
      </c>
      <c r="H234" s="353">
        <v>41.373345506287457</v>
      </c>
      <c r="I234" s="353">
        <v>5.6072708245725425E-2</v>
      </c>
      <c r="J234" s="353">
        <v>0.46583052300792105</v>
      </c>
      <c r="K234" s="353">
        <v>2.6120379008576843E-2</v>
      </c>
    </row>
    <row r="235" spans="2:11">
      <c r="B235" s="368">
        <v>74</v>
      </c>
      <c r="C235" s="371">
        <v>7039</v>
      </c>
      <c r="D235" s="359">
        <v>42864</v>
      </c>
      <c r="E235" s="360" t="s">
        <v>331</v>
      </c>
      <c r="F235" s="353">
        <v>68.871138137909057</v>
      </c>
      <c r="G235" s="353">
        <v>1090.2943906918576</v>
      </c>
      <c r="H235" s="353">
        <v>27.298712551383012</v>
      </c>
      <c r="I235" s="353">
        <v>6.3167469929113512E-2</v>
      </c>
      <c r="J235" s="353">
        <v>0.39637376830798815</v>
      </c>
      <c r="K235" s="353">
        <v>2.503792809028425E-2</v>
      </c>
    </row>
    <row r="236" spans="2:11" ht="21.75" thickBot="1">
      <c r="B236" s="368">
        <v>75</v>
      </c>
      <c r="C236" s="373">
        <v>7039</v>
      </c>
      <c r="D236" s="363">
        <v>43600</v>
      </c>
      <c r="E236" s="364" t="s">
        <v>333</v>
      </c>
      <c r="F236" s="353">
        <v>90.141575541603231</v>
      </c>
      <c r="G236" s="353">
        <v>1887.5025221330084</v>
      </c>
      <c r="H236" s="353">
        <v>38.787933313611966</v>
      </c>
      <c r="I236" s="353">
        <v>4.7757062300365576E-2</v>
      </c>
      <c r="J236" s="353">
        <v>0.4303001481897783</v>
      </c>
      <c r="K236" s="353">
        <v>2.0549870984955781E-2</v>
      </c>
    </row>
    <row r="237" spans="2:11">
      <c r="B237" s="365">
        <v>76</v>
      </c>
      <c r="C237" s="366">
        <v>7055</v>
      </c>
      <c r="D237" s="351">
        <v>42270</v>
      </c>
      <c r="E237" s="367" t="s">
        <v>335</v>
      </c>
      <c r="F237" s="353">
        <v>75.051330484849416</v>
      </c>
      <c r="G237" s="353">
        <v>816.08315666248075</v>
      </c>
      <c r="H237" s="353">
        <v>38.970194747560363</v>
      </c>
      <c r="I237" s="353">
        <v>9.196529774218766E-2</v>
      </c>
      <c r="J237" s="353">
        <v>0.51924722047968574</v>
      </c>
      <c r="K237" s="353">
        <v>4.7752725233217656E-2</v>
      </c>
    </row>
    <row r="238" spans="2:11" ht="21.75" thickBot="1">
      <c r="B238" s="374">
        <v>77</v>
      </c>
      <c r="C238" s="373">
        <v>7055</v>
      </c>
      <c r="D238" s="363">
        <v>42606</v>
      </c>
      <c r="E238" s="372" t="s">
        <v>325</v>
      </c>
      <c r="F238" s="353">
        <v>74.998451833752611</v>
      </c>
      <c r="G238" s="353">
        <v>736.19351502801396</v>
      </c>
      <c r="H238" s="353">
        <v>32.958942639002856</v>
      </c>
      <c r="I238" s="353">
        <v>0.10187328508442341</v>
      </c>
      <c r="J238" s="353">
        <v>0.439461639982412</v>
      </c>
      <c r="K238" s="353">
        <v>4.47694009335965E-2</v>
      </c>
    </row>
    <row r="239" spans="2:11" ht="21.75" thickBot="1">
      <c r="B239" s="374">
        <v>78</v>
      </c>
      <c r="C239" s="376">
        <v>9003</v>
      </c>
      <c r="D239" s="377">
        <v>43292</v>
      </c>
      <c r="E239" s="378" t="s">
        <v>335</v>
      </c>
      <c r="F239" s="353">
        <v>110.28834160949006</v>
      </c>
      <c r="G239" s="353">
        <v>2928.8366506228472</v>
      </c>
      <c r="H239" s="353">
        <v>67.467107466567143</v>
      </c>
      <c r="I239" s="353">
        <v>3.7656023454239455E-2</v>
      </c>
      <c r="J239" s="353">
        <v>0.61173381050061737</v>
      </c>
      <c r="K239" s="353">
        <v>2.3035462715962522E-2</v>
      </c>
    </row>
    <row r="240" spans="2:11" ht="21.75" thickBot="1">
      <c r="B240" s="375">
        <v>79</v>
      </c>
      <c r="C240" s="376">
        <v>9004</v>
      </c>
      <c r="D240" s="377">
        <v>43445</v>
      </c>
      <c r="E240" s="378" t="s">
        <v>334</v>
      </c>
      <c r="F240" s="353">
        <v>65.510038877567723</v>
      </c>
      <c r="G240" s="353">
        <v>2982.5241105547161</v>
      </c>
      <c r="H240" s="353">
        <v>38.001508978242008</v>
      </c>
      <c r="I240" s="353">
        <v>2.1964630108349262E-2</v>
      </c>
      <c r="J240" s="353">
        <v>0.58008680240998411</v>
      </c>
      <c r="K240" s="353">
        <v>1.2741392045670388E-2</v>
      </c>
    </row>
    <row r="241" spans="1:11" ht="21.75" thickBot="1">
      <c r="B241" s="375">
        <v>80</v>
      </c>
      <c r="C241" s="282">
        <v>9005</v>
      </c>
      <c r="D241" s="377">
        <v>43362</v>
      </c>
      <c r="E241" s="378" t="s">
        <v>335</v>
      </c>
      <c r="F241" s="353">
        <v>64.663980460018664</v>
      </c>
      <c r="G241" s="353">
        <v>829.62320158869443</v>
      </c>
      <c r="H241" s="353">
        <v>18.623743337786991</v>
      </c>
      <c r="I241" s="353">
        <v>7.794379464820872E-2</v>
      </c>
      <c r="J241" s="353">
        <v>0.28800799464087945</v>
      </c>
      <c r="K241" s="353">
        <v>2.2448435991331107E-2</v>
      </c>
    </row>
    <row r="242" spans="1:11">
      <c r="A242" s="348" t="s">
        <v>372</v>
      </c>
      <c r="B242" s="365">
        <v>1</v>
      </c>
      <c r="C242" s="366">
        <v>7007</v>
      </c>
      <c r="D242" s="351">
        <v>40595</v>
      </c>
      <c r="E242" s="352" t="s">
        <v>334</v>
      </c>
      <c r="F242" s="353">
        <v>79.788992996699321</v>
      </c>
      <c r="G242" s="353">
        <v>1257.1067189839043</v>
      </c>
      <c r="H242" s="353">
        <v>38.984490682227509</v>
      </c>
      <c r="I242" s="353">
        <v>6.3470341691587856E-2</v>
      </c>
      <c r="J242" s="353">
        <v>0.48859484520427782</v>
      </c>
      <c r="K242" s="353">
        <v>3.1011281773863988E-2</v>
      </c>
    </row>
    <row r="243" spans="1:11" ht="21.75" thickBot="1">
      <c r="A243" s="270">
        <v>44329</v>
      </c>
      <c r="B243" s="368">
        <v>2</v>
      </c>
      <c r="C243" s="371">
        <v>7007</v>
      </c>
      <c r="D243" s="359">
        <v>40995</v>
      </c>
      <c r="E243" s="360" t="s">
        <v>325</v>
      </c>
      <c r="F243" s="353">
        <v>87.010513334148911</v>
      </c>
      <c r="G243" s="353">
        <v>1305.6353916440837</v>
      </c>
      <c r="H243" s="353">
        <v>50.68046535334809</v>
      </c>
      <c r="I243" s="353">
        <v>6.6642275394038941E-2</v>
      </c>
      <c r="J243" s="353">
        <v>0.58246369790646424</v>
      </c>
      <c r="K243" s="353">
        <v>3.8816706162912891E-2</v>
      </c>
    </row>
    <row r="244" spans="1:11">
      <c r="B244" s="368">
        <v>3</v>
      </c>
      <c r="C244" s="371">
        <v>7007</v>
      </c>
      <c r="D244" s="359">
        <v>41317</v>
      </c>
      <c r="E244" s="360" t="s">
        <v>328</v>
      </c>
      <c r="F244" s="353">
        <v>92.470687247830327</v>
      </c>
      <c r="G244" s="353">
        <v>1566.4770071925461</v>
      </c>
      <c r="H244" s="353">
        <v>54.614680009352703</v>
      </c>
      <c r="I244" s="353">
        <v>5.9030989170761661E-2</v>
      </c>
      <c r="J244" s="353">
        <v>0.59061613614896269</v>
      </c>
      <c r="K244" s="353">
        <v>3.4864654737086512E-2</v>
      </c>
    </row>
    <row r="245" spans="1:11">
      <c r="B245" s="368">
        <v>4</v>
      </c>
      <c r="C245" s="371">
        <v>7007</v>
      </c>
      <c r="D245" s="359">
        <v>41529</v>
      </c>
      <c r="E245" s="360" t="s">
        <v>329</v>
      </c>
      <c r="F245" s="353">
        <v>83.033935062026117</v>
      </c>
      <c r="G245" s="353">
        <v>1939.7195925053943</v>
      </c>
      <c r="H245" s="353">
        <v>59.52146766644298</v>
      </c>
      <c r="I245" s="353">
        <v>4.2807184802818456E-2</v>
      </c>
      <c r="J245" s="353">
        <v>0.71683303485473271</v>
      </c>
      <c r="K245" s="353">
        <v>3.0685604195791746E-2</v>
      </c>
    </row>
    <row r="246" spans="1:11" ht="21.75" thickBot="1">
      <c r="B246" s="374">
        <v>5</v>
      </c>
      <c r="C246" s="373">
        <v>7007</v>
      </c>
      <c r="D246" s="363">
        <v>41697</v>
      </c>
      <c r="E246" s="364" t="s">
        <v>330</v>
      </c>
      <c r="F246" s="353">
        <v>100.9116012632733</v>
      </c>
      <c r="G246" s="353">
        <v>2148.4642506392529</v>
      </c>
      <c r="H246" s="353">
        <v>67.954616785534199</v>
      </c>
      <c r="I246" s="353">
        <v>4.69691786741381E-2</v>
      </c>
      <c r="J246" s="353">
        <v>0.67340737769331416</v>
      </c>
      <c r="K246" s="353">
        <v>3.1629391443360071E-2</v>
      </c>
    </row>
    <row r="247" spans="1:11">
      <c r="B247" s="365">
        <v>6</v>
      </c>
      <c r="C247" s="366">
        <v>7018</v>
      </c>
      <c r="D247" s="351">
        <v>40652</v>
      </c>
      <c r="E247" s="352" t="s">
        <v>334</v>
      </c>
      <c r="F247" s="353">
        <v>87.494883600685171</v>
      </c>
      <c r="G247" s="353">
        <v>1106.1325910241853</v>
      </c>
      <c r="H247" s="353">
        <v>49.099249893518476</v>
      </c>
      <c r="I247" s="353">
        <v>7.9099815257836589E-2</v>
      </c>
      <c r="J247" s="353">
        <v>0.56116709769683015</v>
      </c>
      <c r="K247" s="353">
        <v>4.4388213756595594E-2</v>
      </c>
    </row>
    <row r="248" spans="1:11">
      <c r="B248" s="368">
        <v>7</v>
      </c>
      <c r="C248" s="371">
        <v>7018</v>
      </c>
      <c r="D248" s="359">
        <v>40927</v>
      </c>
      <c r="E248" s="360" t="s">
        <v>323</v>
      </c>
      <c r="F248" s="353">
        <v>68.872032373997598</v>
      </c>
      <c r="G248" s="353">
        <v>972.57169266606002</v>
      </c>
      <c r="H248" s="353">
        <v>37.600927154876615</v>
      </c>
      <c r="I248" s="353">
        <v>7.0814350133101542E-2</v>
      </c>
      <c r="J248" s="353">
        <v>0.54595350040915469</v>
      </c>
      <c r="K248" s="353">
        <v>3.8661342334366279E-2</v>
      </c>
    </row>
    <row r="249" spans="1:11">
      <c r="B249" s="368">
        <v>8</v>
      </c>
      <c r="C249" s="371">
        <v>7018</v>
      </c>
      <c r="D249" s="359">
        <v>41043</v>
      </c>
      <c r="E249" s="360" t="s">
        <v>325</v>
      </c>
      <c r="F249" s="353">
        <v>97.104383224205122</v>
      </c>
      <c r="G249" s="353">
        <v>1359.8733199113426</v>
      </c>
      <c r="H249" s="353">
        <v>46.802722678051673</v>
      </c>
      <c r="I249" s="353">
        <v>7.1406933132959677E-2</v>
      </c>
      <c r="J249" s="353">
        <v>0.48198362549699197</v>
      </c>
      <c r="K249" s="353">
        <v>3.4416972517045182E-2</v>
      </c>
    </row>
    <row r="250" spans="1:11">
      <c r="B250" s="368">
        <v>9</v>
      </c>
      <c r="C250" s="371">
        <v>7018</v>
      </c>
      <c r="D250" s="359">
        <v>41246</v>
      </c>
      <c r="E250" s="360" t="s">
        <v>326</v>
      </c>
      <c r="F250" s="353">
        <v>87.643920605773246</v>
      </c>
      <c r="G250" s="353">
        <v>1470.8469757739579</v>
      </c>
      <c r="H250" s="353">
        <v>49.557300403707217</v>
      </c>
      <c r="I250" s="353">
        <v>5.9587381997814645E-2</v>
      </c>
      <c r="J250" s="353">
        <v>0.56543910930934327</v>
      </c>
      <c r="K250" s="353">
        <v>3.3693036202919906E-2</v>
      </c>
    </row>
    <row r="251" spans="1:11" ht="21.75" thickBot="1">
      <c r="B251" s="374">
        <v>10</v>
      </c>
      <c r="C251" s="373">
        <v>7018</v>
      </c>
      <c r="D251" s="363">
        <v>41614</v>
      </c>
      <c r="E251" s="364" t="s">
        <v>329</v>
      </c>
      <c r="F251" s="353">
        <v>67.134396382857034</v>
      </c>
      <c r="G251" s="353">
        <v>1173.6802214254494</v>
      </c>
      <c r="H251" s="353">
        <v>57.13082048312917</v>
      </c>
      <c r="I251" s="353">
        <v>5.7199904332818581E-2</v>
      </c>
      <c r="J251" s="353">
        <v>0.85099179498570265</v>
      </c>
      <c r="K251" s="353">
        <v>4.8676649261195755E-2</v>
      </c>
    </row>
    <row r="252" spans="1:11">
      <c r="B252" s="365">
        <v>11</v>
      </c>
      <c r="C252" s="366">
        <v>7021</v>
      </c>
      <c r="D252" s="383" t="s">
        <v>336</v>
      </c>
      <c r="E252" s="352" t="s">
        <v>334</v>
      </c>
      <c r="F252" s="353">
        <v>154.59202073227019</v>
      </c>
      <c r="G252" s="353">
        <v>35118.739481056742</v>
      </c>
      <c r="H252" s="353">
        <v>2402.972607654021</v>
      </c>
      <c r="I252" s="353">
        <v>4.4019809086729336E-3</v>
      </c>
      <c r="J252" s="353">
        <v>15.543962723765693</v>
      </c>
      <c r="K252" s="353">
        <v>6.8424227155140308E-2</v>
      </c>
    </row>
    <row r="253" spans="1:11">
      <c r="B253" s="368">
        <v>12</v>
      </c>
      <c r="C253" s="371">
        <v>7021</v>
      </c>
      <c r="D253" s="359">
        <v>41036</v>
      </c>
      <c r="E253" s="360" t="s">
        <v>325</v>
      </c>
      <c r="F253" s="353">
        <v>170.17316217329653</v>
      </c>
      <c r="G253" s="353">
        <v>36555.170801463573</v>
      </c>
      <c r="H253" s="353">
        <v>2667.0196973319144</v>
      </c>
      <c r="I253" s="353">
        <v>4.6552418834952683E-3</v>
      </c>
      <c r="J253" s="353">
        <v>15.672387251145654</v>
      </c>
      <c r="K253" s="353">
        <v>7.2958753545890528E-2</v>
      </c>
    </row>
    <row r="254" spans="1:11">
      <c r="B254" s="368">
        <v>13</v>
      </c>
      <c r="C254" s="371">
        <v>7021</v>
      </c>
      <c r="D254" s="359">
        <v>41394</v>
      </c>
      <c r="E254" s="360" t="s">
        <v>328</v>
      </c>
      <c r="F254" s="353">
        <v>153.16939477461125</v>
      </c>
      <c r="G254" s="353">
        <v>33700.456681506672</v>
      </c>
      <c r="H254" s="353">
        <v>1759.604172222286</v>
      </c>
      <c r="I254" s="353">
        <v>4.545024307004833E-3</v>
      </c>
      <c r="J254" s="353">
        <v>11.487961905258837</v>
      </c>
      <c r="K254" s="353">
        <v>5.2213066097346966E-2</v>
      </c>
    </row>
    <row r="255" spans="1:11">
      <c r="B255" s="368">
        <v>14</v>
      </c>
      <c r="C255" s="371">
        <v>7021</v>
      </c>
      <c r="D255" s="359">
        <v>41878</v>
      </c>
      <c r="E255" s="360" t="s">
        <v>330</v>
      </c>
      <c r="F255" s="353">
        <v>107.67923617613647</v>
      </c>
      <c r="G255" s="353">
        <v>24613.624064245392</v>
      </c>
      <c r="H255" s="353">
        <v>859.12706650741859</v>
      </c>
      <c r="I255" s="353">
        <v>4.3747818645103577E-3</v>
      </c>
      <c r="J255" s="353">
        <v>7.9785769013266421</v>
      </c>
      <c r="K255" s="353">
        <v>3.4904533532525039E-2</v>
      </c>
    </row>
    <row r="256" spans="1:11" ht="21.75" thickBot="1">
      <c r="B256" s="374">
        <v>15</v>
      </c>
      <c r="C256" s="373">
        <v>7021</v>
      </c>
      <c r="D256" s="363">
        <v>42106</v>
      </c>
      <c r="E256" s="364" t="s">
        <v>331</v>
      </c>
      <c r="F256" s="353">
        <v>134.37040890554687</v>
      </c>
      <c r="G256" s="353">
        <v>27075.614593675342</v>
      </c>
      <c r="H256" s="353">
        <v>1087.1483752780846</v>
      </c>
      <c r="I256" s="353">
        <v>4.96278333556036E-3</v>
      </c>
      <c r="J256" s="353">
        <v>8.0906829422709805</v>
      </c>
      <c r="K256" s="353">
        <v>4.0152306479204876E-2</v>
      </c>
    </row>
    <row r="257" spans="2:11">
      <c r="B257" s="365">
        <v>16</v>
      </c>
      <c r="C257" s="366">
        <v>7026</v>
      </c>
      <c r="D257" s="351">
        <v>40854</v>
      </c>
      <c r="E257" s="352" t="s">
        <v>335</v>
      </c>
      <c r="F257" s="353">
        <v>94.912861808478155</v>
      </c>
      <c r="G257" s="353">
        <v>3277.1127184638599</v>
      </c>
      <c r="H257" s="353">
        <v>66.762430526138871</v>
      </c>
      <c r="I257" s="353">
        <v>2.89623427579166E-2</v>
      </c>
      <c r="J257" s="353">
        <v>0.70340762309808758</v>
      </c>
      <c r="K257" s="353">
        <v>2.0372332678698226E-2</v>
      </c>
    </row>
    <row r="258" spans="2:11">
      <c r="B258" s="368">
        <v>17</v>
      </c>
      <c r="C258" s="371">
        <v>7026</v>
      </c>
      <c r="D258" s="359">
        <v>41032</v>
      </c>
      <c r="E258" s="360" t="s">
        <v>323</v>
      </c>
      <c r="F258" s="353">
        <v>101.47726444167579</v>
      </c>
      <c r="G258" s="353">
        <v>2628.7553785848495</v>
      </c>
      <c r="H258" s="353">
        <v>52.575414039334355</v>
      </c>
      <c r="I258" s="353">
        <v>3.8602779577118558E-2</v>
      </c>
      <c r="J258" s="353">
        <v>0.51810042701291137</v>
      </c>
      <c r="K258" s="353">
        <v>2.0000116582790418E-2</v>
      </c>
    </row>
    <row r="259" spans="2:11">
      <c r="B259" s="368">
        <v>18</v>
      </c>
      <c r="C259" s="371">
        <v>7026</v>
      </c>
      <c r="D259" s="359">
        <v>41227</v>
      </c>
      <c r="E259" s="360" t="s">
        <v>325</v>
      </c>
      <c r="F259" s="353">
        <v>96.809696418690066</v>
      </c>
      <c r="G259" s="353">
        <v>1844.0895610868063</v>
      </c>
      <c r="H259" s="353">
        <v>41.249644575078655</v>
      </c>
      <c r="I259" s="353">
        <v>5.249728563163477E-2</v>
      </c>
      <c r="J259" s="353">
        <v>0.42609001061917395</v>
      </c>
      <c r="K259" s="353">
        <v>2.2368568992261067E-2</v>
      </c>
    </row>
    <row r="260" spans="2:11">
      <c r="B260" s="368">
        <v>19</v>
      </c>
      <c r="C260" s="371">
        <v>7026</v>
      </c>
      <c r="D260" s="359">
        <v>41619</v>
      </c>
      <c r="E260" s="360" t="s">
        <v>328</v>
      </c>
      <c r="F260" s="353">
        <v>104.30558033368817</v>
      </c>
      <c r="G260" s="353">
        <v>2035.3496239239828</v>
      </c>
      <c r="H260" s="353">
        <v>44.995619295389261</v>
      </c>
      <c r="I260" s="353">
        <v>5.1247008920558716E-2</v>
      </c>
      <c r="J260" s="353">
        <v>0.4313826657350639</v>
      </c>
      <c r="K260" s="353">
        <v>2.2107071319099218E-2</v>
      </c>
    </row>
    <row r="261" spans="2:11" ht="21.75" thickBot="1">
      <c r="B261" s="374">
        <v>20</v>
      </c>
      <c r="C261" s="373">
        <v>7026</v>
      </c>
      <c r="D261" s="363">
        <v>41976</v>
      </c>
      <c r="E261" s="364" t="s">
        <v>330</v>
      </c>
      <c r="F261" s="353">
        <v>102.16486698787759</v>
      </c>
      <c r="G261" s="353">
        <v>2000.0236048551756</v>
      </c>
      <c r="H261" s="353">
        <v>46.32584817429354</v>
      </c>
      <c r="I261" s="353">
        <v>5.1081830604332037E-2</v>
      </c>
      <c r="J261" s="353">
        <v>0.4534420641862173</v>
      </c>
      <c r="K261" s="353">
        <v>2.3162650711639005E-2</v>
      </c>
    </row>
    <row r="262" spans="2:11">
      <c r="B262" s="365">
        <v>21</v>
      </c>
      <c r="C262" s="366">
        <v>7040</v>
      </c>
      <c r="D262" s="351">
        <v>41401</v>
      </c>
      <c r="E262" s="352" t="s">
        <v>335</v>
      </c>
      <c r="F262" s="353">
        <v>78.843962896254453</v>
      </c>
      <c r="G262" s="353">
        <v>914.4086511689336</v>
      </c>
      <c r="H262" s="353">
        <v>42.931254667278402</v>
      </c>
      <c r="I262" s="353">
        <v>8.6223990548934912E-2</v>
      </c>
      <c r="J262" s="353">
        <v>0.54450909226580602</v>
      </c>
      <c r="K262" s="353">
        <v>4.6949746825335988E-2</v>
      </c>
    </row>
    <row r="263" spans="2:11">
      <c r="B263" s="368">
        <v>22</v>
      </c>
      <c r="C263" s="371">
        <v>7040</v>
      </c>
      <c r="D263" s="359">
        <v>41772</v>
      </c>
      <c r="E263" s="360" t="s">
        <v>325</v>
      </c>
      <c r="F263" s="353">
        <v>70.47079297403333</v>
      </c>
      <c r="G263" s="353">
        <v>784.55876895541019</v>
      </c>
      <c r="H263" s="353">
        <v>43.815982365040206</v>
      </c>
      <c r="I263" s="353">
        <v>8.982219785505767E-2</v>
      </c>
      <c r="J263" s="353">
        <v>0.62176088157806408</v>
      </c>
      <c r="K263" s="353">
        <v>5.5847928923639947E-2</v>
      </c>
    </row>
    <row r="264" spans="2:11">
      <c r="B264" s="368">
        <v>23</v>
      </c>
      <c r="C264" s="371">
        <v>7040</v>
      </c>
      <c r="D264" s="359">
        <v>42122</v>
      </c>
      <c r="E264" s="360" t="s">
        <v>328</v>
      </c>
      <c r="F264" s="353">
        <v>71.131297882946399</v>
      </c>
      <c r="G264" s="353">
        <v>929.82364130804933</v>
      </c>
      <c r="H264" s="353">
        <v>46.068586928845072</v>
      </c>
      <c r="I264" s="353">
        <v>7.6499773422496462E-2</v>
      </c>
      <c r="J264" s="353">
        <v>0.64765564948154741</v>
      </c>
      <c r="K264" s="353">
        <v>4.9545510441138169E-2</v>
      </c>
    </row>
    <row r="265" spans="2:11">
      <c r="B265" s="368">
        <v>24</v>
      </c>
      <c r="C265" s="371">
        <v>7040</v>
      </c>
      <c r="D265" s="359">
        <v>42471</v>
      </c>
      <c r="E265" s="360" t="s">
        <v>330</v>
      </c>
      <c r="F265" s="353">
        <v>56.332600718632463</v>
      </c>
      <c r="G265" s="353">
        <v>787.91295662456969</v>
      </c>
      <c r="H265" s="353">
        <v>40.459036845163858</v>
      </c>
      <c r="I265" s="353">
        <v>7.1495969503994616E-2</v>
      </c>
      <c r="J265" s="353">
        <v>0.71821709505738662</v>
      </c>
      <c r="K265" s="353">
        <v>5.1349627525470516E-2</v>
      </c>
    </row>
    <row r="266" spans="2:11">
      <c r="B266" s="368">
        <v>25</v>
      </c>
      <c r="C266" s="371">
        <v>7040</v>
      </c>
      <c r="D266" s="359">
        <v>42858</v>
      </c>
      <c r="E266" s="360" t="s">
        <v>331</v>
      </c>
      <c r="F266" s="353">
        <v>71.744381926604177</v>
      </c>
      <c r="G266" s="353">
        <v>964.29327203579419</v>
      </c>
      <c r="H266" s="353">
        <v>42.02142831142406</v>
      </c>
      <c r="I266" s="353">
        <v>7.4400998126989998E-2</v>
      </c>
      <c r="J266" s="353">
        <v>0.58571036759941364</v>
      </c>
      <c r="K266" s="353">
        <v>4.3577435962722594E-2</v>
      </c>
    </row>
    <row r="267" spans="2:11" ht="21.75" thickBot="1">
      <c r="B267" s="374">
        <v>26</v>
      </c>
      <c r="C267" s="373">
        <v>7040</v>
      </c>
      <c r="D267" s="363">
        <v>43542</v>
      </c>
      <c r="E267" s="364" t="s">
        <v>333</v>
      </c>
      <c r="F267" s="353">
        <v>50.029012844338965</v>
      </c>
      <c r="G267" s="353">
        <v>598.93659603022525</v>
      </c>
      <c r="H267" s="353">
        <v>23.028018799899407</v>
      </c>
      <c r="I267" s="353">
        <v>8.3529731153402856E-2</v>
      </c>
      <c r="J267" s="353">
        <v>0.46029328764789218</v>
      </c>
      <c r="K267" s="353">
        <v>3.8448174568944359E-2</v>
      </c>
    </row>
    <row r="268" spans="2:11">
      <c r="B268" s="365">
        <v>27</v>
      </c>
      <c r="C268" s="366">
        <v>7048</v>
      </c>
      <c r="D268" s="351">
        <v>42136</v>
      </c>
      <c r="E268" s="352" t="s">
        <v>335</v>
      </c>
      <c r="F268" s="353">
        <v>112.25196246861161</v>
      </c>
      <c r="G268" s="353">
        <v>1207.1507324219551</v>
      </c>
      <c r="H268" s="353">
        <v>56.145698152997241</v>
      </c>
      <c r="I268" s="353">
        <v>9.2989184741988251E-2</v>
      </c>
      <c r="J268" s="353">
        <v>0.50017564876602449</v>
      </c>
      <c r="K268" s="353">
        <v>4.6510925806547677E-2</v>
      </c>
    </row>
    <row r="269" spans="2:11">
      <c r="B269" s="368">
        <v>28</v>
      </c>
      <c r="C269" s="371">
        <v>7048</v>
      </c>
      <c r="D269" s="359">
        <v>42499</v>
      </c>
      <c r="E269" s="360" t="s">
        <v>325</v>
      </c>
      <c r="F269" s="353">
        <v>89.811731588872561</v>
      </c>
      <c r="G269" s="353">
        <v>945.66682561769608</v>
      </c>
      <c r="H269" s="353">
        <v>33.387489927592561</v>
      </c>
      <c r="I269" s="353">
        <v>9.4971853887555815E-2</v>
      </c>
      <c r="J269" s="353">
        <v>0.37174976294220768</v>
      </c>
      <c r="K269" s="353">
        <v>3.5305764168880864E-2</v>
      </c>
    </row>
    <row r="270" spans="2:11">
      <c r="B270" s="368">
        <v>29</v>
      </c>
      <c r="C270" s="371">
        <v>7048</v>
      </c>
      <c r="D270" s="359">
        <v>42885</v>
      </c>
      <c r="E270" s="360" t="s">
        <v>328</v>
      </c>
      <c r="F270" s="353">
        <v>81.821315793354941</v>
      </c>
      <c r="G270" s="353">
        <v>1001.2607020916367</v>
      </c>
      <c r="H270" s="353">
        <v>44.023046294303604</v>
      </c>
      <c r="I270" s="353">
        <v>8.171829336997842E-2</v>
      </c>
      <c r="J270" s="353">
        <v>0.53803884559234749</v>
      </c>
      <c r="K270" s="353">
        <v>4.3967616228559978E-2</v>
      </c>
    </row>
    <row r="271" spans="2:11">
      <c r="B271" s="368">
        <v>30</v>
      </c>
      <c r="C271" s="371">
        <v>7048</v>
      </c>
      <c r="D271" s="359">
        <v>43235</v>
      </c>
      <c r="E271" s="360" t="s">
        <v>330</v>
      </c>
      <c r="F271" s="353">
        <v>69.485116417655348</v>
      </c>
      <c r="G271" s="353">
        <v>932.9280490443989</v>
      </c>
      <c r="H271" s="353">
        <v>40.703748761566054</v>
      </c>
      <c r="I271" s="353">
        <v>7.4480681000886589E-2</v>
      </c>
      <c r="J271" s="353">
        <v>0.58579089825376918</v>
      </c>
      <c r="K271" s="353">
        <v>4.3630105026061794E-2</v>
      </c>
    </row>
    <row r="272" spans="2:11" ht="21.75" thickBot="1">
      <c r="B272" s="374">
        <v>31</v>
      </c>
      <c r="C272" s="373">
        <v>7048</v>
      </c>
      <c r="D272" s="363">
        <v>43614</v>
      </c>
      <c r="E272" s="364" t="s">
        <v>331</v>
      </c>
      <c r="F272" s="353">
        <v>20.187739780112405</v>
      </c>
      <c r="G272" s="353">
        <v>246.46142798813025</v>
      </c>
      <c r="H272" s="353">
        <v>5.6020204862534575</v>
      </c>
      <c r="I272" s="353">
        <v>8.1910341690808755E-2</v>
      </c>
      <c r="J272" s="353">
        <v>0.27749617080819461</v>
      </c>
      <c r="K272" s="353">
        <v>2.2729806168790251E-2</v>
      </c>
    </row>
    <row r="273" spans="2:11">
      <c r="B273" s="365">
        <v>32</v>
      </c>
      <c r="C273" s="366">
        <v>7049</v>
      </c>
      <c r="D273" s="351">
        <v>42136</v>
      </c>
      <c r="E273" s="352" t="s">
        <v>334</v>
      </c>
      <c r="F273" s="353">
        <v>82.068581733614678</v>
      </c>
      <c r="G273" s="353">
        <v>993.73162125980002</v>
      </c>
      <c r="H273" s="353">
        <v>41.180623265324186</v>
      </c>
      <c r="I273" s="353">
        <v>8.2586263713307725E-2</v>
      </c>
      <c r="J273" s="353">
        <v>0.50178305016884328</v>
      </c>
      <c r="K273" s="353">
        <v>4.144038730811201E-2</v>
      </c>
    </row>
    <row r="274" spans="2:11">
      <c r="B274" s="368">
        <v>33</v>
      </c>
      <c r="C274" s="371">
        <v>7049</v>
      </c>
      <c r="D274" s="359">
        <v>42499</v>
      </c>
      <c r="E274" s="360" t="s">
        <v>325</v>
      </c>
      <c r="F274" s="353">
        <v>46.746811527740164</v>
      </c>
      <c r="G274" s="353">
        <v>670.51638820398955</v>
      </c>
      <c r="H274" s="353">
        <v>24.784924866376741</v>
      </c>
      <c r="I274" s="353">
        <v>6.9717627115652978E-2</v>
      </c>
      <c r="J274" s="353">
        <v>0.53019498135544596</v>
      </c>
      <c r="K274" s="353">
        <v>3.6963936008729568E-2</v>
      </c>
    </row>
    <row r="275" spans="2:11">
      <c r="B275" s="368">
        <v>34</v>
      </c>
      <c r="C275" s="371">
        <v>7049</v>
      </c>
      <c r="D275" s="359">
        <v>42885</v>
      </c>
      <c r="E275" s="360" t="s">
        <v>328</v>
      </c>
      <c r="F275" s="353">
        <v>95.041575585599674</v>
      </c>
      <c r="G275" s="353">
        <v>964.18622349316161</v>
      </c>
      <c r="H275" s="353">
        <v>41.111601955569718</v>
      </c>
      <c r="I275" s="353">
        <v>9.8571804149277756E-2</v>
      </c>
      <c r="J275" s="353">
        <v>0.43256439828843479</v>
      </c>
      <c r="K275" s="353">
        <v>4.2638653150037772E-2</v>
      </c>
    </row>
    <row r="276" spans="2:11">
      <c r="B276" s="368">
        <v>35</v>
      </c>
      <c r="C276" s="371">
        <v>7049</v>
      </c>
      <c r="D276" s="359">
        <v>43235</v>
      </c>
      <c r="E276" s="360" t="s">
        <v>330</v>
      </c>
      <c r="F276" s="353">
        <v>106.8764686714575</v>
      </c>
      <c r="G276" s="353">
        <v>853.7478103437096</v>
      </c>
      <c r="H276" s="353">
        <v>26.140252403373548</v>
      </c>
      <c r="I276" s="353">
        <v>0.12518505743333058</v>
      </c>
      <c r="J276" s="353">
        <v>0.24458379593107366</v>
      </c>
      <c r="K276" s="353">
        <v>3.0618236540893459E-2</v>
      </c>
    </row>
    <row r="277" spans="2:11" ht="21.75" thickBot="1">
      <c r="B277" s="374">
        <v>36</v>
      </c>
      <c r="C277" s="373">
        <v>7049</v>
      </c>
      <c r="D277" s="363">
        <v>43614</v>
      </c>
      <c r="E277" s="364" t="s">
        <v>331</v>
      </c>
      <c r="F277" s="353">
        <v>88.829442237155689</v>
      </c>
      <c r="G277" s="353">
        <v>1072.2695687046928</v>
      </c>
      <c r="H277" s="353">
        <v>37.284056596458377</v>
      </c>
      <c r="I277" s="353">
        <v>8.2842453828529436E-2</v>
      </c>
      <c r="J277" s="353">
        <v>0.41972633912208845</v>
      </c>
      <c r="K277" s="353">
        <v>3.4771159869339305E-2</v>
      </c>
    </row>
    <row r="278" spans="2:11">
      <c r="B278" s="365">
        <v>37</v>
      </c>
      <c r="C278" s="366">
        <v>7008</v>
      </c>
      <c r="D278" s="351">
        <v>40581</v>
      </c>
      <c r="E278" s="352" t="s">
        <v>334</v>
      </c>
      <c r="F278" s="353">
        <v>238.59469632736878</v>
      </c>
      <c r="G278" s="353">
        <v>4738.3253254008705</v>
      </c>
      <c r="H278" s="353">
        <v>79.879616711749151</v>
      </c>
      <c r="I278" s="353">
        <v>5.0354224318099827E-2</v>
      </c>
      <c r="J278" s="353">
        <v>0.33479208859759679</v>
      </c>
      <c r="K278" s="353">
        <v>1.685819592916854E-2</v>
      </c>
    </row>
    <row r="279" spans="2:11">
      <c r="B279" s="368">
        <v>38</v>
      </c>
      <c r="C279" s="371">
        <v>7008</v>
      </c>
      <c r="D279" s="359">
        <v>40967</v>
      </c>
      <c r="E279" s="360" t="s">
        <v>325</v>
      </c>
      <c r="F279" s="353">
        <v>321.85218689702708</v>
      </c>
      <c r="G279" s="353">
        <v>9749.8470510266125</v>
      </c>
      <c r="H279" s="353">
        <v>158.65802979968839</v>
      </c>
      <c r="I279" s="353">
        <v>3.3010998553370904E-2</v>
      </c>
      <c r="J279" s="353">
        <v>0.4929530892093929</v>
      </c>
      <c r="K279" s="353">
        <v>1.6272873714770989E-2</v>
      </c>
    </row>
    <row r="280" spans="2:11">
      <c r="B280" s="368">
        <v>39</v>
      </c>
      <c r="C280" s="371">
        <v>7008</v>
      </c>
      <c r="D280" s="359">
        <v>41165</v>
      </c>
      <c r="E280" s="360" t="s">
        <v>326</v>
      </c>
      <c r="F280" s="353">
        <v>272.09415042557549</v>
      </c>
      <c r="G280" s="353">
        <v>5905.5112685732665</v>
      </c>
      <c r="H280" s="353">
        <v>96.07766317821789</v>
      </c>
      <c r="I280" s="353">
        <v>4.6074613704244392E-2</v>
      </c>
      <c r="J280" s="353">
        <v>0.35310447882817503</v>
      </c>
      <c r="K280" s="353">
        <v>1.6269152459246705E-2</v>
      </c>
    </row>
    <row r="281" spans="2:11" ht="21.75" thickBot="1">
      <c r="B281" s="374">
        <v>40</v>
      </c>
      <c r="C281" s="373">
        <v>7008</v>
      </c>
      <c r="D281" s="363">
        <v>41324</v>
      </c>
      <c r="E281" s="364" t="s">
        <v>328</v>
      </c>
      <c r="F281" s="353">
        <v>298.80225917829131</v>
      </c>
      <c r="G281" s="353">
        <v>6977.3066941546858</v>
      </c>
      <c r="H281" s="353">
        <v>114.70086748287767</v>
      </c>
      <c r="I281" s="353">
        <v>4.2824871010560012E-2</v>
      </c>
      <c r="J281" s="353">
        <v>0.38386880942033708</v>
      </c>
      <c r="K281" s="353">
        <v>1.6439132248403179E-2</v>
      </c>
    </row>
    <row r="282" spans="2:11">
      <c r="B282" s="365">
        <v>41</v>
      </c>
      <c r="C282" s="371">
        <v>7022</v>
      </c>
      <c r="D282" s="359">
        <v>40826</v>
      </c>
      <c r="E282" s="370" t="s">
        <v>335</v>
      </c>
      <c r="F282" s="353">
        <v>67.666187514648584</v>
      </c>
      <c r="G282" s="353">
        <v>637.90226554854553</v>
      </c>
      <c r="H282" s="353">
        <v>29.660339200851361</v>
      </c>
      <c r="I282" s="353">
        <v>0.10607610470933351</v>
      </c>
      <c r="J282" s="353">
        <v>0.43833323983903189</v>
      </c>
      <c r="K282" s="353">
        <v>4.6496682646746543E-2</v>
      </c>
    </row>
    <row r="283" spans="2:11">
      <c r="B283" s="368">
        <v>42</v>
      </c>
      <c r="C283" s="371">
        <v>7022</v>
      </c>
      <c r="D283" s="359">
        <v>41116</v>
      </c>
      <c r="E283" s="370" t="s">
        <v>323</v>
      </c>
      <c r="F283" s="353">
        <v>73.857997635126011</v>
      </c>
      <c r="G283" s="353">
        <v>764.36227724536502</v>
      </c>
      <c r="H283" s="353">
        <v>43.100670609402997</v>
      </c>
      <c r="I283" s="353">
        <v>9.6626952734111884E-2</v>
      </c>
      <c r="J283" s="353">
        <v>0.58356132022870888</v>
      </c>
      <c r="K283" s="353">
        <v>5.6387752107195391E-2</v>
      </c>
    </row>
    <row r="284" spans="2:11">
      <c r="B284" s="368">
        <v>43</v>
      </c>
      <c r="C284" s="371">
        <v>7022</v>
      </c>
      <c r="D284" s="359">
        <v>41255</v>
      </c>
      <c r="E284" s="370" t="s">
        <v>325</v>
      </c>
      <c r="F284" s="353">
        <v>70.636766002426867</v>
      </c>
      <c r="G284" s="353">
        <v>745.12922241901481</v>
      </c>
      <c r="H284" s="353">
        <v>36.462075543927909</v>
      </c>
      <c r="I284" s="353">
        <v>9.4798008019480282E-2</v>
      </c>
      <c r="J284" s="353">
        <v>0.51619117928863256</v>
      </c>
      <c r="K284" s="353">
        <v>4.8933895553788763E-2</v>
      </c>
    </row>
    <row r="285" spans="2:11" ht="21.75" thickBot="1">
      <c r="B285" s="374">
        <v>44</v>
      </c>
      <c r="C285" s="371">
        <v>7022</v>
      </c>
      <c r="D285" s="359">
        <v>41710</v>
      </c>
      <c r="E285" s="370" t="s">
        <v>328</v>
      </c>
      <c r="F285" s="353">
        <v>71.124523473624222</v>
      </c>
      <c r="G285" s="353">
        <v>758.65302163828517</v>
      </c>
      <c r="H285" s="353">
        <v>36.267560943710777</v>
      </c>
      <c r="I285" s="353">
        <v>9.3751058052907052E-2</v>
      </c>
      <c r="J285" s="353">
        <v>0.50991639975148961</v>
      </c>
      <c r="K285" s="353">
        <v>4.7805201995231264E-2</v>
      </c>
    </row>
    <row r="286" spans="2:11">
      <c r="B286" s="365">
        <v>45</v>
      </c>
      <c r="C286" s="366">
        <v>7033</v>
      </c>
      <c r="D286" s="351">
        <v>40897</v>
      </c>
      <c r="E286" s="352" t="s">
        <v>335</v>
      </c>
      <c r="F286" s="353">
        <v>61.247434681877948</v>
      </c>
      <c r="G286" s="353">
        <v>923.50777729271715</v>
      </c>
      <c r="H286" s="353">
        <v>37.00797135744051</v>
      </c>
      <c r="I286" s="353">
        <v>6.6320431931202697E-2</v>
      </c>
      <c r="J286" s="353">
        <v>0.60423708437196844</v>
      </c>
      <c r="K286" s="353">
        <v>4.0073264424399513E-2</v>
      </c>
    </row>
    <row r="287" spans="2:11">
      <c r="B287" s="368">
        <v>46</v>
      </c>
      <c r="C287" s="371">
        <v>7033</v>
      </c>
      <c r="D287" s="359">
        <v>41184</v>
      </c>
      <c r="E287" s="360" t="s">
        <v>323</v>
      </c>
      <c r="F287" s="353">
        <v>65.088524767557061</v>
      </c>
      <c r="G287" s="353">
        <v>987.02324592148091</v>
      </c>
      <c r="H287" s="353">
        <v>39.147631959828985</v>
      </c>
      <c r="I287" s="353">
        <v>6.5944267307291915E-2</v>
      </c>
      <c r="J287" s="353">
        <v>0.60145213153366561</v>
      </c>
      <c r="K287" s="353">
        <v>3.9662320134396543E-2</v>
      </c>
    </row>
    <row r="288" spans="2:11">
      <c r="B288" s="368">
        <v>47</v>
      </c>
      <c r="C288" s="371">
        <v>7033</v>
      </c>
      <c r="D288" s="359">
        <v>41415</v>
      </c>
      <c r="E288" s="360" t="s">
        <v>325</v>
      </c>
      <c r="F288" s="353">
        <v>68.475729428649743</v>
      </c>
      <c r="G288" s="353">
        <v>923.43641159762865</v>
      </c>
      <c r="H288" s="353">
        <v>37.698184454985189</v>
      </c>
      <c r="I288" s="353">
        <v>7.4153161569815648E-2</v>
      </c>
      <c r="J288" s="353">
        <v>0.55053352143208489</v>
      </c>
      <c r="K288" s="353">
        <v>4.0823801164352955E-2</v>
      </c>
    </row>
    <row r="289" spans="2:11" ht="21.75" thickBot="1">
      <c r="B289" s="374">
        <v>48</v>
      </c>
      <c r="C289" s="373">
        <v>7033</v>
      </c>
      <c r="D289" s="363">
        <v>41773</v>
      </c>
      <c r="E289" s="364" t="s">
        <v>328</v>
      </c>
      <c r="F289" s="353">
        <v>68.685736117637489</v>
      </c>
      <c r="G289" s="353">
        <v>1034.8917859020917</v>
      </c>
      <c r="H289" s="353">
        <v>38.840173398195439</v>
      </c>
      <c r="I289" s="353">
        <v>6.6369969356521355E-2</v>
      </c>
      <c r="J289" s="353">
        <v>0.56547655442862543</v>
      </c>
      <c r="K289" s="353">
        <v>3.7530661589259155E-2</v>
      </c>
    </row>
    <row r="290" spans="2:11">
      <c r="B290" s="365">
        <v>49</v>
      </c>
      <c r="C290" s="366">
        <v>7034</v>
      </c>
      <c r="D290" s="351">
        <v>40883</v>
      </c>
      <c r="E290" s="352" t="s">
        <v>335</v>
      </c>
      <c r="F290" s="353">
        <v>81.70953803953887</v>
      </c>
      <c r="G290" s="353">
        <v>1072.5193486375024</v>
      </c>
      <c r="H290" s="353">
        <v>44.104616933104332</v>
      </c>
      <c r="I290" s="353">
        <v>7.6184675030189719E-2</v>
      </c>
      <c r="J290" s="353">
        <v>0.53977317693024174</v>
      </c>
      <c r="K290" s="353">
        <v>4.1122444074443563E-2</v>
      </c>
    </row>
    <row r="291" spans="2:11">
      <c r="B291" s="368">
        <v>50</v>
      </c>
      <c r="C291" s="371">
        <v>7034</v>
      </c>
      <c r="D291" s="359">
        <v>41975</v>
      </c>
      <c r="E291" s="360" t="s">
        <v>330</v>
      </c>
      <c r="F291" s="353">
        <v>79.775444178054926</v>
      </c>
      <c r="G291" s="353">
        <v>1114.375328806907</v>
      </c>
      <c r="H291" s="353">
        <v>52.544040716718676</v>
      </c>
      <c r="I291" s="353">
        <v>7.158759002989197E-2</v>
      </c>
      <c r="J291" s="353">
        <v>0.65864930315452619</v>
      </c>
      <c r="K291" s="353">
        <v>4.7151116287700252E-2</v>
      </c>
    </row>
    <row r="292" spans="2:11">
      <c r="B292" s="368">
        <v>51</v>
      </c>
      <c r="C292" s="371">
        <v>7034</v>
      </c>
      <c r="D292" s="359">
        <v>42690</v>
      </c>
      <c r="E292" s="360" t="s">
        <v>332</v>
      </c>
      <c r="F292" s="353">
        <v>72.293109081701203</v>
      </c>
      <c r="G292" s="353">
        <v>1013.0360417812389</v>
      </c>
      <c r="H292" s="353">
        <v>33.996132386336505</v>
      </c>
      <c r="I292" s="353">
        <v>7.1362820373682828E-2</v>
      </c>
      <c r="J292" s="353">
        <v>0.47025411990396176</v>
      </c>
      <c r="K292" s="353">
        <v>3.3558660288690735E-2</v>
      </c>
    </row>
    <row r="293" spans="2:11" ht="21.75" thickBot="1">
      <c r="B293" s="374">
        <v>52</v>
      </c>
      <c r="C293" s="373">
        <v>7034</v>
      </c>
      <c r="D293" s="363">
        <v>43012</v>
      </c>
      <c r="E293" s="364" t="s">
        <v>333</v>
      </c>
      <c r="F293" s="353">
        <v>87.386493051530223</v>
      </c>
      <c r="G293" s="353">
        <v>1257.8203759347896</v>
      </c>
      <c r="H293" s="353">
        <v>49.017679254717748</v>
      </c>
      <c r="I293" s="353">
        <v>6.9474540819539632E-2</v>
      </c>
      <c r="J293" s="353">
        <v>0.560929699121956</v>
      </c>
      <c r="K293" s="353">
        <v>3.8970333278540416E-2</v>
      </c>
    </row>
    <row r="294" spans="2:11">
      <c r="B294" s="365">
        <v>53</v>
      </c>
      <c r="C294" s="371">
        <v>7037</v>
      </c>
      <c r="D294" s="359">
        <v>41191</v>
      </c>
      <c r="E294" s="370" t="s">
        <v>334</v>
      </c>
      <c r="F294" s="353">
        <v>93.571528762685446</v>
      </c>
      <c r="G294" s="353">
        <v>1821.6093671339288</v>
      </c>
      <c r="H294" s="353">
        <v>49.714167016785552</v>
      </c>
      <c r="I294" s="353">
        <v>5.1367505268107162E-2</v>
      </c>
      <c r="J294" s="353">
        <v>0.53129587251769494</v>
      </c>
      <c r="K294" s="353">
        <v>2.7291343530476287E-2</v>
      </c>
    </row>
    <row r="295" spans="2:11">
      <c r="B295" s="368">
        <v>54</v>
      </c>
      <c r="C295" s="371">
        <v>7037</v>
      </c>
      <c r="D295" s="359">
        <v>41767</v>
      </c>
      <c r="E295" s="370" t="s">
        <v>325</v>
      </c>
      <c r="F295" s="353">
        <v>105.94837459431812</v>
      </c>
      <c r="G295" s="353">
        <v>2076.3848985998698</v>
      </c>
      <c r="H295" s="353">
        <v>50.216140178636223</v>
      </c>
      <c r="I295" s="353">
        <v>5.1025402210235847E-2</v>
      </c>
      <c r="J295" s="353">
        <v>0.47396800914517523</v>
      </c>
      <c r="K295" s="353">
        <v>2.4184408301417305E-2</v>
      </c>
    </row>
    <row r="296" spans="2:11">
      <c r="B296" s="368">
        <v>55</v>
      </c>
      <c r="C296" s="371">
        <v>7037</v>
      </c>
      <c r="D296" s="359">
        <v>42381</v>
      </c>
      <c r="E296" s="370" t="s">
        <v>330</v>
      </c>
      <c r="F296" s="353">
        <v>102.61536520780294</v>
      </c>
      <c r="G296" s="353">
        <v>1746.6753872910056</v>
      </c>
      <c r="H296" s="353">
        <v>51.088318547351754</v>
      </c>
      <c r="I296" s="353">
        <v>5.8748961572621432E-2</v>
      </c>
      <c r="J296" s="353">
        <v>0.49786226890967561</v>
      </c>
      <c r="K296" s="353">
        <v>2.9248891304632648E-2</v>
      </c>
    </row>
    <row r="297" spans="2:11" ht="21.75" thickBot="1">
      <c r="B297" s="374">
        <v>56</v>
      </c>
      <c r="C297" s="371">
        <v>7037</v>
      </c>
      <c r="D297" s="359">
        <v>42822</v>
      </c>
      <c r="E297" s="370" t="s">
        <v>331</v>
      </c>
      <c r="F297" s="353">
        <v>8.8634677969142857</v>
      </c>
      <c r="G297" s="353">
        <v>265.55175142430363</v>
      </c>
      <c r="H297" s="353">
        <v>3.884017339819545</v>
      </c>
      <c r="I297" s="353">
        <v>3.3377553525346812E-2</v>
      </c>
      <c r="J297" s="353">
        <v>0.43820516177333219</v>
      </c>
      <c r="K297" s="353">
        <v>1.4626216242172654E-2</v>
      </c>
    </row>
    <row r="298" spans="2:11">
      <c r="B298" s="365">
        <v>57</v>
      </c>
      <c r="C298" s="366">
        <v>7050</v>
      </c>
      <c r="D298" s="351">
        <v>42171</v>
      </c>
      <c r="E298" s="367" t="s">
        <v>334</v>
      </c>
      <c r="F298" s="353">
        <v>79.646730400933407</v>
      </c>
      <c r="G298" s="353">
        <v>1901.182117157605</v>
      </c>
      <c r="H298" s="353">
        <v>52.512667394103026</v>
      </c>
      <c r="I298" s="353">
        <v>4.1893267184740103E-2</v>
      </c>
      <c r="J298" s="353">
        <v>0.65931981300123288</v>
      </c>
      <c r="K298" s="353">
        <v>2.7621061086253531E-2</v>
      </c>
    </row>
    <row r="299" spans="2:11">
      <c r="B299" s="368">
        <v>58</v>
      </c>
      <c r="C299" s="371">
        <v>7050</v>
      </c>
      <c r="D299" s="359">
        <v>42507</v>
      </c>
      <c r="E299" s="370" t="s">
        <v>325</v>
      </c>
      <c r="F299" s="353">
        <v>75.731121812710285</v>
      </c>
      <c r="G299" s="353">
        <v>1245.6882077697444</v>
      </c>
      <c r="H299" s="353">
        <v>41.933583008100193</v>
      </c>
      <c r="I299" s="353">
        <v>6.079460441252614E-2</v>
      </c>
      <c r="J299" s="353">
        <v>0.55371664917107166</v>
      </c>
      <c r="K299" s="353">
        <v>3.3662984642984825E-2</v>
      </c>
    </row>
    <row r="300" spans="2:11">
      <c r="B300" s="368">
        <v>59</v>
      </c>
      <c r="C300" s="371">
        <v>7050</v>
      </c>
      <c r="D300" s="359">
        <v>42927</v>
      </c>
      <c r="E300" s="370" t="s">
        <v>328</v>
      </c>
      <c r="F300" s="353">
        <v>57.460539870776316</v>
      </c>
      <c r="G300" s="353">
        <v>999.47655971442407</v>
      </c>
      <c r="H300" s="353">
        <v>33.832991108735037</v>
      </c>
      <c r="I300" s="353">
        <v>5.7490632784018725E-2</v>
      </c>
      <c r="J300" s="353">
        <v>0.58880391978255775</v>
      </c>
      <c r="K300" s="353">
        <v>3.3850709934009841E-2</v>
      </c>
    </row>
    <row r="301" spans="2:11" ht="21.75" thickBot="1">
      <c r="B301" s="374">
        <v>60</v>
      </c>
      <c r="C301" s="373">
        <v>7050</v>
      </c>
      <c r="D301" s="363">
        <v>43341</v>
      </c>
      <c r="E301" s="372" t="s">
        <v>330</v>
      </c>
      <c r="F301" s="353">
        <v>73.180556702907495</v>
      </c>
      <c r="G301" s="353">
        <v>1346.3138378445276</v>
      </c>
      <c r="H301" s="353">
        <v>37.958583032695216</v>
      </c>
      <c r="I301" s="353">
        <v>5.4356238973277488E-2</v>
      </c>
      <c r="J301" s="353">
        <v>0.51869765335068985</v>
      </c>
      <c r="K301" s="353">
        <v>2.8194453600408342E-2</v>
      </c>
    </row>
    <row r="302" spans="2:11">
      <c r="B302" s="365">
        <v>61</v>
      </c>
      <c r="C302" s="350">
        <v>7051</v>
      </c>
      <c r="D302" s="351">
        <v>42248</v>
      </c>
      <c r="E302" s="367" t="s">
        <v>334</v>
      </c>
      <c r="F302" s="353">
        <v>50.516770315536313</v>
      </c>
      <c r="G302" s="353">
        <v>888.85973232725121</v>
      </c>
      <c r="H302" s="353">
        <v>30.488594917904955</v>
      </c>
      <c r="I302" s="353">
        <v>5.6833230799274825E-2</v>
      </c>
      <c r="J302" s="353">
        <v>0.60353412792361871</v>
      </c>
      <c r="K302" s="353">
        <v>3.4300794387522079E-2</v>
      </c>
    </row>
    <row r="303" spans="2:11">
      <c r="B303" s="368">
        <v>62</v>
      </c>
      <c r="C303" s="358">
        <v>7051</v>
      </c>
      <c r="D303" s="359">
        <v>42996</v>
      </c>
      <c r="E303" s="370" t="s">
        <v>325</v>
      </c>
      <c r="F303" s="353">
        <v>66.290982422244952</v>
      </c>
      <c r="G303" s="353">
        <v>1030.0210772123016</v>
      </c>
      <c r="H303" s="353">
        <v>35.313811936194512</v>
      </c>
      <c r="I303" s="353">
        <v>6.435886011348238E-2</v>
      </c>
      <c r="J303" s="353">
        <v>0.53270913547880117</v>
      </c>
      <c r="K303" s="353">
        <v>3.4284552731454296E-2</v>
      </c>
    </row>
    <row r="304" spans="2:11" ht="21.75" thickBot="1">
      <c r="B304" s="374">
        <v>63</v>
      </c>
      <c r="C304" s="362">
        <v>7051</v>
      </c>
      <c r="D304" s="363">
        <v>43012</v>
      </c>
      <c r="E304" s="372" t="s">
        <v>328</v>
      </c>
      <c r="F304" s="353">
        <v>58.764613665297013</v>
      </c>
      <c r="G304" s="353">
        <v>925.79147953554912</v>
      </c>
      <c r="H304" s="353">
        <v>35.640094491397441</v>
      </c>
      <c r="I304" s="353">
        <v>6.3474999461842138E-2</v>
      </c>
      <c r="J304" s="353">
        <v>0.60648904618672617</v>
      </c>
      <c r="K304" s="353">
        <v>3.8496891880315597E-2</v>
      </c>
    </row>
    <row r="305" spans="2:11">
      <c r="B305" s="365">
        <v>64</v>
      </c>
      <c r="C305" s="350">
        <v>7052</v>
      </c>
      <c r="D305" s="351">
        <v>42192</v>
      </c>
      <c r="E305" s="367" t="s">
        <v>334</v>
      </c>
      <c r="F305" s="353">
        <v>85.60482339979545</v>
      </c>
      <c r="G305" s="353">
        <v>1345.2433524182002</v>
      </c>
      <c r="H305" s="353">
        <v>45.434845812008611</v>
      </c>
      <c r="I305" s="353">
        <v>6.3635195257358307E-2</v>
      </c>
      <c r="J305" s="353">
        <v>0.53075100219314486</v>
      </c>
      <c r="K305" s="353">
        <v>3.3774443657599379E-2</v>
      </c>
    </row>
    <row r="306" spans="2:11">
      <c r="B306" s="368">
        <v>65</v>
      </c>
      <c r="C306" s="358">
        <v>7052</v>
      </c>
      <c r="D306" s="359">
        <v>42556</v>
      </c>
      <c r="E306" s="370" t="s">
        <v>325</v>
      </c>
      <c r="F306" s="353">
        <v>80.913544944182092</v>
      </c>
      <c r="G306" s="353">
        <v>1223.5648422923102</v>
      </c>
      <c r="H306" s="353">
        <v>41.030031316768984</v>
      </c>
      <c r="I306" s="353">
        <v>6.6129347744736694E-2</v>
      </c>
      <c r="J306" s="353">
        <v>0.50708483165671947</v>
      </c>
      <c r="K306" s="353">
        <v>3.3533189168708469E-2</v>
      </c>
    </row>
    <row r="307" spans="2:11">
      <c r="B307" s="368">
        <v>66</v>
      </c>
      <c r="C307" s="358">
        <v>7052</v>
      </c>
      <c r="D307" s="359">
        <v>42919</v>
      </c>
      <c r="E307" s="370" t="s">
        <v>328</v>
      </c>
      <c r="F307" s="353">
        <v>65.193528112050927</v>
      </c>
      <c r="G307" s="353">
        <v>896.37097173531549</v>
      </c>
      <c r="H307" s="353">
        <v>28.737963515950753</v>
      </c>
      <c r="I307" s="353">
        <v>7.2730521366438858E-2</v>
      </c>
      <c r="J307" s="353">
        <v>0.44081006732075578</v>
      </c>
      <c r="K307" s="353">
        <v>3.2060346019813578E-2</v>
      </c>
    </row>
    <row r="308" spans="2:11">
      <c r="B308" s="368">
        <v>67</v>
      </c>
      <c r="C308" s="358">
        <v>7052</v>
      </c>
      <c r="D308" s="359">
        <v>43312</v>
      </c>
      <c r="E308" s="370" t="s">
        <v>330</v>
      </c>
      <c r="F308" s="353">
        <v>69.928840228258508</v>
      </c>
      <c r="G308" s="353">
        <v>1193.2344218796977</v>
      </c>
      <c r="H308" s="353">
        <v>37.823677745447853</v>
      </c>
      <c r="I308" s="353">
        <v>5.8604444312040434E-2</v>
      </c>
      <c r="J308" s="353">
        <v>0.54088810313435121</v>
      </c>
      <c r="K308" s="353">
        <v>3.1698446719182267E-2</v>
      </c>
    </row>
    <row r="309" spans="2:11" ht="21.75" thickBot="1">
      <c r="B309" s="374">
        <v>68</v>
      </c>
      <c r="C309" s="362">
        <v>7052</v>
      </c>
      <c r="D309" s="363">
        <v>43619</v>
      </c>
      <c r="E309" s="372" t="s">
        <v>331</v>
      </c>
      <c r="F309" s="353">
        <v>55.702580651669216</v>
      </c>
      <c r="G309" s="353">
        <v>1081.9396203891845</v>
      </c>
      <c r="H309" s="353">
        <v>26.378689655252618</v>
      </c>
      <c r="I309" s="353">
        <v>5.148400114197911E-2</v>
      </c>
      <c r="J309" s="353">
        <v>0.47356315177225344</v>
      </c>
      <c r="K309" s="353">
        <v>2.4380925846641921E-2</v>
      </c>
    </row>
    <row r="310" spans="2:11">
      <c r="B310" s="365">
        <v>69</v>
      </c>
      <c r="C310" s="350">
        <v>7053</v>
      </c>
      <c r="D310" s="351">
        <v>42583</v>
      </c>
      <c r="E310" s="367" t="s">
        <v>325</v>
      </c>
      <c r="F310" s="353">
        <v>155.70979827043075</v>
      </c>
      <c r="G310" s="353">
        <v>4000.7608666612359</v>
      </c>
      <c r="H310" s="353">
        <v>74.354774599130238</v>
      </c>
      <c r="I310" s="353">
        <v>3.8920046326181852E-2</v>
      </c>
      <c r="J310" s="353">
        <v>0.4775214882109971</v>
      </c>
      <c r="K310" s="353">
        <v>1.858515844291931E-2</v>
      </c>
    </row>
    <row r="311" spans="2:11">
      <c r="B311" s="368">
        <v>70</v>
      </c>
      <c r="C311" s="358">
        <v>7053</v>
      </c>
      <c r="D311" s="359">
        <v>42969</v>
      </c>
      <c r="E311" s="370" t="s">
        <v>328</v>
      </c>
      <c r="F311" s="353">
        <v>144.80299926171233</v>
      </c>
      <c r="G311" s="353">
        <v>5359.5637011462513</v>
      </c>
      <c r="H311" s="353">
        <v>76.406589898194838</v>
      </c>
      <c r="I311" s="353">
        <v>2.7017684150436216E-2</v>
      </c>
      <c r="J311" s="353">
        <v>0.52765889026994528</v>
      </c>
      <c r="K311" s="353">
        <v>1.4256121236483062E-2</v>
      </c>
    </row>
    <row r="312" spans="2:11">
      <c r="B312" s="368">
        <v>71</v>
      </c>
      <c r="C312" s="358">
        <v>7053</v>
      </c>
      <c r="D312" s="359">
        <v>43270</v>
      </c>
      <c r="E312" s="370" t="s">
        <v>330</v>
      </c>
      <c r="F312" s="353">
        <v>122.41357645188967</v>
      </c>
      <c r="G312" s="353">
        <v>3665.6989282207355</v>
      </c>
      <c r="H312" s="353">
        <v>58.479873355602848</v>
      </c>
      <c r="I312" s="353">
        <v>3.3394334572726905E-2</v>
      </c>
      <c r="J312" s="353">
        <v>0.47772375459176536</v>
      </c>
      <c r="K312" s="353">
        <v>1.5953266894176695E-2</v>
      </c>
    </row>
    <row r="313" spans="2:11" ht="21.75" thickBot="1">
      <c r="B313" s="374">
        <v>72</v>
      </c>
      <c r="C313" s="362">
        <v>7053</v>
      </c>
      <c r="D313" s="363">
        <v>43628</v>
      </c>
      <c r="E313" s="372" t="s">
        <v>331</v>
      </c>
      <c r="F313" s="353">
        <v>141.41579460061965</v>
      </c>
      <c r="G313" s="353">
        <v>3683.1835235174171</v>
      </c>
      <c r="H313" s="353">
        <v>70.75311716285168</v>
      </c>
      <c r="I313" s="353">
        <v>3.8394990012761691E-2</v>
      </c>
      <c r="J313" s="353">
        <v>0.50031976528979361</v>
      </c>
      <c r="K313" s="353">
        <v>1.9209772391488897E-2</v>
      </c>
    </row>
    <row r="314" spans="2:11">
      <c r="B314" s="365">
        <v>73</v>
      </c>
      <c r="C314" s="350">
        <v>7054</v>
      </c>
      <c r="D314" s="351">
        <v>42276</v>
      </c>
      <c r="E314" s="367" t="s">
        <v>334</v>
      </c>
      <c r="F314" s="353">
        <v>79.362205209401623</v>
      </c>
      <c r="G314" s="353">
        <v>1565.7633502416613</v>
      </c>
      <c r="H314" s="353">
        <v>36.424427556789112</v>
      </c>
      <c r="I314" s="353">
        <v>5.0685951486316744E-2</v>
      </c>
      <c r="J314" s="353">
        <v>0.45896440831855945</v>
      </c>
      <c r="K314" s="353">
        <v>2.3263047733980576E-2</v>
      </c>
    </row>
    <row r="315" spans="2:11">
      <c r="B315" s="368">
        <v>74</v>
      </c>
      <c r="C315" s="358">
        <v>7054</v>
      </c>
      <c r="D315" s="359">
        <v>42605</v>
      </c>
      <c r="E315" s="370" t="s">
        <v>325</v>
      </c>
      <c r="F315" s="353">
        <v>82.055032914970326</v>
      </c>
      <c r="G315" s="353">
        <v>1410.1861349487342</v>
      </c>
      <c r="H315" s="353">
        <v>39.467639850508782</v>
      </c>
      <c r="I315" s="353">
        <v>5.81873774542205E-2</v>
      </c>
      <c r="J315" s="353">
        <v>0.48098987287479605</v>
      </c>
      <c r="K315" s="353">
        <v>2.7987539284623292E-2</v>
      </c>
    </row>
    <row r="316" spans="2:11" ht="21.75" thickBot="1">
      <c r="B316" s="374">
        <v>75</v>
      </c>
      <c r="C316" s="362">
        <v>7054</v>
      </c>
      <c r="D316" s="363">
        <v>43082</v>
      </c>
      <c r="E316" s="372" t="s">
        <v>328</v>
      </c>
      <c r="F316" s="353">
        <v>67.391823937100085</v>
      </c>
      <c r="G316" s="353">
        <v>8481.0821686086329</v>
      </c>
      <c r="H316" s="353">
        <v>108.45130161783688</v>
      </c>
      <c r="I316" s="353">
        <v>7.9461350093435155E-3</v>
      </c>
      <c r="J316" s="353">
        <v>1.6092649713570522</v>
      </c>
      <c r="K316" s="353">
        <v>1.2787436728210463E-2</v>
      </c>
    </row>
    <row r="317" spans="2:11">
      <c r="B317" s="365">
        <v>76</v>
      </c>
      <c r="C317" s="350">
        <v>7076</v>
      </c>
      <c r="D317" s="351">
        <v>42816</v>
      </c>
      <c r="E317" s="367" t="s">
        <v>334</v>
      </c>
      <c r="F317" s="353">
        <v>87.461011554074261</v>
      </c>
      <c r="G317" s="353">
        <v>870.30465160424149</v>
      </c>
      <c r="H317" s="353">
        <v>36.775808770084581</v>
      </c>
      <c r="I317" s="353">
        <v>0.10049470767834744</v>
      </c>
      <c r="J317" s="353">
        <v>0.42048231682464948</v>
      </c>
      <c r="K317" s="353">
        <v>4.2256247513207425E-2</v>
      </c>
    </row>
    <row r="318" spans="2:11">
      <c r="B318" s="368">
        <v>77</v>
      </c>
      <c r="C318" s="358">
        <v>7076</v>
      </c>
      <c r="D318" s="359">
        <v>43187</v>
      </c>
      <c r="E318" s="370" t="s">
        <v>325</v>
      </c>
      <c r="F318" s="353">
        <v>76.059680664836264</v>
      </c>
      <c r="G318" s="353">
        <v>904.72075806066994</v>
      </c>
      <c r="H318" s="353">
        <v>36.637766150575644</v>
      </c>
      <c r="I318" s="353">
        <v>8.406978616017978E-2</v>
      </c>
      <c r="J318" s="353">
        <v>0.48169760680462509</v>
      </c>
      <c r="K318" s="353">
        <v>4.0496214797935186E-2</v>
      </c>
    </row>
    <row r="319" spans="2:11" ht="21.75" thickBot="1">
      <c r="B319" s="374">
        <v>78</v>
      </c>
      <c r="C319" s="362">
        <v>7076</v>
      </c>
      <c r="D319" s="363">
        <v>43570</v>
      </c>
      <c r="E319" s="372" t="s">
        <v>328</v>
      </c>
      <c r="F319" s="353">
        <v>73.143297451635462</v>
      </c>
      <c r="G319" s="353">
        <v>963.04437237174534</v>
      </c>
      <c r="H319" s="353">
        <v>37.898973719725447</v>
      </c>
      <c r="I319" s="353">
        <v>7.5950080338978793E-2</v>
      </c>
      <c r="J319" s="353">
        <v>0.51814691215945496</v>
      </c>
      <c r="K319" s="353">
        <v>3.935329960590439E-2</v>
      </c>
    </row>
    <row r="320" spans="2:11" ht="21.75" thickBot="1">
      <c r="B320" s="384">
        <v>79</v>
      </c>
      <c r="C320" s="385">
        <v>9006</v>
      </c>
      <c r="D320" s="377">
        <v>43445</v>
      </c>
      <c r="E320" s="378" t="s">
        <v>334</v>
      </c>
      <c r="F320" s="353">
        <v>75.788704291948847</v>
      </c>
      <c r="G320" s="353">
        <v>3417.5247235504808</v>
      </c>
      <c r="H320" s="353">
        <v>45.566613766994415</v>
      </c>
      <c r="I320" s="353">
        <v>2.2176490420005402E-2</v>
      </c>
      <c r="J320" s="353">
        <v>0.60123225740164854</v>
      </c>
      <c r="K320" s="353">
        <v>1.333322139646588E-2</v>
      </c>
    </row>
    <row r="321" spans="1:11" ht="21.75" thickBot="1">
      <c r="B321" s="349">
        <v>80</v>
      </c>
      <c r="C321" s="385">
        <v>9007</v>
      </c>
      <c r="D321" s="377">
        <v>43431</v>
      </c>
      <c r="E321" s="378" t="s">
        <v>335</v>
      </c>
      <c r="F321" s="353">
        <v>216.34076170398987</v>
      </c>
      <c r="G321" s="353">
        <v>13713.710857360215</v>
      </c>
      <c r="H321" s="353">
        <v>181.67977393506465</v>
      </c>
      <c r="I321" s="353">
        <v>1.5775508464062355E-2</v>
      </c>
      <c r="J321" s="353">
        <v>0.83978521894847347</v>
      </c>
      <c r="K321" s="353">
        <v>1.32480388295161E-2</v>
      </c>
    </row>
    <row r="322" spans="1:11">
      <c r="A322" s="386" t="s">
        <v>373</v>
      </c>
      <c r="B322" s="387">
        <v>1</v>
      </c>
      <c r="C322" s="301">
        <v>7014</v>
      </c>
      <c r="D322" s="351">
        <v>40610</v>
      </c>
      <c r="E322" s="352" t="s">
        <v>334</v>
      </c>
      <c r="F322" s="353">
        <v>83.256979382972673</v>
      </c>
      <c r="G322" s="353">
        <v>2975.1265674391093</v>
      </c>
      <c r="H322" s="353">
        <v>81.297626921954631</v>
      </c>
      <c r="I322" s="353">
        <v>2.7984348731300374E-2</v>
      </c>
      <c r="J322" s="353">
        <v>0.97646620769166703</v>
      </c>
      <c r="K322" s="353">
        <v>2.7325770880373988E-2</v>
      </c>
    </row>
    <row r="323" spans="1:11" ht="21.75" thickBot="1">
      <c r="A323" s="356">
        <v>44330</v>
      </c>
      <c r="B323" s="368">
        <v>2</v>
      </c>
      <c r="C323" s="358">
        <v>7014</v>
      </c>
      <c r="D323" s="359">
        <v>40836</v>
      </c>
      <c r="E323" s="360" t="s">
        <v>323</v>
      </c>
      <c r="F323" s="353">
        <v>88.749841625437142</v>
      </c>
      <c r="G323" s="353">
        <v>2480.9958513329611</v>
      </c>
      <c r="H323" s="353">
        <v>69.466607951603194</v>
      </c>
      <c r="I323" s="353">
        <v>3.5771862164845881E-2</v>
      </c>
      <c r="J323" s="353">
        <v>0.78272373988882638</v>
      </c>
      <c r="K323" s="353">
        <v>2.7999485736455772E-2</v>
      </c>
    </row>
    <row r="324" spans="1:11" ht="21.75" thickBot="1">
      <c r="B324" s="374">
        <v>3</v>
      </c>
      <c r="C324" s="362">
        <v>7014</v>
      </c>
      <c r="D324" s="363">
        <v>40980</v>
      </c>
      <c r="E324" s="364" t="s">
        <v>325</v>
      </c>
      <c r="F324" s="353">
        <v>86.941880358584996</v>
      </c>
      <c r="G324" s="353">
        <v>2545.3477585467849</v>
      </c>
      <c r="H324" s="353">
        <v>62.917293878730099</v>
      </c>
      <c r="I324" s="353">
        <v>3.4157171673949459E-2</v>
      </c>
      <c r="J324" s="353">
        <v>0.72367072829840617</v>
      </c>
      <c r="K324" s="353">
        <v>2.4718545301900697E-2</v>
      </c>
    </row>
    <row r="325" spans="1:11">
      <c r="B325" s="365">
        <v>4</v>
      </c>
      <c r="C325" s="388">
        <v>7042</v>
      </c>
      <c r="D325" s="389" t="s">
        <v>374</v>
      </c>
      <c r="E325" s="352" t="s">
        <v>367</v>
      </c>
      <c r="F325" s="353">
        <v>81.169473904177508</v>
      </c>
      <c r="G325" s="353">
        <v>1879.9950036038556</v>
      </c>
      <c r="H325" s="353">
        <v>45.938644058297896</v>
      </c>
      <c r="I325" s="353">
        <v>4.3175366822028632E-2</v>
      </c>
      <c r="J325" s="353">
        <v>0.56595961324733435</v>
      </c>
      <c r="K325" s="353">
        <v>2.4435513908407116E-2</v>
      </c>
    </row>
    <row r="326" spans="1:11">
      <c r="B326" s="368">
        <v>5</v>
      </c>
      <c r="C326" s="257">
        <v>7042</v>
      </c>
      <c r="D326" s="359">
        <v>42325</v>
      </c>
      <c r="E326" s="360" t="s">
        <v>330</v>
      </c>
      <c r="F326" s="353">
        <v>72.096993571118233</v>
      </c>
      <c r="G326" s="353">
        <v>1345.2612984223188</v>
      </c>
      <c r="H326" s="353">
        <v>41.790474288816846</v>
      </c>
      <c r="I326" s="353">
        <v>5.3593300911630608E-2</v>
      </c>
      <c r="J326" s="353">
        <v>0.57964239864722933</v>
      </c>
      <c r="K326" s="353">
        <v>3.1064949491840309E-2</v>
      </c>
    </row>
    <row r="327" spans="1:11">
      <c r="B327" s="368">
        <v>6</v>
      </c>
      <c r="C327" s="358">
        <v>7042</v>
      </c>
      <c r="D327" s="359">
        <v>42772</v>
      </c>
      <c r="E327" s="360" t="s">
        <v>331</v>
      </c>
      <c r="F327" s="353">
        <v>83.291468603926674</v>
      </c>
      <c r="G327" s="353">
        <v>1402.7183584346619</v>
      </c>
      <c r="H327" s="353">
        <v>45.731438712319907</v>
      </c>
      <c r="I327" s="353">
        <v>5.9378611610155493E-2</v>
      </c>
      <c r="J327" s="353">
        <v>0.5490530960593959</v>
      </c>
      <c r="K327" s="353">
        <v>3.2602010544264266E-2</v>
      </c>
    </row>
    <row r="328" spans="1:11" ht="21.75" thickBot="1">
      <c r="B328" s="374">
        <v>7</v>
      </c>
      <c r="C328" s="362">
        <v>7042</v>
      </c>
      <c r="D328" s="363">
        <v>43577</v>
      </c>
      <c r="E328" s="364" t="s">
        <v>333</v>
      </c>
      <c r="F328" s="353">
        <v>111.39110757066491</v>
      </c>
      <c r="G328" s="353">
        <v>1370.5424048277496</v>
      </c>
      <c r="H328" s="353">
        <v>48.28290846279404</v>
      </c>
      <c r="I328" s="353">
        <v>8.1275199642337662E-2</v>
      </c>
      <c r="J328" s="353">
        <v>0.4334538861835453</v>
      </c>
      <c r="K328" s="353">
        <v>3.522905113531475E-2</v>
      </c>
    </row>
    <row r="329" spans="1:11">
      <c r="B329" s="365">
        <v>8</v>
      </c>
      <c r="C329" s="350">
        <v>7046</v>
      </c>
      <c r="D329" s="351">
        <v>41877</v>
      </c>
      <c r="E329" s="352" t="s">
        <v>335</v>
      </c>
      <c r="F329" s="353">
        <v>95.455272267758261</v>
      </c>
      <c r="G329" s="353">
        <v>1055.6585636067739</v>
      </c>
      <c r="H329" s="353">
        <v>47.596286826121862</v>
      </c>
      <c r="I329" s="353">
        <v>9.0422486548704537E-2</v>
      </c>
      <c r="J329" s="353">
        <v>0.49862397011043219</v>
      </c>
      <c r="K329" s="353">
        <v>4.5086819230172208E-2</v>
      </c>
    </row>
    <row r="330" spans="1:11">
      <c r="B330" s="368">
        <v>9</v>
      </c>
      <c r="C330" s="358">
        <v>7046</v>
      </c>
      <c r="D330" s="359">
        <v>42255</v>
      </c>
      <c r="E330" s="360" t="s">
        <v>325</v>
      </c>
      <c r="F330" s="353">
        <v>88.626406518864911</v>
      </c>
      <c r="G330" s="353">
        <v>1010.4781620837349</v>
      </c>
      <c r="H330" s="353">
        <v>40.132831520992887</v>
      </c>
      <c r="I330" s="353">
        <v>8.7707394226220536E-2</v>
      </c>
      <c r="J330" s="353">
        <v>0.45283153291846784</v>
      </c>
      <c r="K330" s="353">
        <v>3.9716673775743817E-2</v>
      </c>
    </row>
    <row r="331" spans="1:11" ht="21.75" thickBot="1">
      <c r="B331" s="374">
        <v>10</v>
      </c>
      <c r="C331" s="362">
        <v>7046</v>
      </c>
      <c r="D331" s="363">
        <v>43207</v>
      </c>
      <c r="E331" s="364" t="s">
        <v>331</v>
      </c>
      <c r="F331" s="353">
        <v>87.330337899856431</v>
      </c>
      <c r="G331" s="353">
        <v>808.03778730691386</v>
      </c>
      <c r="H331" s="353">
        <v>40.124705821150613</v>
      </c>
      <c r="I331" s="353">
        <v>0.10807704697934639</v>
      </c>
      <c r="J331" s="353">
        <v>0.4594589553422142</v>
      </c>
      <c r="K331" s="353">
        <v>4.9656967101601897E-2</v>
      </c>
    </row>
    <row r="332" spans="1:11">
      <c r="B332" s="349">
        <v>11</v>
      </c>
      <c r="C332" s="350">
        <v>7058</v>
      </c>
      <c r="D332" s="351">
        <v>42591</v>
      </c>
      <c r="E332" s="352" t="s">
        <v>325</v>
      </c>
      <c r="F332" s="353">
        <v>98.555671709307944</v>
      </c>
      <c r="G332" s="353">
        <v>1739.7997771737394</v>
      </c>
      <c r="H332" s="353">
        <v>57.911862775889119</v>
      </c>
      <c r="I332" s="353">
        <v>5.6647709122833165E-2</v>
      </c>
      <c r="J332" s="353">
        <v>0.58760558140886499</v>
      </c>
      <c r="K332" s="353">
        <v>3.3286510054602647E-2</v>
      </c>
    </row>
    <row r="333" spans="1:11">
      <c r="B333" s="357">
        <v>12</v>
      </c>
      <c r="C333" s="358">
        <v>7058</v>
      </c>
      <c r="D333" s="359">
        <v>42975</v>
      </c>
      <c r="E333" s="360" t="s">
        <v>328</v>
      </c>
      <c r="F333" s="353">
        <v>91.617892631086136</v>
      </c>
      <c r="G333" s="353">
        <v>1748.9929067757143</v>
      </c>
      <c r="H333" s="353">
        <v>39.547781132349144</v>
      </c>
      <c r="I333" s="353">
        <v>5.2383227099522443E-2</v>
      </c>
      <c r="J333" s="353">
        <v>0.431660017455264</v>
      </c>
      <c r="K333" s="353">
        <v>2.2611744724142919E-2</v>
      </c>
    </row>
    <row r="334" spans="1:11" ht="21.75" thickBot="1">
      <c r="B334" s="390">
        <v>13</v>
      </c>
      <c r="C334" s="362">
        <v>7058</v>
      </c>
      <c r="D334" s="363">
        <v>43350</v>
      </c>
      <c r="E334" s="364" t="s">
        <v>330</v>
      </c>
      <c r="F334" s="353">
        <v>93.810680994898789</v>
      </c>
      <c r="G334" s="353">
        <v>1917.5336161452528</v>
      </c>
      <c r="H334" s="353">
        <v>41.952988285662343</v>
      </c>
      <c r="I334" s="353">
        <v>4.892257439714822E-2</v>
      </c>
      <c r="J334" s="353">
        <v>0.44720907940049653</v>
      </c>
      <c r="K334" s="353">
        <v>2.1878619458050957E-2</v>
      </c>
    </row>
    <row r="335" spans="1:11">
      <c r="B335" s="349">
        <v>14</v>
      </c>
      <c r="C335" s="350">
        <v>7059</v>
      </c>
      <c r="D335" s="351">
        <v>42452</v>
      </c>
      <c r="E335" s="352" t="s">
        <v>335</v>
      </c>
      <c r="F335" s="353">
        <v>87.457403450739605</v>
      </c>
      <c r="G335" s="353">
        <v>3493.3892487504409</v>
      </c>
      <c r="H335" s="353">
        <v>65.586586276917217</v>
      </c>
      <c r="I335" s="353">
        <v>2.5035115534869888E-2</v>
      </c>
      <c r="J335" s="353">
        <v>0.74992606330759493</v>
      </c>
      <c r="K335" s="353">
        <v>1.8774485637515787E-2</v>
      </c>
    </row>
    <row r="336" spans="1:11">
      <c r="B336" s="357">
        <v>15</v>
      </c>
      <c r="C336" s="358">
        <v>7059</v>
      </c>
      <c r="D336" s="359">
        <v>42717</v>
      </c>
      <c r="E336" s="360" t="s">
        <v>325</v>
      </c>
      <c r="F336" s="353">
        <v>104.56768748823798</v>
      </c>
      <c r="G336" s="353">
        <v>3575.7443681014656</v>
      </c>
      <c r="H336" s="353">
        <v>78.445506277316326</v>
      </c>
      <c r="I336" s="353">
        <v>2.9243613839139732E-2</v>
      </c>
      <c r="J336" s="353">
        <v>0.7501887835679647</v>
      </c>
      <c r="K336" s="353">
        <v>2.1938231093115532E-2</v>
      </c>
    </row>
    <row r="337" spans="2:11" ht="21.75" thickBot="1">
      <c r="B337" s="390">
        <v>16</v>
      </c>
      <c r="C337" s="322">
        <v>7059</v>
      </c>
      <c r="D337" s="363">
        <v>43089</v>
      </c>
      <c r="E337" s="364" t="s">
        <v>328</v>
      </c>
      <c r="F337" s="353">
        <v>68.880419911618205</v>
      </c>
      <c r="G337" s="353">
        <v>2603.5709126926263</v>
      </c>
      <c r="H337" s="353">
        <v>54.726588437717588</v>
      </c>
      <c r="I337" s="353">
        <v>2.6456133603206422E-2</v>
      </c>
      <c r="J337" s="353">
        <v>0.7945158944724543</v>
      </c>
      <c r="K337" s="353">
        <v>2.1019818654034305E-2</v>
      </c>
    </row>
    <row r="338" spans="2:11">
      <c r="B338" s="349">
        <v>17</v>
      </c>
      <c r="C338" s="350">
        <v>7061</v>
      </c>
      <c r="D338" s="351">
        <v>42627</v>
      </c>
      <c r="E338" s="352" t="s">
        <v>335</v>
      </c>
      <c r="F338" s="353">
        <v>62.665099251275073</v>
      </c>
      <c r="G338" s="353">
        <v>3111.8743702684847</v>
      </c>
      <c r="H338" s="353">
        <v>50.346836222731717</v>
      </c>
      <c r="I338" s="353">
        <v>2.0137412952782052E-2</v>
      </c>
      <c r="J338" s="353">
        <v>0.80342705627658106</v>
      </c>
      <c r="K338" s="353">
        <v>1.6178942409679577E-2</v>
      </c>
    </row>
    <row r="339" spans="2:11">
      <c r="B339" s="357">
        <v>18</v>
      </c>
      <c r="C339" s="358">
        <v>7061</v>
      </c>
      <c r="D339" s="359">
        <v>43068</v>
      </c>
      <c r="E339" s="360" t="s">
        <v>325</v>
      </c>
      <c r="F339" s="353">
        <v>70.474184964124433</v>
      </c>
      <c r="G339" s="353">
        <v>3081.9966990620665</v>
      </c>
      <c r="H339" s="353">
        <v>58.821941158223829</v>
      </c>
      <c r="I339" s="353">
        <v>2.2866405076154561E-2</v>
      </c>
      <c r="J339" s="353">
        <v>0.83465940312992215</v>
      </c>
      <c r="K339" s="353">
        <v>1.9085660012590187E-2</v>
      </c>
    </row>
    <row r="340" spans="2:11" ht="21.75" thickBot="1">
      <c r="B340" s="390">
        <v>19</v>
      </c>
      <c r="C340" s="362">
        <v>7061</v>
      </c>
      <c r="D340" s="363">
        <v>43404</v>
      </c>
      <c r="E340" s="364" t="s">
        <v>328</v>
      </c>
      <c r="F340" s="353">
        <v>64.955909611483335</v>
      </c>
      <c r="G340" s="353">
        <v>3579.9578858357045</v>
      </c>
      <c r="H340" s="353">
        <v>62.884791079360994</v>
      </c>
      <c r="I340" s="353">
        <v>1.8144322274986774E-2</v>
      </c>
      <c r="J340" s="353">
        <v>0.96811500994274124</v>
      </c>
      <c r="K340" s="353">
        <v>1.7565790739653125E-2</v>
      </c>
    </row>
    <row r="341" spans="2:11">
      <c r="B341" s="365">
        <v>20</v>
      </c>
      <c r="C341" s="350">
        <v>7065</v>
      </c>
      <c r="D341" s="351">
        <v>42500</v>
      </c>
      <c r="E341" s="367" t="s">
        <v>335</v>
      </c>
      <c r="F341" s="353">
        <v>84.306177788836663</v>
      </c>
      <c r="G341" s="353">
        <v>1137.917921191111</v>
      </c>
      <c r="H341" s="353">
        <v>40.921024405693501</v>
      </c>
      <c r="I341" s="353">
        <v>7.4088100924352709E-2</v>
      </c>
      <c r="J341" s="353">
        <v>0.48538583386130008</v>
      </c>
      <c r="K341" s="353">
        <v>3.59613146463671E-2</v>
      </c>
    </row>
    <row r="342" spans="2:11">
      <c r="B342" s="368">
        <v>21</v>
      </c>
      <c r="C342" s="358">
        <v>7065</v>
      </c>
      <c r="D342" s="359">
        <v>42871</v>
      </c>
      <c r="E342" s="370" t="s">
        <v>325</v>
      </c>
      <c r="F342" s="353">
        <v>82.89030450756691</v>
      </c>
      <c r="G342" s="353">
        <v>953.13601619141696</v>
      </c>
      <c r="H342" s="353">
        <v>43.708139451593595</v>
      </c>
      <c r="I342" s="353">
        <v>8.6965871711346773E-2</v>
      </c>
      <c r="J342" s="353">
        <v>0.52730098786889557</v>
      </c>
      <c r="K342" s="353">
        <v>4.5857190064272788E-2</v>
      </c>
    </row>
    <row r="343" spans="2:11" ht="21.75" thickBot="1">
      <c r="B343" s="374">
        <v>22</v>
      </c>
      <c r="C343" s="362">
        <v>7065</v>
      </c>
      <c r="D343" s="363">
        <v>43242</v>
      </c>
      <c r="E343" s="372" t="s">
        <v>328</v>
      </c>
      <c r="F343" s="354">
        <v>2.872112835155415</v>
      </c>
      <c r="G343" s="353">
        <v>93.804396176150831</v>
      </c>
      <c r="H343" s="354">
        <v>1.2136514838746977</v>
      </c>
      <c r="I343" s="353">
        <v>3.0618104824874204E-2</v>
      </c>
      <c r="J343" s="353">
        <v>0.42256399853769144</v>
      </c>
      <c r="K343" s="353">
        <v>1.2938108802445027E-2</v>
      </c>
    </row>
    <row r="344" spans="2:11">
      <c r="B344" s="365">
        <v>23</v>
      </c>
      <c r="C344" s="350">
        <v>7066</v>
      </c>
      <c r="D344" s="351">
        <v>42500</v>
      </c>
      <c r="E344" s="367" t="s">
        <v>335</v>
      </c>
      <c r="F344" s="353">
        <v>84.988701319294918</v>
      </c>
      <c r="G344" s="353">
        <v>1229.5810842641354</v>
      </c>
      <c r="H344" s="353">
        <v>46.015838206799508</v>
      </c>
      <c r="I344" s="353">
        <v>6.9120046174228456E-2</v>
      </c>
      <c r="J344" s="353">
        <v>0.54143477300496845</v>
      </c>
      <c r="K344" s="353">
        <v>3.7423996510436319E-2</v>
      </c>
    </row>
    <row r="345" spans="2:11">
      <c r="B345" s="368">
        <v>24</v>
      </c>
      <c r="C345" s="358">
        <v>7066</v>
      </c>
      <c r="D345" s="359">
        <v>42871</v>
      </c>
      <c r="E345" s="370" t="s">
        <v>325</v>
      </c>
      <c r="F345" s="353">
        <v>71.911840911259873</v>
      </c>
      <c r="G345" s="353">
        <v>918.73838959736099</v>
      </c>
      <c r="H345" s="353">
        <v>44.415075337871464</v>
      </c>
      <c r="I345" s="353">
        <v>7.8272380609648182E-2</v>
      </c>
      <c r="J345" s="353">
        <v>0.61763229497462357</v>
      </c>
      <c r="K345" s="353">
        <v>4.8343550069064233E-2</v>
      </c>
    </row>
    <row r="346" spans="2:11" ht="21.75" thickBot="1">
      <c r="B346" s="374">
        <v>25</v>
      </c>
      <c r="C346" s="362">
        <v>7066</v>
      </c>
      <c r="D346" s="363">
        <v>43242</v>
      </c>
      <c r="E346" s="372" t="s">
        <v>328</v>
      </c>
      <c r="F346" s="353">
        <v>82.509107854917374</v>
      </c>
      <c r="G346" s="353">
        <v>1034.0738613954704</v>
      </c>
      <c r="H346" s="353">
        <v>42.781809669574315</v>
      </c>
      <c r="I346" s="353">
        <v>7.9790342774521267E-2</v>
      </c>
      <c r="J346" s="353">
        <v>0.51851014732580947</v>
      </c>
      <c r="K346" s="353">
        <v>4.1372102387193861E-2</v>
      </c>
    </row>
    <row r="347" spans="2:11">
      <c r="B347" s="365">
        <v>26</v>
      </c>
      <c r="C347" s="350">
        <v>7067</v>
      </c>
      <c r="D347" s="351">
        <v>42443</v>
      </c>
      <c r="E347" s="367" t="s">
        <v>335</v>
      </c>
      <c r="F347" s="353">
        <v>76.656831625669042</v>
      </c>
      <c r="G347" s="353">
        <v>894.60642439217713</v>
      </c>
      <c r="H347" s="353">
        <v>31.649600885658497</v>
      </c>
      <c r="I347" s="353">
        <v>8.5687772338268228E-2</v>
      </c>
      <c r="J347" s="353">
        <v>0.41287384587208037</v>
      </c>
      <c r="K347" s="353">
        <v>3.5378240109512071E-2</v>
      </c>
    </row>
    <row r="348" spans="2:11">
      <c r="B348" s="368">
        <v>27</v>
      </c>
      <c r="C348" s="358">
        <v>7067</v>
      </c>
      <c r="D348" s="359">
        <v>42808</v>
      </c>
      <c r="E348" s="370" t="s">
        <v>325</v>
      </c>
      <c r="F348" s="353">
        <v>74.315195045107515</v>
      </c>
      <c r="G348" s="353">
        <v>1734.437118239254</v>
      </c>
      <c r="H348" s="353">
        <v>43.545625454748105</v>
      </c>
      <c r="I348" s="353">
        <v>4.2846866146724283E-2</v>
      </c>
      <c r="J348" s="353">
        <v>0.58595857049580469</v>
      </c>
      <c r="K348" s="353">
        <v>2.5106488437559648E-2</v>
      </c>
    </row>
    <row r="349" spans="2:11" ht="21.75" thickBot="1">
      <c r="B349" s="374">
        <v>28</v>
      </c>
      <c r="C349" s="362">
        <v>7067</v>
      </c>
      <c r="D349" s="363">
        <v>43326</v>
      </c>
      <c r="E349" s="372" t="s">
        <v>328</v>
      </c>
      <c r="F349" s="353">
        <v>77.676986477045446</v>
      </c>
      <c r="G349" s="353">
        <v>1650.9328576879825</v>
      </c>
      <c r="H349" s="353">
        <v>39.48277553361094</v>
      </c>
      <c r="I349" s="353">
        <v>4.705036071898569E-2</v>
      </c>
      <c r="J349" s="353">
        <v>0.50829437809458033</v>
      </c>
      <c r="K349" s="353">
        <v>2.3915433840782502E-2</v>
      </c>
    </row>
    <row r="350" spans="2:11">
      <c r="B350" s="365">
        <v>29</v>
      </c>
      <c r="C350" s="350">
        <v>7069</v>
      </c>
      <c r="D350" s="351">
        <v>42508</v>
      </c>
      <c r="E350" s="367" t="s">
        <v>335</v>
      </c>
      <c r="F350" s="353">
        <v>69.918726984549366</v>
      </c>
      <c r="G350" s="353">
        <v>911.46049532913094</v>
      </c>
      <c r="H350" s="353">
        <v>41.790474288816846</v>
      </c>
      <c r="I350" s="353">
        <v>7.6710649932558536E-2</v>
      </c>
      <c r="J350" s="353">
        <v>0.59770073185187855</v>
      </c>
      <c r="K350" s="353">
        <v>4.5850011605523495E-2</v>
      </c>
    </row>
    <row r="351" spans="2:11">
      <c r="B351" s="368">
        <v>30</v>
      </c>
      <c r="C351" s="358">
        <v>7069</v>
      </c>
      <c r="D351" s="359">
        <v>42949</v>
      </c>
      <c r="E351" s="370" t="s">
        <v>325</v>
      </c>
      <c r="F351" s="353">
        <v>70.550424294654334</v>
      </c>
      <c r="G351" s="353">
        <v>779.46247612744207</v>
      </c>
      <c r="H351" s="353">
        <v>42.237387780141951</v>
      </c>
      <c r="I351" s="353">
        <v>9.0511636487192931E-2</v>
      </c>
      <c r="J351" s="353">
        <v>0.59868368195401933</v>
      </c>
      <c r="K351" s="353">
        <v>5.4187839791836417E-2</v>
      </c>
    </row>
    <row r="352" spans="2:11" ht="21.75" thickBot="1">
      <c r="B352" s="374">
        <v>31</v>
      </c>
      <c r="C352" s="362">
        <v>7069</v>
      </c>
      <c r="D352" s="363">
        <v>43446</v>
      </c>
      <c r="E352" s="372" t="s">
        <v>328</v>
      </c>
      <c r="F352" s="353">
        <v>13.915493043864046</v>
      </c>
      <c r="G352" s="353">
        <v>177.77214367818854</v>
      </c>
      <c r="H352" s="353">
        <v>4.2221136380457391</v>
      </c>
      <c r="I352" s="353">
        <v>7.8277129115653363E-2</v>
      </c>
      <c r="J352" s="353">
        <v>0.30341099842721381</v>
      </c>
      <c r="K352" s="353">
        <v>2.3750141898996317E-2</v>
      </c>
    </row>
    <row r="353" spans="2:11">
      <c r="B353" s="365">
        <v>32</v>
      </c>
      <c r="C353" s="350">
        <v>7070</v>
      </c>
      <c r="D353" s="351">
        <v>42639</v>
      </c>
      <c r="E353" s="367" t="s">
        <v>335</v>
      </c>
      <c r="F353" s="353">
        <v>72.743212658467002</v>
      </c>
      <c r="G353" s="353">
        <v>903.03345986065392</v>
      </c>
      <c r="H353" s="353">
        <v>37.686995868468323</v>
      </c>
      <c r="I353" s="353">
        <v>8.0554282750156261E-2</v>
      </c>
      <c r="J353" s="353">
        <v>0.51808264291832473</v>
      </c>
      <c r="K353" s="353">
        <v>4.1733775705590975E-2</v>
      </c>
    </row>
    <row r="354" spans="2:11">
      <c r="B354" s="368">
        <v>33</v>
      </c>
      <c r="C354" s="358">
        <v>7070</v>
      </c>
      <c r="D354" s="359">
        <v>43003</v>
      </c>
      <c r="E354" s="370" t="s">
        <v>325</v>
      </c>
      <c r="F354" s="353">
        <v>78.740706660153236</v>
      </c>
      <c r="G354" s="353">
        <v>1045.3354451578894</v>
      </c>
      <c r="H354" s="353">
        <v>44.585715034559215</v>
      </c>
      <c r="I354" s="353">
        <v>7.5325778940041679E-2</v>
      </c>
      <c r="J354" s="353">
        <v>0.56623463168793009</v>
      </c>
      <c r="K354" s="353">
        <v>4.2652064694720944E-2</v>
      </c>
    </row>
    <row r="355" spans="2:11" ht="21.75" thickBot="1">
      <c r="B355" s="374">
        <v>34</v>
      </c>
      <c r="C355" s="362">
        <v>7070</v>
      </c>
      <c r="D355" s="363">
        <v>43383</v>
      </c>
      <c r="E355" s="372" t="s">
        <v>328</v>
      </c>
      <c r="F355" s="353">
        <v>68.147070160806692</v>
      </c>
      <c r="G355" s="353">
        <v>894.45320556547733</v>
      </c>
      <c r="H355" s="353">
        <v>44.553212235190131</v>
      </c>
      <c r="I355" s="353">
        <v>7.6188524717426445E-2</v>
      </c>
      <c r="J355" s="353">
        <v>0.65378030383489538</v>
      </c>
      <c r="K355" s="353">
        <v>4.9810556838491497E-2</v>
      </c>
    </row>
    <row r="356" spans="2:11">
      <c r="B356" s="365">
        <v>35</v>
      </c>
      <c r="C356" s="350">
        <v>7072</v>
      </c>
      <c r="D356" s="351">
        <v>42724</v>
      </c>
      <c r="E356" s="367" t="s">
        <v>335</v>
      </c>
      <c r="F356" s="353">
        <v>99.822696773828838</v>
      </c>
      <c r="G356" s="353">
        <v>1756.2708010439442</v>
      </c>
      <c r="H356" s="353">
        <v>58.691929960747458</v>
      </c>
      <c r="I356" s="353">
        <v>5.683787301735773E-2</v>
      </c>
      <c r="J356" s="353">
        <v>0.58796177480285328</v>
      </c>
      <c r="K356" s="353">
        <v>3.3418496695304854E-2</v>
      </c>
    </row>
    <row r="357" spans="2:11">
      <c r="B357" s="368">
        <v>36</v>
      </c>
      <c r="C357" s="358">
        <v>7072</v>
      </c>
      <c r="D357" s="359">
        <v>43088</v>
      </c>
      <c r="E357" s="370" t="s">
        <v>325</v>
      </c>
      <c r="F357" s="353">
        <v>86.339226602967599</v>
      </c>
      <c r="G357" s="353">
        <v>1315.3836272159008</v>
      </c>
      <c r="H357" s="353">
        <v>52.662660677779904</v>
      </c>
      <c r="I357" s="353">
        <v>6.5638057838465325E-2</v>
      </c>
      <c r="J357" s="353">
        <v>0.60995057229259242</v>
      </c>
      <c r="K357" s="353">
        <v>4.0035970942746198E-2</v>
      </c>
    </row>
    <row r="358" spans="2:11" ht="21.75" thickBot="1">
      <c r="B358" s="374">
        <v>37</v>
      </c>
      <c r="C358" s="362">
        <v>7072</v>
      </c>
      <c r="D358" s="363">
        <v>43416</v>
      </c>
      <c r="E358" s="372" t="s">
        <v>328</v>
      </c>
      <c r="F358" s="353">
        <v>89.290777827768395</v>
      </c>
      <c r="G358" s="353">
        <v>1335.302074686846</v>
      </c>
      <c r="H358" s="353">
        <v>51.971976191186585</v>
      </c>
      <c r="I358" s="353">
        <v>6.6869347034234777E-2</v>
      </c>
      <c r="J358" s="353">
        <v>0.58205312413600574</v>
      </c>
      <c r="K358" s="353">
        <v>3.8921512350211102E-2</v>
      </c>
    </row>
    <row r="359" spans="2:11">
      <c r="B359" s="365">
        <v>38</v>
      </c>
      <c r="C359" s="350">
        <v>7073</v>
      </c>
      <c r="D359" s="351">
        <v>42781</v>
      </c>
      <c r="E359" s="367" t="s">
        <v>334</v>
      </c>
      <c r="F359" s="353">
        <v>94.122899205640323</v>
      </c>
      <c r="G359" s="353">
        <v>954.17024327163904</v>
      </c>
      <c r="H359" s="353">
        <v>39.48277553361094</v>
      </c>
      <c r="I359" s="353">
        <v>9.8643716746933632E-2</v>
      </c>
      <c r="J359" s="353">
        <v>0.41948108129721667</v>
      </c>
      <c r="K359" s="353">
        <v>4.1379172964180082E-2</v>
      </c>
    </row>
    <row r="360" spans="2:11">
      <c r="B360" s="368">
        <v>39</v>
      </c>
      <c r="C360" s="358">
        <v>7073</v>
      </c>
      <c r="D360" s="359">
        <v>43159</v>
      </c>
      <c r="E360" s="370" t="s">
        <v>325</v>
      </c>
      <c r="F360" s="354">
        <v>4.4583671360598078</v>
      </c>
      <c r="G360" s="353">
        <v>65.918569716827122</v>
      </c>
      <c r="H360" s="354">
        <v>0.49806265106303504</v>
      </c>
      <c r="I360" s="353">
        <v>6.7634464085189555E-2</v>
      </c>
      <c r="J360" s="353">
        <v>0.11171414014665697</v>
      </c>
      <c r="K360" s="353">
        <v>7.5557259995569035E-3</v>
      </c>
    </row>
    <row r="361" spans="2:11" ht="21.75" thickBot="1">
      <c r="B361" s="374">
        <v>40</v>
      </c>
      <c r="C361" s="362">
        <v>7073</v>
      </c>
      <c r="D361" s="363">
        <v>43535</v>
      </c>
      <c r="E361" s="372" t="s">
        <v>328</v>
      </c>
      <c r="F361" s="353">
        <v>60.991464423928008</v>
      </c>
      <c r="G361" s="353">
        <v>665.85071612970307</v>
      </c>
      <c r="H361" s="353">
        <v>21.862195425639072</v>
      </c>
      <c r="I361" s="353">
        <v>9.1599307391969975E-2</v>
      </c>
      <c r="J361" s="353">
        <v>0.35844680287857056</v>
      </c>
      <c r="K361" s="353">
        <v>3.2833478880543054E-2</v>
      </c>
    </row>
    <row r="362" spans="2:11">
      <c r="B362" s="365">
        <v>41</v>
      </c>
      <c r="C362" s="350">
        <v>7074</v>
      </c>
      <c r="D362" s="351">
        <v>42795</v>
      </c>
      <c r="E362" s="367" t="s">
        <v>334</v>
      </c>
      <c r="F362" s="353">
        <v>80.955277689831576</v>
      </c>
      <c r="G362" s="353">
        <v>852.04989527636849</v>
      </c>
      <c r="H362" s="353">
        <v>24.516048994125867</v>
      </c>
      <c r="I362" s="353">
        <v>9.5012367396129019E-2</v>
      </c>
      <c r="J362" s="353">
        <v>0.3028344747090555</v>
      </c>
      <c r="K362" s="353">
        <v>2.8773020371270525E-2</v>
      </c>
    </row>
    <row r="363" spans="2:11">
      <c r="B363" s="368">
        <v>42</v>
      </c>
      <c r="C363" s="358">
        <v>7074</v>
      </c>
      <c r="D363" s="359">
        <v>43171</v>
      </c>
      <c r="E363" s="370" t="s">
        <v>325</v>
      </c>
      <c r="F363" s="353">
        <v>85.417093747986769</v>
      </c>
      <c r="G363" s="353">
        <v>925.13527561206854</v>
      </c>
      <c r="H363" s="353">
        <v>38.418308854273</v>
      </c>
      <c r="I363" s="353">
        <v>9.232930145429262E-2</v>
      </c>
      <c r="J363" s="353">
        <v>0.44977307431720592</v>
      </c>
      <c r="K363" s="353">
        <v>4.1527233764657265E-2</v>
      </c>
    </row>
    <row r="364" spans="2:11" ht="21.75" thickBot="1">
      <c r="B364" s="374">
        <v>43</v>
      </c>
      <c r="C364" s="362">
        <v>7074</v>
      </c>
      <c r="D364" s="363">
        <v>43537</v>
      </c>
      <c r="E364" s="372" t="s">
        <v>328</v>
      </c>
      <c r="F364" s="353">
        <v>76.664092514290942</v>
      </c>
      <c r="G364" s="353">
        <v>776.7428419535247</v>
      </c>
      <c r="H364" s="353">
        <v>27.188591672249892</v>
      </c>
      <c r="I364" s="353">
        <v>9.8699451573289201E-2</v>
      </c>
      <c r="J364" s="353">
        <v>0.35464571196980738</v>
      </c>
      <c r="K364" s="353">
        <v>3.5003337274238676E-2</v>
      </c>
    </row>
    <row r="365" spans="2:11">
      <c r="B365" s="365">
        <v>44</v>
      </c>
      <c r="C365" s="301">
        <v>7068</v>
      </c>
      <c r="D365" s="351">
        <v>42970</v>
      </c>
      <c r="E365" s="367" t="s">
        <v>325</v>
      </c>
      <c r="F365" s="353">
        <v>69.228942565469239</v>
      </c>
      <c r="G365" s="353">
        <v>879.61013172895559</v>
      </c>
      <c r="H365" s="353">
        <v>30.406368809790525</v>
      </c>
      <c r="I365" s="353">
        <v>7.8704121369535959E-2</v>
      </c>
      <c r="J365" s="353">
        <v>0.43921469378266864</v>
      </c>
      <c r="K365" s="353">
        <v>3.4568006566754725E-2</v>
      </c>
    </row>
    <row r="366" spans="2:11" ht="21.75" thickBot="1">
      <c r="B366" s="374">
        <v>45</v>
      </c>
      <c r="C366" s="362">
        <v>7068</v>
      </c>
      <c r="D366" s="363">
        <v>43354</v>
      </c>
      <c r="E366" s="372" t="s">
        <v>328</v>
      </c>
      <c r="F366" s="353">
        <v>82.00447609569558</v>
      </c>
      <c r="G366" s="353">
        <v>1020.5139952325576</v>
      </c>
      <c r="H366" s="353">
        <v>38.345177555692544</v>
      </c>
      <c r="I366" s="353">
        <v>8.0356052419455717E-2</v>
      </c>
      <c r="J366" s="353">
        <v>0.46759859194692527</v>
      </c>
      <c r="K366" s="353">
        <v>3.7574376965750812E-2</v>
      </c>
    </row>
    <row r="367" spans="2:11">
      <c r="B367" s="365">
        <v>46</v>
      </c>
      <c r="C367" s="350">
        <v>7075</v>
      </c>
      <c r="D367" s="351">
        <v>42815</v>
      </c>
      <c r="E367" s="367" t="s">
        <v>334</v>
      </c>
      <c r="F367" s="353">
        <v>90.318193567766713</v>
      </c>
      <c r="G367" s="353">
        <v>1095.0932591285784</v>
      </c>
      <c r="H367" s="353">
        <v>50.468721720365842</v>
      </c>
      <c r="I367" s="353">
        <v>8.2475344282218949E-2</v>
      </c>
      <c r="J367" s="353">
        <v>0.55878798862931878</v>
      </c>
      <c r="K367" s="353">
        <v>4.6086231742971717E-2</v>
      </c>
    </row>
    <row r="368" spans="2:11" ht="21.75" thickBot="1">
      <c r="B368" s="374">
        <v>47</v>
      </c>
      <c r="C368" s="362">
        <v>7075</v>
      </c>
      <c r="D368" s="363">
        <v>43185</v>
      </c>
      <c r="E368" s="372" t="s">
        <v>325</v>
      </c>
      <c r="F368" s="353">
        <v>101.699636482589</v>
      </c>
      <c r="G368" s="353">
        <v>1225.6356994766213</v>
      </c>
      <c r="H368" s="353">
        <v>54.198417947969745</v>
      </c>
      <c r="I368" s="353">
        <v>8.2977051440340246E-2</v>
      </c>
      <c r="J368" s="353">
        <v>0.53292636849541275</v>
      </c>
      <c r="K368" s="353">
        <v>4.4220658692557584E-2</v>
      </c>
    </row>
    <row r="369" spans="2:11">
      <c r="B369" s="365">
        <v>48</v>
      </c>
      <c r="C369" s="350">
        <v>7079</v>
      </c>
      <c r="D369" s="351">
        <v>42900</v>
      </c>
      <c r="E369" s="367" t="s">
        <v>335</v>
      </c>
      <c r="F369" s="353">
        <v>134.39904839129849</v>
      </c>
      <c r="G369" s="353">
        <v>5543.8401970575806</v>
      </c>
      <c r="H369" s="353">
        <v>120.52850576045506</v>
      </c>
      <c r="I369" s="353">
        <v>2.4242951386411069E-2</v>
      </c>
      <c r="J369" s="353">
        <v>0.89679582707713978</v>
      </c>
      <c r="K369" s="353">
        <v>2.1740977639367408E-2</v>
      </c>
    </row>
    <row r="370" spans="2:11" ht="21.75" thickBot="1">
      <c r="B370" s="374">
        <v>49</v>
      </c>
      <c r="C370" s="362">
        <v>7079</v>
      </c>
      <c r="D370" s="363">
        <v>43270</v>
      </c>
      <c r="E370" s="372" t="s">
        <v>325</v>
      </c>
      <c r="F370" s="353">
        <v>142.71276586336961</v>
      </c>
      <c r="G370" s="353">
        <v>8582.2732035911213</v>
      </c>
      <c r="H370" s="353">
        <v>214.14469364329756</v>
      </c>
      <c r="I370" s="353">
        <v>1.6628783828933999E-2</v>
      </c>
      <c r="J370" s="353">
        <v>1.5005293489183404</v>
      </c>
      <c r="K370" s="353">
        <v>2.4951978172134157E-2</v>
      </c>
    </row>
    <row r="371" spans="2:11">
      <c r="B371" s="365">
        <v>50</v>
      </c>
      <c r="C371" s="350">
        <v>7081</v>
      </c>
      <c r="D371" s="351">
        <v>42898</v>
      </c>
      <c r="E371" s="367" t="s">
        <v>335</v>
      </c>
      <c r="F371" s="353">
        <v>81.198517458665094</v>
      </c>
      <c r="G371" s="353">
        <v>1178.5209102665001</v>
      </c>
      <c r="H371" s="353">
        <v>49.355500841974248</v>
      </c>
      <c r="I371" s="353">
        <v>6.8898665056612018E-2</v>
      </c>
      <c r="J371" s="353">
        <v>0.6078374628834714</v>
      </c>
      <c r="K371" s="353">
        <v>4.1879189764069132E-2</v>
      </c>
    </row>
    <row r="372" spans="2:11" ht="21.75" thickBot="1">
      <c r="B372" s="374">
        <v>51</v>
      </c>
      <c r="C372" s="362">
        <v>7081</v>
      </c>
      <c r="D372" s="363">
        <v>43269</v>
      </c>
      <c r="E372" s="372" t="s">
        <v>325</v>
      </c>
      <c r="F372" s="353">
        <v>130.80490852345989</v>
      </c>
      <c r="G372" s="353">
        <v>1541.7644436645312</v>
      </c>
      <c r="H372" s="353">
        <v>49.444883540239275</v>
      </c>
      <c r="I372" s="353">
        <v>8.4841046283670438E-2</v>
      </c>
      <c r="J372" s="353">
        <v>0.37800480194801961</v>
      </c>
      <c r="K372" s="353">
        <v>3.2070322897521604E-2</v>
      </c>
    </row>
    <row r="373" spans="2:11">
      <c r="B373" s="365">
        <v>52</v>
      </c>
      <c r="C373" s="350">
        <v>7082</v>
      </c>
      <c r="D373" s="351">
        <v>42963</v>
      </c>
      <c r="E373" s="367" t="s">
        <v>335</v>
      </c>
      <c r="F373" s="353">
        <v>75.197393012667888</v>
      </c>
      <c r="G373" s="353">
        <v>949.15232669722775</v>
      </c>
      <c r="H373" s="353">
        <v>49.444883540239275</v>
      </c>
      <c r="I373" s="353">
        <v>7.9225842783668662E-2</v>
      </c>
      <c r="J373" s="353">
        <v>0.65753454420833046</v>
      </c>
      <c r="K373" s="353">
        <v>5.2093728424280429E-2</v>
      </c>
    </row>
    <row r="374" spans="2:11" ht="21.75" thickBot="1">
      <c r="B374" s="374">
        <v>53</v>
      </c>
      <c r="C374" s="362">
        <v>7082</v>
      </c>
      <c r="D374" s="363">
        <v>43333</v>
      </c>
      <c r="E374" s="372" t="s">
        <v>325</v>
      </c>
      <c r="F374" s="353">
        <v>84.11013379604546</v>
      </c>
      <c r="G374" s="353">
        <v>1097.9661121291956</v>
      </c>
      <c r="H374" s="353">
        <v>56.441111104437461</v>
      </c>
      <c r="I374" s="353">
        <v>7.6605400537305815E-2</v>
      </c>
      <c r="J374" s="353">
        <v>0.67103818002832738</v>
      </c>
      <c r="K374" s="353">
        <v>5.140514855689475E-2</v>
      </c>
    </row>
    <row r="375" spans="2:11">
      <c r="B375" s="365">
        <v>54</v>
      </c>
      <c r="C375" s="350">
        <v>7083</v>
      </c>
      <c r="D375" s="351">
        <v>42955</v>
      </c>
      <c r="E375" s="367" t="s">
        <v>335</v>
      </c>
      <c r="F375" s="353">
        <v>67.671481956072498</v>
      </c>
      <c r="G375" s="353">
        <v>722.54168200854781</v>
      </c>
      <c r="H375" s="353">
        <v>30.755773903008318</v>
      </c>
      <c r="I375" s="353">
        <v>9.3657547572835981E-2</v>
      </c>
      <c r="J375" s="353">
        <v>0.45448648402546843</v>
      </c>
      <c r="K375" s="353">
        <v>4.2566089498826273E-2</v>
      </c>
    </row>
    <row r="376" spans="2:11" ht="21.75" thickBot="1">
      <c r="B376" s="374">
        <v>55</v>
      </c>
      <c r="C376" s="362">
        <v>7083</v>
      </c>
      <c r="D376" s="363">
        <v>43313</v>
      </c>
      <c r="E376" s="372" t="s">
        <v>325</v>
      </c>
      <c r="F376" s="353">
        <v>82.000845651384608</v>
      </c>
      <c r="G376" s="353">
        <v>819.91224637613152</v>
      </c>
      <c r="H376" s="353">
        <v>38.247669157585257</v>
      </c>
      <c r="I376" s="353">
        <v>0.10001173419937802</v>
      </c>
      <c r="J376" s="353">
        <v>0.46643017951534299</v>
      </c>
      <c r="K376" s="353">
        <v>4.6648491136256659E-2</v>
      </c>
    </row>
    <row r="377" spans="2:11">
      <c r="B377" s="365">
        <v>56</v>
      </c>
      <c r="C377" s="366">
        <v>7085</v>
      </c>
      <c r="D377" s="351">
        <v>42956</v>
      </c>
      <c r="E377" s="367" t="s">
        <v>335</v>
      </c>
      <c r="F377" s="353">
        <v>54.718056654609697</v>
      </c>
      <c r="G377" s="353">
        <v>512.32545177672307</v>
      </c>
      <c r="H377" s="353">
        <v>16.965648700684564</v>
      </c>
      <c r="I377" s="353">
        <v>0.10680331508975356</v>
      </c>
      <c r="J377" s="353">
        <v>0.31005576107672861</v>
      </c>
      <c r="K377" s="353">
        <v>3.3114983145671191E-2</v>
      </c>
    </row>
    <row r="378" spans="2:11" ht="21.75" thickBot="1">
      <c r="B378" s="374">
        <v>57</v>
      </c>
      <c r="C378" s="373">
        <v>7085</v>
      </c>
      <c r="D378" s="363">
        <v>43320</v>
      </c>
      <c r="E378" s="372" t="s">
        <v>325</v>
      </c>
      <c r="F378" s="353">
        <v>96.203143795813574</v>
      </c>
      <c r="G378" s="353">
        <v>1150.8074549872135</v>
      </c>
      <c r="H378" s="353">
        <v>55.392895824784077</v>
      </c>
      <c r="I378" s="353">
        <v>8.3596211841434828E-2</v>
      </c>
      <c r="J378" s="353">
        <v>0.57579091118220382</v>
      </c>
      <c r="K378" s="353">
        <v>4.8133938987560299E-2</v>
      </c>
    </row>
    <row r="379" spans="2:11">
      <c r="B379" s="365">
        <v>58</v>
      </c>
      <c r="C379" s="366">
        <v>7086</v>
      </c>
      <c r="D379" s="351">
        <v>42956</v>
      </c>
      <c r="E379" s="367" t="s">
        <v>335</v>
      </c>
      <c r="F379" s="353">
        <v>97.942126620757719</v>
      </c>
      <c r="G379" s="353">
        <v>1196.9454741771249</v>
      </c>
      <c r="H379" s="353">
        <v>42.984952165631178</v>
      </c>
      <c r="I379" s="353">
        <v>8.1826723717795827E-2</v>
      </c>
      <c r="J379" s="353">
        <v>0.43888113979874527</v>
      </c>
      <c r="K379" s="353">
        <v>3.5912205771263257E-2</v>
      </c>
    </row>
    <row r="380" spans="2:11" ht="21.75" thickBot="1">
      <c r="B380" s="374">
        <v>59</v>
      </c>
      <c r="C380" s="373">
        <v>7086</v>
      </c>
      <c r="D380" s="363">
        <v>42590</v>
      </c>
      <c r="E380" s="372" t="s">
        <v>325</v>
      </c>
      <c r="F380" s="353">
        <v>102.61813889325884</v>
      </c>
      <c r="G380" s="353">
        <v>1291.6347090774659</v>
      </c>
      <c r="H380" s="353">
        <v>56.140460210273318</v>
      </c>
      <c r="I380" s="353">
        <v>7.9448266736771564E-2</v>
      </c>
      <c r="J380" s="353">
        <v>0.54708125498815963</v>
      </c>
      <c r="K380" s="353">
        <v>4.3464657472987035E-2</v>
      </c>
    </row>
    <row r="381" spans="2:11">
      <c r="B381" s="368">
        <v>60</v>
      </c>
      <c r="C381" s="350">
        <v>7087</v>
      </c>
      <c r="D381" s="351">
        <v>42934</v>
      </c>
      <c r="E381" s="367" t="s">
        <v>335</v>
      </c>
      <c r="F381" s="353">
        <v>98.573823930862673</v>
      </c>
      <c r="G381" s="353">
        <v>2326.2448363663848</v>
      </c>
      <c r="H381" s="353">
        <v>61.564364854991425</v>
      </c>
      <c r="I381" s="353">
        <v>4.2374655663862046E-2</v>
      </c>
      <c r="J381" s="353">
        <v>0.6245508432154484</v>
      </c>
      <c r="K381" s="353">
        <v>2.6465126925829318E-2</v>
      </c>
    </row>
    <row r="382" spans="2:11" ht="21.75" thickBot="1">
      <c r="B382" s="374">
        <v>61</v>
      </c>
      <c r="C382" s="362">
        <v>7087</v>
      </c>
      <c r="D382" s="363">
        <v>43348</v>
      </c>
      <c r="E382" s="372" t="s">
        <v>325</v>
      </c>
      <c r="F382" s="353">
        <v>93.854246326630175</v>
      </c>
      <c r="G382" s="353">
        <v>1989.9295117608049</v>
      </c>
      <c r="H382" s="353">
        <v>58.488787464690596</v>
      </c>
      <c r="I382" s="353">
        <v>4.7164608480821262E-2</v>
      </c>
      <c r="J382" s="353">
        <v>0.62318743960863288</v>
      </c>
      <c r="K382" s="353">
        <v>2.9392391599306615E-2</v>
      </c>
    </row>
    <row r="383" spans="2:11">
      <c r="B383" s="365">
        <v>62</v>
      </c>
      <c r="C383" s="350">
        <v>7088</v>
      </c>
      <c r="D383" s="351">
        <v>42983</v>
      </c>
      <c r="E383" s="367" t="s">
        <v>335</v>
      </c>
      <c r="F383" s="353">
        <v>121.58357997365169</v>
      </c>
      <c r="G383" s="353">
        <v>2832.2500115417502</v>
      </c>
      <c r="H383" s="353">
        <v>78.916796868168234</v>
      </c>
      <c r="I383" s="353">
        <v>4.2928265329043827E-2</v>
      </c>
      <c r="J383" s="353">
        <v>0.64907446289433368</v>
      </c>
      <c r="K383" s="353">
        <v>2.7863640761434567E-2</v>
      </c>
    </row>
    <row r="384" spans="2:11" ht="21.75" thickBot="1">
      <c r="B384" s="374">
        <v>63</v>
      </c>
      <c r="C384" s="362">
        <v>7088</v>
      </c>
      <c r="D384" s="363">
        <v>43332</v>
      </c>
      <c r="E384" s="372" t="s">
        <v>325</v>
      </c>
      <c r="F384" s="353">
        <v>88.69175451646197</v>
      </c>
      <c r="G384" s="353">
        <v>3214.9140312239533</v>
      </c>
      <c r="H384" s="353">
        <v>74.236393759018242</v>
      </c>
      <c r="I384" s="353">
        <v>2.7587597570282785E-2</v>
      </c>
      <c r="J384" s="353">
        <v>0.83701573121139816</v>
      </c>
      <c r="K384" s="353">
        <v>2.3091253152656036E-2</v>
      </c>
    </row>
    <row r="385" spans="2:11">
      <c r="B385" s="365">
        <v>64</v>
      </c>
      <c r="C385" s="350">
        <v>7089</v>
      </c>
      <c r="D385" s="351">
        <v>43025</v>
      </c>
      <c r="E385" s="367" t="s">
        <v>335</v>
      </c>
      <c r="F385" s="353">
        <v>90.862760214408951</v>
      </c>
      <c r="G385" s="353">
        <v>4539.1077409750797</v>
      </c>
      <c r="H385" s="353">
        <v>114.58861917575254</v>
      </c>
      <c r="I385" s="353">
        <v>2.0017757982296769E-2</v>
      </c>
      <c r="J385" s="353">
        <v>1.2611175238938115</v>
      </c>
      <c r="K385" s="353">
        <v>2.5244745380539679E-2</v>
      </c>
    </row>
    <row r="386" spans="2:11" ht="21.75" thickBot="1">
      <c r="B386" s="374">
        <v>65</v>
      </c>
      <c r="C386" s="362">
        <v>7089</v>
      </c>
      <c r="D386" s="363">
        <v>43395</v>
      </c>
      <c r="E386" s="372" t="s">
        <v>325</v>
      </c>
      <c r="F386" s="353">
        <v>96.221296017368317</v>
      </c>
      <c r="G386" s="353">
        <v>3669.2078523882096</v>
      </c>
      <c r="H386" s="353">
        <v>79.843126650187529</v>
      </c>
      <c r="I386" s="353">
        <v>2.6223997082841715E-2</v>
      </c>
      <c r="J386" s="353">
        <v>0.82978643974796951</v>
      </c>
      <c r="K386" s="353">
        <v>2.1760317175332361E-2</v>
      </c>
    </row>
    <row r="387" spans="2:11">
      <c r="B387" s="365">
        <v>66</v>
      </c>
      <c r="C387" s="350">
        <v>7090</v>
      </c>
      <c r="D387" s="351">
        <v>43017</v>
      </c>
      <c r="E387" s="367" t="s">
        <v>335</v>
      </c>
      <c r="F387" s="353">
        <v>70.579467849141921</v>
      </c>
      <c r="G387" s="353">
        <v>1212.8802321538813</v>
      </c>
      <c r="H387" s="353">
        <v>109.22565727985149</v>
      </c>
      <c r="I387" s="353">
        <v>5.8191621874984376E-2</v>
      </c>
      <c r="J387" s="353">
        <v>1.5475556930141889</v>
      </c>
      <c r="K387" s="353">
        <v>9.0054775718361069E-2</v>
      </c>
    </row>
    <row r="388" spans="2:11" ht="21.75" thickBot="1">
      <c r="B388" s="374">
        <v>67</v>
      </c>
      <c r="C388" s="362">
        <v>7090</v>
      </c>
      <c r="D388" s="363">
        <v>43403</v>
      </c>
      <c r="E388" s="372" t="s">
        <v>325</v>
      </c>
      <c r="F388" s="353">
        <v>84.422352006787023</v>
      </c>
      <c r="G388" s="353">
        <v>1142.7826189388229</v>
      </c>
      <c r="H388" s="353">
        <v>100.10862205681967</v>
      </c>
      <c r="I388" s="353">
        <v>7.3874375237856532E-2</v>
      </c>
      <c r="J388" s="353">
        <v>1.185807072145675</v>
      </c>
      <c r="K388" s="353">
        <v>8.7600756607393609E-2</v>
      </c>
    </row>
    <row r="389" spans="2:11">
      <c r="B389" s="365">
        <v>68</v>
      </c>
      <c r="C389" s="350">
        <v>7091</v>
      </c>
      <c r="D389" s="351">
        <v>43053</v>
      </c>
      <c r="E389" s="367" t="s">
        <v>335</v>
      </c>
      <c r="F389" s="353">
        <v>103.71453307516519</v>
      </c>
      <c r="G389" s="353">
        <v>1110.1470088518122</v>
      </c>
      <c r="H389" s="353">
        <v>49.257992443866954</v>
      </c>
      <c r="I389" s="353">
        <v>9.3424143152386327E-2</v>
      </c>
      <c r="J389" s="353">
        <v>0.47493818834596818</v>
      </c>
      <c r="K389" s="353">
        <v>4.4370693296568751E-2</v>
      </c>
    </row>
    <row r="390" spans="2:11" ht="21.75" thickBot="1">
      <c r="B390" s="374">
        <v>69</v>
      </c>
      <c r="C390" s="362">
        <v>7091</v>
      </c>
      <c r="D390" s="363">
        <v>43425</v>
      </c>
      <c r="E390" s="372" t="s">
        <v>325</v>
      </c>
      <c r="F390" s="353">
        <v>110.52887704681476</v>
      </c>
      <c r="G390" s="353">
        <v>1189.3611422554955</v>
      </c>
      <c r="H390" s="353">
        <v>43.163717562161224</v>
      </c>
      <c r="I390" s="353">
        <v>9.2931299939065293E-2</v>
      </c>
      <c r="J390" s="353">
        <v>0.39051982355596659</v>
      </c>
      <c r="K390" s="353">
        <v>3.6291514855030391E-2</v>
      </c>
    </row>
    <row r="391" spans="2:11">
      <c r="B391" s="365">
        <v>70</v>
      </c>
      <c r="C391" s="350">
        <v>7092</v>
      </c>
      <c r="D391" s="351">
        <v>43080</v>
      </c>
      <c r="E391" s="367" t="s">
        <v>335</v>
      </c>
      <c r="F391" s="353">
        <v>49.530151734264862</v>
      </c>
      <c r="G391" s="353">
        <v>1081.4184788456409</v>
      </c>
      <c r="H391" s="353">
        <v>33.54288894890842</v>
      </c>
      <c r="I391" s="353">
        <v>4.5801096155796944E-2</v>
      </c>
      <c r="J391" s="353">
        <v>0.67722160692884603</v>
      </c>
      <c r="K391" s="353">
        <v>3.1017491937731397E-2</v>
      </c>
    </row>
    <row r="392" spans="2:11" ht="21.75" thickBot="1">
      <c r="B392" s="374">
        <v>71</v>
      </c>
      <c r="C392" s="362">
        <v>7092</v>
      </c>
      <c r="D392" s="363">
        <v>43423</v>
      </c>
      <c r="E392" s="372" t="s">
        <v>325</v>
      </c>
      <c r="F392" s="353">
        <v>54.322338224716347</v>
      </c>
      <c r="G392" s="353">
        <v>878.05879110862236</v>
      </c>
      <c r="H392" s="353">
        <v>42.286141979195584</v>
      </c>
      <c r="I392" s="353">
        <v>6.1866402084682588E-2</v>
      </c>
      <c r="J392" s="353">
        <v>0.77843007795926644</v>
      </c>
      <c r="K392" s="353">
        <v>4.8158668197838789E-2</v>
      </c>
    </row>
    <row r="393" spans="2:11">
      <c r="B393" s="365">
        <v>72</v>
      </c>
      <c r="C393" s="371">
        <v>7093</v>
      </c>
      <c r="D393" s="359">
        <v>43251</v>
      </c>
      <c r="E393" s="370" t="s">
        <v>335</v>
      </c>
      <c r="F393" s="353">
        <v>91.185869758083314</v>
      </c>
      <c r="G393" s="353">
        <v>6099.6414909103096</v>
      </c>
      <c r="H393" s="353">
        <v>191.57962518130174</v>
      </c>
      <c r="I393" s="353">
        <v>1.494938184382944E-2</v>
      </c>
      <c r="J393" s="353">
        <v>2.1009793040255436</v>
      </c>
      <c r="K393" s="353">
        <v>3.1408341861860874E-2</v>
      </c>
    </row>
    <row r="394" spans="2:11" ht="21.75" thickBot="1">
      <c r="B394" s="374">
        <v>73</v>
      </c>
      <c r="C394" s="371">
        <v>7093</v>
      </c>
      <c r="D394" s="359">
        <v>43480</v>
      </c>
      <c r="E394" s="370" t="s">
        <v>325</v>
      </c>
      <c r="F394" s="353">
        <v>97.542777746553426</v>
      </c>
      <c r="G394" s="353">
        <v>5912.3314752700717</v>
      </c>
      <c r="H394" s="353">
        <v>193.83044403761176</v>
      </c>
      <c r="I394" s="353">
        <v>1.6498191644794026E-2</v>
      </c>
      <c r="J394" s="353">
        <v>1.9871327074695753</v>
      </c>
      <c r="K394" s="353">
        <v>3.278409623147148E-2</v>
      </c>
    </row>
    <row r="395" spans="2:11" ht="21.75" thickBot="1">
      <c r="B395" s="365">
        <v>74</v>
      </c>
      <c r="C395" s="376">
        <v>7097</v>
      </c>
      <c r="D395" s="377">
        <v>43206</v>
      </c>
      <c r="E395" s="378" t="s">
        <v>335</v>
      </c>
      <c r="F395" s="353">
        <v>98.39956260393717</v>
      </c>
      <c r="G395" s="353">
        <v>1129.1461433625602</v>
      </c>
      <c r="H395" s="353">
        <v>46.088969505379971</v>
      </c>
      <c r="I395" s="353">
        <v>8.7145107993644208E-2</v>
      </c>
      <c r="J395" s="353">
        <v>0.46838591845057509</v>
      </c>
      <c r="K395" s="353">
        <v>4.081754144607759E-2</v>
      </c>
    </row>
    <row r="396" spans="2:11">
      <c r="B396" s="365">
        <v>75</v>
      </c>
      <c r="C396" s="371">
        <v>7098</v>
      </c>
      <c r="D396" s="359">
        <v>43206</v>
      </c>
      <c r="E396" s="370" t="s">
        <v>335</v>
      </c>
      <c r="F396" s="353">
        <v>109.84635351635652</v>
      </c>
      <c r="G396" s="353">
        <v>1419.1893823048665</v>
      </c>
      <c r="H396" s="353">
        <v>49.412380740870169</v>
      </c>
      <c r="I396" s="353">
        <v>7.740077179689582E-2</v>
      </c>
      <c r="J396" s="353">
        <v>0.44983178011013802</v>
      </c>
      <c r="K396" s="353">
        <v>3.4817326959296215E-2</v>
      </c>
    </row>
    <row r="397" spans="2:11" ht="21.75" thickBot="1">
      <c r="B397" s="374">
        <v>76</v>
      </c>
      <c r="C397" s="371">
        <v>7098</v>
      </c>
      <c r="D397" s="359">
        <v>43206</v>
      </c>
      <c r="E397" s="370" t="s">
        <v>335</v>
      </c>
      <c r="F397" s="353">
        <v>98.483062823088986</v>
      </c>
      <c r="G397" s="353">
        <v>1281.6754853419932</v>
      </c>
      <c r="H397" s="353">
        <v>53.353345164373216</v>
      </c>
      <c r="I397" s="353">
        <v>7.6839312251346104E-2</v>
      </c>
      <c r="J397" s="353">
        <v>0.54175148126957651</v>
      </c>
      <c r="K397" s="353">
        <v>4.1627811231902269E-2</v>
      </c>
    </row>
    <row r="398" spans="2:11" ht="21.75" thickBot="1">
      <c r="B398" s="365">
        <v>77</v>
      </c>
      <c r="C398" s="350">
        <v>7038</v>
      </c>
      <c r="D398" s="351">
        <v>41480</v>
      </c>
      <c r="E398" s="367" t="s">
        <v>323</v>
      </c>
      <c r="F398" s="353">
        <v>76.192134753867691</v>
      </c>
      <c r="G398" s="353">
        <v>669.98762445059174</v>
      </c>
      <c r="H398" s="353">
        <v>33.112226857267878</v>
      </c>
      <c r="I398" s="353">
        <v>0.11372170466036195</v>
      </c>
      <c r="J398" s="353">
        <v>0.43458851709870255</v>
      </c>
      <c r="K398" s="353">
        <v>4.9422146990283314E-2</v>
      </c>
    </row>
    <row r="399" spans="2:11" ht="21.75" thickBot="1">
      <c r="B399" s="375">
        <v>78</v>
      </c>
      <c r="C399" s="376">
        <v>9008</v>
      </c>
      <c r="D399" s="377">
        <v>43550</v>
      </c>
      <c r="E399" s="378" t="s">
        <v>334</v>
      </c>
      <c r="F399" s="353">
        <v>59.619156474389619</v>
      </c>
      <c r="G399" s="353">
        <v>1197.0220835904745</v>
      </c>
      <c r="H399" s="353">
        <v>36.110610099067102</v>
      </c>
      <c r="I399" s="353">
        <v>4.9806229385143522E-2</v>
      </c>
      <c r="J399" s="353">
        <v>0.60568804113454711</v>
      </c>
      <c r="K399" s="353">
        <v>3.0167037512585503E-2</v>
      </c>
    </row>
    <row r="400" spans="2:11" ht="21.75" thickBot="1">
      <c r="B400" s="374">
        <v>79</v>
      </c>
      <c r="C400" s="358">
        <v>9010</v>
      </c>
      <c r="D400" s="359">
        <v>43599</v>
      </c>
      <c r="E400" s="370" t="s">
        <v>334</v>
      </c>
      <c r="F400" s="353">
        <v>89.886170694763891</v>
      </c>
      <c r="G400" s="353">
        <v>1097.0851038756732</v>
      </c>
      <c r="H400" s="353">
        <v>41.213549600015376</v>
      </c>
      <c r="I400" s="353">
        <v>8.1931812196905193E-2</v>
      </c>
      <c r="J400" s="353">
        <v>0.45850823637785892</v>
      </c>
      <c r="K400" s="353">
        <v>3.756641071364495E-2</v>
      </c>
    </row>
    <row r="401" spans="1:11" ht="21.75" thickBot="1">
      <c r="B401" s="374">
        <v>80</v>
      </c>
      <c r="C401" s="376">
        <v>9012</v>
      </c>
      <c r="D401" s="377">
        <v>43585</v>
      </c>
      <c r="E401" s="378" t="s">
        <v>334</v>
      </c>
      <c r="F401" s="353">
        <v>39.662604097107945</v>
      </c>
      <c r="G401" s="353">
        <v>586.90471567274392</v>
      </c>
      <c r="H401" s="353">
        <v>24.761445129362553</v>
      </c>
      <c r="I401" s="353">
        <v>6.7579290194736963E-2</v>
      </c>
      <c r="J401" s="353">
        <v>0.62430205209768541</v>
      </c>
      <c r="K401" s="353">
        <v>4.2189889547879271E-2</v>
      </c>
    </row>
    <row r="402" spans="1:11" ht="21.75" thickBot="1">
      <c r="A402" s="386" t="s">
        <v>375</v>
      </c>
      <c r="B402" s="391">
        <v>1</v>
      </c>
      <c r="C402" s="332">
        <v>9013</v>
      </c>
      <c r="D402" s="392">
        <v>43592</v>
      </c>
      <c r="E402" s="370" t="s">
        <v>334</v>
      </c>
      <c r="F402" s="353">
        <v>57.966289924947063</v>
      </c>
      <c r="G402" s="353">
        <v>1627.0834220425097</v>
      </c>
      <c r="H402" s="353">
        <v>44.388906349846849</v>
      </c>
      <c r="I402" s="353">
        <v>3.5625886871971719E-2</v>
      </c>
      <c r="J402" s="353">
        <v>0.76577104395192819</v>
      </c>
      <c r="K402" s="353">
        <v>2.7281272581663074E-2</v>
      </c>
    </row>
    <row r="403" spans="1:11" ht="21.75" thickBot="1">
      <c r="A403" s="356">
        <v>44336</v>
      </c>
      <c r="B403" s="375">
        <v>2</v>
      </c>
      <c r="C403" s="393" t="s">
        <v>376</v>
      </c>
      <c r="D403" s="394">
        <v>41761</v>
      </c>
      <c r="E403" s="367" t="s">
        <v>335</v>
      </c>
      <c r="F403" s="353">
        <v>83.731191351828116</v>
      </c>
      <c r="G403" s="353">
        <v>1839.8891431341519</v>
      </c>
      <c r="H403" s="353">
        <v>37.495210848752116</v>
      </c>
      <c r="I403" s="353">
        <v>4.5508824085562324E-2</v>
      </c>
      <c r="J403" s="353">
        <v>0.44780457847783239</v>
      </c>
      <c r="K403" s="353">
        <v>2.0379059786657064E-2</v>
      </c>
    </row>
    <row r="404" spans="1:11">
      <c r="B404" s="365">
        <v>3</v>
      </c>
      <c r="C404" s="393">
        <v>7045</v>
      </c>
      <c r="D404" s="394">
        <v>41849</v>
      </c>
      <c r="E404" s="352" t="s">
        <v>335</v>
      </c>
      <c r="F404" s="353">
        <v>88.268573580454955</v>
      </c>
      <c r="G404" s="353">
        <v>2043.373571547002</v>
      </c>
      <c r="H404" s="353">
        <v>59.58940944921364</v>
      </c>
      <c r="I404" s="353">
        <v>4.3197472459051318E-2</v>
      </c>
      <c r="J404" s="353">
        <v>0.67509201782783024</v>
      </c>
      <c r="K404" s="353">
        <v>2.9162268847443079E-2</v>
      </c>
    </row>
    <row r="405" spans="1:11">
      <c r="B405" s="368">
        <v>4</v>
      </c>
      <c r="C405" s="395">
        <v>7045</v>
      </c>
      <c r="D405" s="392">
        <v>42234</v>
      </c>
      <c r="E405" s="360" t="s">
        <v>325</v>
      </c>
      <c r="F405" s="353">
        <v>69.273734526445708</v>
      </c>
      <c r="G405" s="353">
        <v>1560.128515807264</v>
      </c>
      <c r="H405" s="353">
        <v>51.798196805317097</v>
      </c>
      <c r="I405" s="353">
        <v>4.4402582110744319E-2</v>
      </c>
      <c r="J405" s="353">
        <v>0.74773212617175699</v>
      </c>
      <c r="K405" s="353">
        <v>3.3201237129182867E-2</v>
      </c>
    </row>
    <row r="406" spans="1:11">
      <c r="B406" s="368">
        <v>5</v>
      </c>
      <c r="C406" s="395">
        <v>7045</v>
      </c>
      <c r="D406" s="392">
        <v>42599</v>
      </c>
      <c r="E406" s="360" t="s">
        <v>328</v>
      </c>
      <c r="F406" s="353">
        <v>85.209536438849398</v>
      </c>
      <c r="G406" s="353">
        <v>2318.1384733859099</v>
      </c>
      <c r="H406" s="353">
        <v>62.482470026542863</v>
      </c>
      <c r="I406" s="353">
        <v>3.6757742221667625E-2</v>
      </c>
      <c r="J406" s="353">
        <v>0.73328024817249637</v>
      </c>
      <c r="K406" s="353">
        <v>2.6953726338565086E-2</v>
      </c>
    </row>
    <row r="407" spans="1:11">
      <c r="B407" s="368">
        <v>6</v>
      </c>
      <c r="C407" s="395">
        <v>7045</v>
      </c>
      <c r="D407" s="392">
        <v>42991</v>
      </c>
      <c r="E407" s="360" t="s">
        <v>330</v>
      </c>
      <c r="F407" s="353">
        <v>75.012745966830863</v>
      </c>
      <c r="G407" s="353">
        <v>1960.3957896612828</v>
      </c>
      <c r="H407" s="353">
        <v>45.362807930333922</v>
      </c>
      <c r="I407" s="353">
        <v>3.8264082366648813E-2</v>
      </c>
      <c r="J407" s="353">
        <v>0.6047346666977429</v>
      </c>
      <c r="K407" s="353">
        <v>2.3139617096490352E-2</v>
      </c>
    </row>
    <row r="408" spans="1:11" ht="21.75" thickBot="1">
      <c r="B408" s="396">
        <v>7</v>
      </c>
      <c r="C408" s="397">
        <v>7045</v>
      </c>
      <c r="D408" s="398">
        <v>43411</v>
      </c>
      <c r="E408" s="364" t="s">
        <v>331</v>
      </c>
      <c r="F408" s="353">
        <v>76.445603512713021</v>
      </c>
      <c r="G408" s="353">
        <v>1987.3239685111271</v>
      </c>
      <c r="H408" s="353">
        <v>51.215765467966982</v>
      </c>
      <c r="I408" s="353">
        <v>3.8466603696218141E-2</v>
      </c>
      <c r="J408" s="353">
        <v>0.66996351803867593</v>
      </c>
      <c r="K408" s="353">
        <v>2.5771221139317842E-2</v>
      </c>
    </row>
    <row r="409" spans="1:11">
      <c r="B409" s="399"/>
    </row>
    <row r="410" spans="1:11">
      <c r="B410" s="399"/>
    </row>
    <row r="411" spans="1:11">
      <c r="B411" s="399"/>
    </row>
    <row r="412" spans="1:11">
      <c r="B412" s="399"/>
    </row>
    <row r="413" spans="1:11">
      <c r="B413" s="399"/>
    </row>
    <row r="414" spans="1:11">
      <c r="B414" s="399"/>
    </row>
    <row r="415" spans="1:11">
      <c r="B415" s="399"/>
    </row>
    <row r="416" spans="1:11">
      <c r="B416" s="399"/>
    </row>
    <row r="417" spans="2:2">
      <c r="B417" s="399"/>
    </row>
    <row r="418" spans="2:2">
      <c r="B418" s="399"/>
    </row>
    <row r="419" spans="2:2">
      <c r="B419" s="399"/>
    </row>
    <row r="420" spans="2:2">
      <c r="B420" s="399"/>
    </row>
    <row r="421" spans="2:2">
      <c r="B421" s="399"/>
    </row>
    <row r="422" spans="2:2">
      <c r="B422" s="399"/>
    </row>
    <row r="423" spans="2:2">
      <c r="B423" s="399"/>
    </row>
    <row r="424" spans="2:2">
      <c r="B424" s="399"/>
    </row>
    <row r="425" spans="2:2">
      <c r="B425" s="399"/>
    </row>
    <row r="426" spans="2:2">
      <c r="B426" s="399"/>
    </row>
    <row r="427" spans="2:2">
      <c r="B427" s="399"/>
    </row>
    <row r="428" spans="2:2">
      <c r="B428" s="399"/>
    </row>
    <row r="429" spans="2:2">
      <c r="B429" s="399"/>
    </row>
    <row r="430" spans="2:2">
      <c r="B430" s="399"/>
    </row>
    <row r="431" spans="2:2">
      <c r="B431" s="399"/>
    </row>
    <row r="432" spans="2:2">
      <c r="B432" s="399"/>
    </row>
    <row r="433" spans="2:2">
      <c r="B433" s="399"/>
    </row>
    <row r="434" spans="2:2">
      <c r="B434" s="399"/>
    </row>
    <row r="435" spans="2:2">
      <c r="B435" s="399"/>
    </row>
    <row r="436" spans="2:2">
      <c r="B436" s="399"/>
    </row>
    <row r="437" spans="2:2">
      <c r="B437" s="399"/>
    </row>
    <row r="438" spans="2:2">
      <c r="B438" s="399"/>
    </row>
    <row r="439" spans="2:2">
      <c r="B439" s="399"/>
    </row>
    <row r="440" spans="2:2">
      <c r="B440" s="399"/>
    </row>
    <row r="441" spans="2:2">
      <c r="B441" s="399"/>
    </row>
    <row r="442" spans="2:2">
      <c r="B442" s="399"/>
    </row>
    <row r="443" spans="2:2">
      <c r="B443" s="399"/>
    </row>
    <row r="444" spans="2:2">
      <c r="B444" s="399"/>
    </row>
    <row r="445" spans="2:2">
      <c r="B445" s="399"/>
    </row>
    <row r="446" spans="2:2">
      <c r="B446" s="399"/>
    </row>
    <row r="447" spans="2:2">
      <c r="B447" s="399"/>
    </row>
    <row r="448" spans="2:2">
      <c r="B448" s="399"/>
    </row>
    <row r="449" spans="2:2">
      <c r="B449" s="399"/>
    </row>
    <row r="450" spans="2:2">
      <c r="B450" s="399"/>
    </row>
    <row r="451" spans="2:2">
      <c r="B451" s="399"/>
    </row>
    <row r="452" spans="2:2">
      <c r="B452" s="399"/>
    </row>
    <row r="453" spans="2:2">
      <c r="B453" s="399"/>
    </row>
    <row r="454" spans="2:2">
      <c r="B454" s="399"/>
    </row>
    <row r="455" spans="2:2">
      <c r="B455" s="399"/>
    </row>
    <row r="456" spans="2:2">
      <c r="B456" s="399"/>
    </row>
    <row r="457" spans="2:2">
      <c r="B457" s="399"/>
    </row>
    <row r="458" spans="2:2">
      <c r="B458" s="399"/>
    </row>
    <row r="459" spans="2:2">
      <c r="B459" s="399"/>
    </row>
    <row r="460" spans="2:2">
      <c r="B460" s="399"/>
    </row>
    <row r="461" spans="2:2">
      <c r="B461" s="399"/>
    </row>
    <row r="462" spans="2:2">
      <c r="B462" s="399"/>
    </row>
    <row r="463" spans="2:2">
      <c r="B463" s="399"/>
    </row>
    <row r="464" spans="2:2">
      <c r="B464" s="399"/>
    </row>
    <row r="465" spans="2:2">
      <c r="B465" s="399"/>
    </row>
    <row r="466" spans="2:2">
      <c r="B466" s="399"/>
    </row>
    <row r="467" spans="2:2">
      <c r="B467" s="399"/>
    </row>
    <row r="468" spans="2:2">
      <c r="B468" s="399"/>
    </row>
    <row r="469" spans="2:2">
      <c r="B469" s="399"/>
    </row>
    <row r="470" spans="2:2">
      <c r="B470" s="399"/>
    </row>
    <row r="471" spans="2:2">
      <c r="B471" s="399"/>
    </row>
    <row r="472" spans="2:2">
      <c r="B472" s="399"/>
    </row>
    <row r="473" spans="2:2">
      <c r="B473" s="399"/>
    </row>
    <row r="474" spans="2:2">
      <c r="B474" s="399"/>
    </row>
    <row r="475" spans="2:2">
      <c r="B475" s="399"/>
    </row>
    <row r="476" spans="2:2">
      <c r="B476" s="399"/>
    </row>
    <row r="477" spans="2:2">
      <c r="B477" s="399"/>
    </row>
    <row r="478" spans="2:2">
      <c r="B478" s="399"/>
    </row>
    <row r="479" spans="2:2">
      <c r="B479" s="399"/>
    </row>
    <row r="480" spans="2:2">
      <c r="B480" s="399"/>
    </row>
    <row r="481" spans="2:2">
      <c r="B481" s="399"/>
    </row>
    <row r="482" spans="2:2">
      <c r="B482" s="399"/>
    </row>
    <row r="483" spans="2:2">
      <c r="B483" s="399"/>
    </row>
    <row r="484" spans="2:2">
      <c r="B484" s="399"/>
    </row>
    <row r="485" spans="2:2">
      <c r="B485" s="399"/>
    </row>
    <row r="486" spans="2:2">
      <c r="B486" s="399"/>
    </row>
    <row r="487" spans="2:2">
      <c r="B487" s="399"/>
    </row>
    <row r="488" spans="2:2">
      <c r="B488" s="399"/>
    </row>
    <row r="489" spans="2:2">
      <c r="B489" s="399"/>
    </row>
    <row r="490" spans="2:2">
      <c r="B490" s="399"/>
    </row>
    <row r="491" spans="2:2">
      <c r="B491" s="399"/>
    </row>
    <row r="492" spans="2:2">
      <c r="B492" s="399"/>
    </row>
    <row r="493" spans="2:2">
      <c r="B493" s="399"/>
    </row>
    <row r="494" spans="2:2">
      <c r="B494" s="399"/>
    </row>
    <row r="495" spans="2:2">
      <c r="B495" s="399"/>
    </row>
    <row r="496" spans="2:2">
      <c r="B496" s="399"/>
    </row>
    <row r="497" spans="2:2">
      <c r="B497" s="399"/>
    </row>
    <row r="498" spans="2:2">
      <c r="B498" s="399"/>
    </row>
    <row r="499" spans="2:2">
      <c r="B499" s="399"/>
    </row>
    <row r="500" spans="2:2">
      <c r="B500" s="399"/>
    </row>
    <row r="501" spans="2:2">
      <c r="B501" s="399"/>
    </row>
    <row r="502" spans="2:2">
      <c r="B502" s="399"/>
    </row>
    <row r="503" spans="2:2">
      <c r="B503" s="399"/>
    </row>
    <row r="504" spans="2:2">
      <c r="B504" s="399"/>
    </row>
    <row r="505" spans="2:2">
      <c r="B505" s="399"/>
    </row>
    <row r="506" spans="2:2">
      <c r="B506" s="399"/>
    </row>
    <row r="507" spans="2:2">
      <c r="B507" s="399"/>
    </row>
    <row r="508" spans="2:2">
      <c r="B508" s="399"/>
    </row>
    <row r="509" spans="2:2">
      <c r="B509" s="399"/>
    </row>
    <row r="510" spans="2:2">
      <c r="B510" s="399"/>
    </row>
    <row r="511" spans="2:2">
      <c r="B511" s="399"/>
    </row>
    <row r="512" spans="2:2">
      <c r="B512" s="399"/>
    </row>
    <row r="513" spans="2:2">
      <c r="B513" s="399"/>
    </row>
    <row r="514" spans="2:2">
      <c r="B514" s="399"/>
    </row>
    <row r="515" spans="2:2">
      <c r="B515" s="399"/>
    </row>
    <row r="516" spans="2:2">
      <c r="B516" s="399"/>
    </row>
    <row r="517" spans="2:2">
      <c r="B517" s="399"/>
    </row>
    <row r="518" spans="2:2">
      <c r="B518" s="399"/>
    </row>
    <row r="519" spans="2:2">
      <c r="B519" s="399"/>
    </row>
    <row r="520" spans="2:2">
      <c r="B520" s="399"/>
    </row>
    <row r="521" spans="2:2">
      <c r="B521" s="399"/>
    </row>
    <row r="522" spans="2:2">
      <c r="B522" s="399"/>
    </row>
    <row r="523" spans="2:2">
      <c r="B523" s="399"/>
    </row>
    <row r="524" spans="2:2">
      <c r="B524" s="399"/>
    </row>
    <row r="525" spans="2:2">
      <c r="B525" s="399"/>
    </row>
    <row r="526" spans="2:2">
      <c r="B526" s="399"/>
    </row>
    <row r="527" spans="2:2">
      <c r="B527" s="399"/>
    </row>
    <row r="528" spans="2:2">
      <c r="B528" s="399"/>
    </row>
    <row r="529" spans="2:2">
      <c r="B529" s="399"/>
    </row>
    <row r="530" spans="2:2">
      <c r="B530" s="399"/>
    </row>
    <row r="531" spans="2:2">
      <c r="B531" s="399"/>
    </row>
    <row r="532" spans="2:2">
      <c r="B532" s="399"/>
    </row>
    <row r="533" spans="2:2">
      <c r="B533" s="399"/>
    </row>
    <row r="534" spans="2:2">
      <c r="B534" s="399"/>
    </row>
    <row r="535" spans="2:2">
      <c r="B535" s="399"/>
    </row>
    <row r="536" spans="2:2">
      <c r="B536" s="399"/>
    </row>
    <row r="537" spans="2:2">
      <c r="B537" s="399"/>
    </row>
    <row r="538" spans="2:2">
      <c r="B538" s="399"/>
    </row>
    <row r="539" spans="2:2">
      <c r="B539" s="399"/>
    </row>
    <row r="540" spans="2:2">
      <c r="B540" s="399"/>
    </row>
    <row r="541" spans="2:2">
      <c r="B541" s="399"/>
    </row>
    <row r="542" spans="2:2">
      <c r="B542" s="399"/>
    </row>
    <row r="543" spans="2:2">
      <c r="B543" s="399"/>
    </row>
    <row r="544" spans="2:2">
      <c r="B544" s="399"/>
    </row>
    <row r="545" spans="2:2">
      <c r="B545" s="399"/>
    </row>
    <row r="546" spans="2:2">
      <c r="B546" s="399"/>
    </row>
    <row r="547" spans="2:2">
      <c r="B547" s="399"/>
    </row>
    <row r="548" spans="2:2">
      <c r="B548" s="399"/>
    </row>
    <row r="549" spans="2:2">
      <c r="B549" s="399"/>
    </row>
    <row r="550" spans="2:2">
      <c r="B550" s="399"/>
    </row>
    <row r="551" spans="2:2">
      <c r="B551" s="399"/>
    </row>
    <row r="552" spans="2:2">
      <c r="B552" s="399"/>
    </row>
    <row r="553" spans="2:2">
      <c r="B553" s="399"/>
    </row>
    <row r="554" spans="2:2">
      <c r="B554" s="399"/>
    </row>
    <row r="555" spans="2:2">
      <c r="B555" s="399"/>
    </row>
    <row r="556" spans="2:2">
      <c r="B556" s="399"/>
    </row>
    <row r="557" spans="2:2">
      <c r="B557" s="399"/>
    </row>
    <row r="558" spans="2:2">
      <c r="B558" s="399"/>
    </row>
    <row r="559" spans="2:2">
      <c r="B559" s="399"/>
    </row>
    <row r="560" spans="2:2">
      <c r="B560" s="399"/>
    </row>
    <row r="561" spans="2:2">
      <c r="B561" s="399"/>
    </row>
    <row r="562" spans="2:2">
      <c r="B562" s="399"/>
    </row>
    <row r="563" spans="2:2">
      <c r="B563" s="399"/>
    </row>
    <row r="564" spans="2:2">
      <c r="B564" s="399"/>
    </row>
    <row r="565" spans="2:2">
      <c r="B565" s="399"/>
    </row>
    <row r="566" spans="2:2">
      <c r="B566" s="399"/>
    </row>
    <row r="567" spans="2:2">
      <c r="B567" s="399"/>
    </row>
    <row r="568" spans="2:2">
      <c r="B568" s="399"/>
    </row>
    <row r="569" spans="2:2">
      <c r="B569" s="399"/>
    </row>
    <row r="570" spans="2:2">
      <c r="B570" s="399"/>
    </row>
    <row r="571" spans="2:2">
      <c r="B571" s="399"/>
    </row>
    <row r="572" spans="2:2">
      <c r="B572" s="399"/>
    </row>
    <row r="573" spans="2:2">
      <c r="B573" s="399"/>
    </row>
    <row r="574" spans="2:2">
      <c r="B574" s="399"/>
    </row>
    <row r="575" spans="2:2">
      <c r="B575" s="399"/>
    </row>
    <row r="576" spans="2:2">
      <c r="B576" s="399"/>
    </row>
    <row r="577" spans="2:2">
      <c r="B577" s="399"/>
    </row>
    <row r="578" spans="2:2">
      <c r="B578" s="399"/>
    </row>
    <row r="579" spans="2:2">
      <c r="B579" s="399"/>
    </row>
    <row r="580" spans="2:2">
      <c r="B580" s="399"/>
    </row>
    <row r="581" spans="2:2">
      <c r="B581" s="399"/>
    </row>
    <row r="582" spans="2:2">
      <c r="B582" s="399"/>
    </row>
    <row r="583" spans="2:2">
      <c r="B583" s="399"/>
    </row>
    <row r="584" spans="2:2">
      <c r="B584" s="399"/>
    </row>
    <row r="585" spans="2:2">
      <c r="B585" s="399"/>
    </row>
    <row r="586" spans="2:2">
      <c r="B586" s="399"/>
    </row>
    <row r="587" spans="2:2">
      <c r="B587" s="399"/>
    </row>
    <row r="588" spans="2:2">
      <c r="B588" s="399"/>
    </row>
    <row r="589" spans="2:2">
      <c r="B589" s="399"/>
    </row>
    <row r="590" spans="2:2">
      <c r="B590" s="399"/>
    </row>
    <row r="591" spans="2:2">
      <c r="B591" s="399"/>
    </row>
    <row r="592" spans="2:2">
      <c r="B592" s="399"/>
    </row>
    <row r="593" spans="2:2">
      <c r="B593" s="399"/>
    </row>
    <row r="594" spans="2:2">
      <c r="B594" s="399"/>
    </row>
    <row r="595" spans="2:2">
      <c r="B595" s="399"/>
    </row>
    <row r="596" spans="2:2">
      <c r="B596" s="399"/>
    </row>
    <row r="597" spans="2:2">
      <c r="B597" s="399"/>
    </row>
    <row r="598" spans="2:2">
      <c r="B598" s="399"/>
    </row>
    <row r="599" spans="2:2">
      <c r="B599" s="399"/>
    </row>
    <row r="600" spans="2:2">
      <c r="B600" s="399"/>
    </row>
    <row r="601" spans="2:2">
      <c r="B601" s="399"/>
    </row>
    <row r="602" spans="2:2">
      <c r="B602" s="399"/>
    </row>
    <row r="603" spans="2:2">
      <c r="B603" s="399"/>
    </row>
    <row r="604" spans="2:2">
      <c r="B604" s="399"/>
    </row>
    <row r="605" spans="2:2">
      <c r="B605" s="399"/>
    </row>
    <row r="606" spans="2:2">
      <c r="B606" s="399"/>
    </row>
    <row r="607" spans="2:2">
      <c r="B607" s="399"/>
    </row>
    <row r="608" spans="2:2">
      <c r="B608" s="399"/>
    </row>
    <row r="609" spans="2:2">
      <c r="B609" s="399"/>
    </row>
    <row r="610" spans="2:2">
      <c r="B610" s="399"/>
    </row>
    <row r="611" spans="2:2">
      <c r="B611" s="399"/>
    </row>
    <row r="612" spans="2:2">
      <c r="B612" s="399"/>
    </row>
    <row r="613" spans="2:2">
      <c r="B613" s="399"/>
    </row>
    <row r="614" spans="2:2">
      <c r="B614" s="399"/>
    </row>
    <row r="615" spans="2:2">
      <c r="B615" s="399"/>
    </row>
    <row r="616" spans="2:2">
      <c r="B616" s="399"/>
    </row>
    <row r="617" spans="2:2">
      <c r="B617" s="399"/>
    </row>
    <row r="618" spans="2:2">
      <c r="B618" s="399"/>
    </row>
    <row r="619" spans="2:2">
      <c r="B619" s="399"/>
    </row>
    <row r="620" spans="2:2">
      <c r="B620" s="399"/>
    </row>
    <row r="621" spans="2:2">
      <c r="B621" s="399"/>
    </row>
    <row r="622" spans="2:2">
      <c r="B622" s="399"/>
    </row>
    <row r="623" spans="2:2">
      <c r="B623" s="399"/>
    </row>
    <row r="624" spans="2:2">
      <c r="B624" s="399"/>
    </row>
    <row r="625" spans="2:2">
      <c r="B625" s="399"/>
    </row>
    <row r="626" spans="2:2">
      <c r="B626" s="399"/>
    </row>
    <row r="627" spans="2:2">
      <c r="B627" s="399"/>
    </row>
    <row r="628" spans="2:2">
      <c r="B628" s="399"/>
    </row>
    <row r="629" spans="2:2">
      <c r="B629" s="399"/>
    </row>
    <row r="630" spans="2:2">
      <c r="B630" s="399"/>
    </row>
    <row r="631" spans="2:2">
      <c r="B631" s="399"/>
    </row>
    <row r="632" spans="2:2">
      <c r="B632" s="399"/>
    </row>
    <row r="633" spans="2:2">
      <c r="B633" s="399"/>
    </row>
    <row r="634" spans="2:2">
      <c r="B634" s="399"/>
    </row>
    <row r="635" spans="2:2">
      <c r="B635" s="399"/>
    </row>
    <row r="636" spans="2:2">
      <c r="B636" s="399"/>
    </row>
    <row r="637" spans="2:2">
      <c r="B637" s="399"/>
    </row>
    <row r="638" spans="2:2">
      <c r="B638" s="399"/>
    </row>
    <row r="639" spans="2:2">
      <c r="B639" s="399"/>
    </row>
    <row r="640" spans="2:2">
      <c r="B640" s="399"/>
    </row>
    <row r="641" spans="2:2">
      <c r="B641" s="399"/>
    </row>
    <row r="642" spans="2:2">
      <c r="B642" s="399"/>
    </row>
    <row r="643" spans="2:2">
      <c r="B643" s="399"/>
    </row>
    <row r="644" spans="2:2">
      <c r="B644" s="399"/>
    </row>
    <row r="645" spans="2:2">
      <c r="B645" s="399"/>
    </row>
    <row r="646" spans="2:2">
      <c r="B646" s="399"/>
    </row>
    <row r="647" spans="2:2">
      <c r="B647" s="399"/>
    </row>
    <row r="648" spans="2:2">
      <c r="B648" s="399"/>
    </row>
    <row r="649" spans="2:2">
      <c r="B649" s="399"/>
    </row>
    <row r="650" spans="2:2">
      <c r="B650" s="399"/>
    </row>
    <row r="651" spans="2:2">
      <c r="B651" s="399"/>
    </row>
    <row r="652" spans="2:2">
      <c r="B652" s="399"/>
    </row>
    <row r="653" spans="2:2">
      <c r="B653" s="399"/>
    </row>
    <row r="654" spans="2:2">
      <c r="B654" s="399"/>
    </row>
    <row r="655" spans="2:2">
      <c r="B655" s="399"/>
    </row>
    <row r="656" spans="2:2">
      <c r="B656" s="399"/>
    </row>
    <row r="657" spans="2:2">
      <c r="B657" s="399"/>
    </row>
    <row r="658" spans="2:2">
      <c r="B658" s="399"/>
    </row>
    <row r="659" spans="2:2">
      <c r="B659" s="399"/>
    </row>
    <row r="660" spans="2:2">
      <c r="B660" s="399"/>
    </row>
    <row r="661" spans="2:2">
      <c r="B661" s="399"/>
    </row>
    <row r="662" spans="2:2">
      <c r="B662" s="399"/>
    </row>
    <row r="663" spans="2:2">
      <c r="B663" s="399"/>
    </row>
    <row r="664" spans="2:2">
      <c r="B664" s="399"/>
    </row>
    <row r="665" spans="2:2">
      <c r="B665" s="399"/>
    </row>
    <row r="666" spans="2:2">
      <c r="B666" s="399"/>
    </row>
    <row r="667" spans="2:2">
      <c r="B667" s="399"/>
    </row>
    <row r="668" spans="2:2">
      <c r="B668" s="399"/>
    </row>
    <row r="669" spans="2:2">
      <c r="B669" s="399"/>
    </row>
    <row r="670" spans="2:2">
      <c r="B670" s="399"/>
    </row>
    <row r="671" spans="2:2">
      <c r="B671" s="399"/>
    </row>
    <row r="672" spans="2:2">
      <c r="B672" s="399"/>
    </row>
    <row r="673" spans="2:2">
      <c r="B673" s="399"/>
    </row>
    <row r="674" spans="2:2">
      <c r="B674" s="399"/>
    </row>
    <row r="675" spans="2:2">
      <c r="B675" s="399"/>
    </row>
    <row r="676" spans="2:2">
      <c r="B676" s="399"/>
    </row>
    <row r="677" spans="2:2">
      <c r="B677" s="399"/>
    </row>
    <row r="678" spans="2:2">
      <c r="B678" s="399"/>
    </row>
    <row r="679" spans="2:2">
      <c r="B679" s="399"/>
    </row>
    <row r="680" spans="2:2">
      <c r="B680" s="399"/>
    </row>
    <row r="681" spans="2:2">
      <c r="B681" s="399"/>
    </row>
    <row r="682" spans="2:2">
      <c r="B682" s="399"/>
    </row>
    <row r="683" spans="2:2">
      <c r="B683" s="399"/>
    </row>
    <row r="684" spans="2:2">
      <c r="B684" s="399"/>
    </row>
    <row r="685" spans="2:2">
      <c r="B685" s="399"/>
    </row>
    <row r="686" spans="2:2">
      <c r="B686" s="399"/>
    </row>
    <row r="687" spans="2:2">
      <c r="B687" s="399"/>
    </row>
  </sheetData>
  <mergeCells count="1">
    <mergeCell ref="F195:K195"/>
  </mergeCell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3"/>
  <sheetViews>
    <sheetView topLeftCell="A103" zoomScaleNormal="100" workbookViewId="0">
      <selection activeCell="C52" sqref="C52"/>
    </sheetView>
  </sheetViews>
  <sheetFormatPr defaultColWidth="12.5703125" defaultRowHeight="15.75"/>
  <cols>
    <col min="1" max="1" width="33.5703125" style="404" bestFit="1" customWidth="1"/>
    <col min="2" max="4" width="21.28515625" style="404" bestFit="1" customWidth="1"/>
    <col min="5" max="5" width="22.85546875" style="404" bestFit="1" customWidth="1"/>
    <col min="6" max="7" width="21.28515625" style="404" bestFit="1" customWidth="1"/>
    <col min="8" max="10" width="27.28515625" style="404" bestFit="1" customWidth="1"/>
    <col min="11" max="12" width="21.28515625" style="404" bestFit="1" customWidth="1"/>
    <col min="13" max="13" width="21" style="404" bestFit="1" customWidth="1"/>
    <col min="14" max="14" width="33.7109375" style="404" bestFit="1" customWidth="1"/>
    <col min="15" max="19" width="14.140625" style="404" bestFit="1" customWidth="1"/>
    <col min="20" max="16384" width="12.5703125" style="404"/>
  </cols>
  <sheetData>
    <row r="1" spans="1:14" ht="26.25">
      <c r="A1" s="402" t="s">
        <v>386</v>
      </c>
      <c r="B1" s="403" t="s">
        <v>387</v>
      </c>
      <c r="C1" s="403" t="s">
        <v>388</v>
      </c>
      <c r="D1" s="403" t="s">
        <v>389</v>
      </c>
      <c r="E1" s="403" t="s">
        <v>390</v>
      </c>
      <c r="F1" s="403" t="s">
        <v>391</v>
      </c>
      <c r="G1" s="403" t="s">
        <v>392</v>
      </c>
      <c r="H1" s="403" t="s">
        <v>393</v>
      </c>
      <c r="I1" s="403" t="s">
        <v>394</v>
      </c>
      <c r="J1" s="403" t="s">
        <v>395</v>
      </c>
      <c r="K1" s="403" t="s">
        <v>396</v>
      </c>
      <c r="L1" s="403" t="s">
        <v>397</v>
      </c>
      <c r="M1" s="403" t="s">
        <v>398</v>
      </c>
      <c r="N1" s="403" t="s">
        <v>399</v>
      </c>
    </row>
    <row r="2" spans="1:14" ht="20.25">
      <c r="A2" s="405" t="s">
        <v>387</v>
      </c>
      <c r="B2" s="406">
        <v>1</v>
      </c>
      <c r="C2" s="406">
        <v>-0.30993325546706102</v>
      </c>
      <c r="D2" s="406">
        <v>-0.29811282213264301</v>
      </c>
      <c r="E2" s="406">
        <v>0.45864843415056999</v>
      </c>
      <c r="F2" s="406">
        <v>0.336391170441387</v>
      </c>
      <c r="G2" s="406">
        <v>0.423235656480003</v>
      </c>
      <c r="H2" s="406">
        <v>1.64153785849664E-2</v>
      </c>
      <c r="I2" s="406">
        <v>8.3337694680666999E-2</v>
      </c>
      <c r="J2" s="406">
        <v>9.3319902600197402E-2</v>
      </c>
      <c r="K2" s="406">
        <v>2.2045389268994801E-2</v>
      </c>
      <c r="L2" s="406">
        <v>0.11056130935238</v>
      </c>
      <c r="M2" s="406">
        <v>0.14705792501369899</v>
      </c>
      <c r="N2" s="406">
        <v>0.42816467871768998</v>
      </c>
    </row>
    <row r="3" spans="1:14" ht="20.25">
      <c r="A3" s="405" t="s">
        <v>388</v>
      </c>
      <c r="B3" s="406">
        <v>-0.30993325546706102</v>
      </c>
      <c r="C3" s="406">
        <v>1</v>
      </c>
      <c r="D3" s="406">
        <v>0.78041119654386804</v>
      </c>
      <c r="E3" s="406">
        <v>-0.68325216446368298</v>
      </c>
      <c r="F3" s="406">
        <v>-0.49264539380681199</v>
      </c>
      <c r="G3" s="406">
        <v>-0.634800044116128</v>
      </c>
      <c r="H3" s="406">
        <v>-6.4077083268181095E-2</v>
      </c>
      <c r="I3" s="406">
        <v>2.9777253120245002E-2</v>
      </c>
      <c r="J3" s="406">
        <v>-3.12489386347682E-2</v>
      </c>
      <c r="K3" s="406">
        <v>-8.2187722985624101E-2</v>
      </c>
      <c r="L3" s="406">
        <v>-2.6668806268183302E-2</v>
      </c>
      <c r="M3" s="406">
        <v>-0.178238414876672</v>
      </c>
      <c r="N3" s="406">
        <v>-0.26842324424984598</v>
      </c>
    </row>
    <row r="4" spans="1:14" ht="20.25">
      <c r="A4" s="405" t="s">
        <v>389</v>
      </c>
      <c r="B4" s="406">
        <v>-0.29811282213264301</v>
      </c>
      <c r="C4" s="406">
        <v>0.78041119654386804</v>
      </c>
      <c r="D4" s="406">
        <v>1</v>
      </c>
      <c r="E4" s="406">
        <v>-0.59243483825560395</v>
      </c>
      <c r="F4" s="406">
        <v>-0.44876605833788302</v>
      </c>
      <c r="G4" s="406">
        <v>-0.56295784712020802</v>
      </c>
      <c r="H4" s="406">
        <v>-9.6973340978654399E-2</v>
      </c>
      <c r="I4" s="406">
        <v>4.7815336936225798E-2</v>
      </c>
      <c r="J4" s="406">
        <v>-3.6636195320087599E-3</v>
      </c>
      <c r="K4" s="406">
        <v>-7.6858640308109794E-2</v>
      </c>
      <c r="L4" s="406">
        <v>8.1518104546854792E-3</v>
      </c>
      <c r="M4" s="406">
        <v>-0.14034211336637301</v>
      </c>
      <c r="N4" s="406">
        <v>-0.325116712984795</v>
      </c>
    </row>
    <row r="5" spans="1:14" ht="20.25">
      <c r="A5" s="405" t="s">
        <v>390</v>
      </c>
      <c r="B5" s="406">
        <v>0.45864843415056999</v>
      </c>
      <c r="C5" s="406">
        <v>-0.68325216446368298</v>
      </c>
      <c r="D5" s="406">
        <v>-0.59243483825560395</v>
      </c>
      <c r="E5" s="406">
        <v>1</v>
      </c>
      <c r="F5" s="406">
        <v>0.81387185730509404</v>
      </c>
      <c r="G5" s="406">
        <v>0.96249465332117201</v>
      </c>
      <c r="H5" s="406">
        <v>0.15842073454696001</v>
      </c>
      <c r="I5" s="406">
        <v>7.8020940986483794E-2</v>
      </c>
      <c r="J5" s="406">
        <v>9.2580118006777207E-2</v>
      </c>
      <c r="K5" s="406">
        <v>2.32387651412902E-2</v>
      </c>
      <c r="L5" s="406">
        <v>9.0481000316917803E-2</v>
      </c>
      <c r="M5" s="406">
        <v>7.3695522716692899E-2</v>
      </c>
      <c r="N5" s="406">
        <v>0.38620463190446502</v>
      </c>
    </row>
    <row r="6" spans="1:14" ht="20.25">
      <c r="A6" s="405" t="s">
        <v>391</v>
      </c>
      <c r="B6" s="406">
        <v>0.336391170441387</v>
      </c>
      <c r="C6" s="406">
        <v>-0.49264539380681199</v>
      </c>
      <c r="D6" s="406">
        <v>-0.44876605833788302</v>
      </c>
      <c r="E6" s="406">
        <v>0.81387185730509404</v>
      </c>
      <c r="F6" s="406">
        <v>1</v>
      </c>
      <c r="G6" s="406">
        <v>0.94244036478439397</v>
      </c>
      <c r="H6" s="406">
        <v>0.21519116052322401</v>
      </c>
      <c r="I6" s="406">
        <v>4.7443482258860303E-2</v>
      </c>
      <c r="J6" s="406">
        <v>5.3760801710071797E-2</v>
      </c>
      <c r="K6" s="406">
        <v>5.47696290942788E-2</v>
      </c>
      <c r="L6" s="406">
        <v>3.3608014923268897E-2</v>
      </c>
      <c r="M6" s="406">
        <v>4.4271362337704297E-2</v>
      </c>
      <c r="N6" s="406">
        <v>0.36875876560237503</v>
      </c>
    </row>
    <row r="7" spans="1:14" ht="20.25">
      <c r="A7" s="405" t="s">
        <v>392</v>
      </c>
      <c r="B7" s="406">
        <v>0.423235656480003</v>
      </c>
      <c r="C7" s="406">
        <v>-0.634800044116128</v>
      </c>
      <c r="D7" s="406">
        <v>-0.56295784712020802</v>
      </c>
      <c r="E7" s="406">
        <v>0.96249465332117201</v>
      </c>
      <c r="F7" s="406">
        <v>0.94244036478439397</v>
      </c>
      <c r="G7" s="406">
        <v>1</v>
      </c>
      <c r="H7" s="406">
        <v>0.195602219072186</v>
      </c>
      <c r="I7" s="406">
        <v>6.8749785784554193E-2</v>
      </c>
      <c r="J7" s="406">
        <v>7.9499601849651894E-2</v>
      </c>
      <c r="K7" s="406">
        <v>3.8109392754398397E-2</v>
      </c>
      <c r="L7" s="406">
        <v>6.85737111072902E-2</v>
      </c>
      <c r="M7" s="406">
        <v>6.0039813162542803E-2</v>
      </c>
      <c r="N7" s="406">
        <v>0.39923394794033001</v>
      </c>
    </row>
    <row r="8" spans="1:14" ht="20.25">
      <c r="A8" s="405" t="s">
        <v>393</v>
      </c>
      <c r="B8" s="406">
        <v>1.64153785849664E-2</v>
      </c>
      <c r="C8" s="406">
        <v>-6.4077083268181095E-2</v>
      </c>
      <c r="D8" s="406">
        <v>-9.6973340978654399E-2</v>
      </c>
      <c r="E8" s="406">
        <v>0.15842073454696001</v>
      </c>
      <c r="F8" s="406">
        <v>0.21519116052322401</v>
      </c>
      <c r="G8" s="406">
        <v>0.195602219072186</v>
      </c>
      <c r="H8" s="406">
        <v>1</v>
      </c>
      <c r="I8" s="406">
        <v>0.46537733020718902</v>
      </c>
      <c r="J8" s="406">
        <v>0.31716695605309903</v>
      </c>
      <c r="K8" s="406">
        <v>-0.30703252078875198</v>
      </c>
      <c r="L8" s="406">
        <v>0.230560689476416</v>
      </c>
      <c r="M8" s="406">
        <v>-0.16718469877571501</v>
      </c>
      <c r="N8" s="406">
        <v>0.17493950304483299</v>
      </c>
    </row>
    <row r="9" spans="1:14" ht="20.25">
      <c r="A9" s="405" t="s">
        <v>394</v>
      </c>
      <c r="B9" s="406">
        <v>8.3337694680666999E-2</v>
      </c>
      <c r="C9" s="406">
        <v>2.9777253120245002E-2</v>
      </c>
      <c r="D9" s="406">
        <v>4.7815336936225798E-2</v>
      </c>
      <c r="E9" s="406">
        <v>7.8020940986483794E-2</v>
      </c>
      <c r="F9" s="406">
        <v>4.7443482258860303E-2</v>
      </c>
      <c r="G9" s="406">
        <v>6.8749785784554193E-2</v>
      </c>
      <c r="H9" s="406">
        <v>0.46537733020718902</v>
      </c>
      <c r="I9" s="406">
        <v>1</v>
      </c>
      <c r="J9" s="406">
        <v>0.88097813110793199</v>
      </c>
      <c r="K9" s="406">
        <v>-0.62026956276016998</v>
      </c>
      <c r="L9" s="406">
        <v>0.90237820313386397</v>
      </c>
      <c r="M9" s="406">
        <v>-0.12447678515763801</v>
      </c>
      <c r="N9" s="406">
        <v>6.1076319025179598E-2</v>
      </c>
    </row>
    <row r="10" spans="1:14" ht="20.25">
      <c r="A10" s="405" t="s">
        <v>395</v>
      </c>
      <c r="B10" s="406">
        <v>9.3319902600197402E-2</v>
      </c>
      <c r="C10" s="406">
        <v>-3.12489386347682E-2</v>
      </c>
      <c r="D10" s="406">
        <v>-3.6636195320087599E-3</v>
      </c>
      <c r="E10" s="406">
        <v>9.2580118006777207E-2</v>
      </c>
      <c r="F10" s="406">
        <v>5.3760801710071797E-2</v>
      </c>
      <c r="G10" s="406">
        <v>7.9499601849651894E-2</v>
      </c>
      <c r="H10" s="406">
        <v>0.31716695605309903</v>
      </c>
      <c r="I10" s="406">
        <v>0.88097813110793199</v>
      </c>
      <c r="J10" s="406">
        <v>1</v>
      </c>
      <c r="K10" s="406">
        <v>-0.37694689913607499</v>
      </c>
      <c r="L10" s="406">
        <v>0.97735339262444298</v>
      </c>
      <c r="M10" s="406">
        <v>0.15895426812924701</v>
      </c>
      <c r="N10" s="406">
        <v>5.98111943881071E-2</v>
      </c>
    </row>
    <row r="11" spans="1:14" ht="20.25">
      <c r="A11" s="405" t="s">
        <v>396</v>
      </c>
      <c r="B11" s="406">
        <v>2.2045389268994801E-2</v>
      </c>
      <c r="C11" s="406">
        <v>-8.2187722985624101E-2</v>
      </c>
      <c r="D11" s="406">
        <v>-7.6858640308109794E-2</v>
      </c>
      <c r="E11" s="406">
        <v>2.32387651412902E-2</v>
      </c>
      <c r="F11" s="406">
        <v>5.47696290942788E-2</v>
      </c>
      <c r="G11" s="406">
        <v>3.8109392754398397E-2</v>
      </c>
      <c r="H11" s="406">
        <v>-0.30703252078875198</v>
      </c>
      <c r="I11" s="406">
        <v>-0.62026956276016998</v>
      </c>
      <c r="J11" s="406">
        <v>-0.37694689913607499</v>
      </c>
      <c r="K11" s="406">
        <v>1</v>
      </c>
      <c r="L11" s="406">
        <v>-0.44141171592447898</v>
      </c>
      <c r="M11" s="406">
        <v>0.56641709095830295</v>
      </c>
      <c r="N11" s="406">
        <v>8.6677495673322405E-2</v>
      </c>
    </row>
    <row r="12" spans="1:14" ht="20.25">
      <c r="A12" s="405" t="s">
        <v>397</v>
      </c>
      <c r="B12" s="406">
        <v>0.11056130935238</v>
      </c>
      <c r="C12" s="406">
        <v>-2.6668806268183302E-2</v>
      </c>
      <c r="D12" s="406">
        <v>8.1518104546854792E-3</v>
      </c>
      <c r="E12" s="406">
        <v>9.0481000316917803E-2</v>
      </c>
      <c r="F12" s="406">
        <v>3.3608014923268897E-2</v>
      </c>
      <c r="G12" s="406">
        <v>6.85737111072902E-2</v>
      </c>
      <c r="H12" s="406">
        <v>0.230560689476416</v>
      </c>
      <c r="I12" s="406">
        <v>0.90237820313386397</v>
      </c>
      <c r="J12" s="406">
        <v>0.97735339262444298</v>
      </c>
      <c r="K12" s="406">
        <v>-0.44141171592447898</v>
      </c>
      <c r="L12" s="406">
        <v>1</v>
      </c>
      <c r="M12" s="406">
        <v>0.14073868136251</v>
      </c>
      <c r="N12" s="406">
        <v>3.9173729561417001E-2</v>
      </c>
    </row>
    <row r="13" spans="1:14" ht="20.25">
      <c r="A13" s="405" t="s">
        <v>398</v>
      </c>
      <c r="B13" s="406">
        <v>0.14705792501369899</v>
      </c>
      <c r="C13" s="406">
        <v>-0.178238414876672</v>
      </c>
      <c r="D13" s="406">
        <v>-0.14034211336637301</v>
      </c>
      <c r="E13" s="406">
        <v>7.3695522716692899E-2</v>
      </c>
      <c r="F13" s="406">
        <v>4.4271362337704297E-2</v>
      </c>
      <c r="G13" s="406">
        <v>6.0039813162542803E-2</v>
      </c>
      <c r="H13" s="406">
        <v>-0.16718469877571501</v>
      </c>
      <c r="I13" s="406">
        <v>-0.12447678515763801</v>
      </c>
      <c r="J13" s="406">
        <v>0.15895426812924701</v>
      </c>
      <c r="K13" s="406">
        <v>0.56641709095830295</v>
      </c>
      <c r="L13" s="406">
        <v>0.14073868136251</v>
      </c>
      <c r="M13" s="406">
        <v>1</v>
      </c>
      <c r="N13" s="406">
        <v>4.0674486393648998E-2</v>
      </c>
    </row>
    <row r="14" spans="1:14" ht="20.25">
      <c r="A14" s="405"/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6"/>
      <c r="M14" s="406"/>
      <c r="N14" s="406"/>
    </row>
    <row r="15" spans="1:14" ht="26.25">
      <c r="A15" s="402" t="s">
        <v>400</v>
      </c>
      <c r="B15" s="403" t="s">
        <v>387</v>
      </c>
      <c r="C15" s="403" t="s">
        <v>388</v>
      </c>
      <c r="D15" s="403" t="s">
        <v>389</v>
      </c>
      <c r="E15" s="403" t="s">
        <v>390</v>
      </c>
      <c r="F15" s="403" t="s">
        <v>391</v>
      </c>
      <c r="G15" s="403" t="s">
        <v>392</v>
      </c>
      <c r="H15" s="403" t="s">
        <v>393</v>
      </c>
      <c r="I15" s="403" t="s">
        <v>394</v>
      </c>
      <c r="J15" s="403" t="s">
        <v>395</v>
      </c>
      <c r="K15" s="403" t="s">
        <v>396</v>
      </c>
      <c r="L15" s="403" t="s">
        <v>397</v>
      </c>
      <c r="M15" s="403" t="s">
        <v>398</v>
      </c>
      <c r="N15" s="403" t="s">
        <v>399</v>
      </c>
    </row>
    <row r="16" spans="1:14" ht="20.25">
      <c r="A16" s="405" t="s">
        <v>387</v>
      </c>
      <c r="B16" s="406"/>
      <c r="C16" s="407">
        <v>2.0832907357707301E-11</v>
      </c>
      <c r="D16" s="407">
        <v>1.75771611124169E-10</v>
      </c>
      <c r="E16" s="407">
        <v>1.9387869995285199E-20</v>
      </c>
      <c r="F16" s="407">
        <v>3.9203390080324998E-11</v>
      </c>
      <c r="G16" s="407">
        <v>2.6962837076148301E-17</v>
      </c>
      <c r="H16" s="406">
        <v>0.74343933820599295</v>
      </c>
      <c r="I16" s="406">
        <v>9.6025688501110207E-2</v>
      </c>
      <c r="J16" s="406">
        <v>6.2233573503302997E-2</v>
      </c>
      <c r="K16" s="406">
        <v>0.660240321364995</v>
      </c>
      <c r="L16" s="406">
        <v>2.7029688715164701E-2</v>
      </c>
      <c r="M16" s="406">
        <v>3.1983956759860299E-3</v>
      </c>
      <c r="N16" s="406">
        <v>6.5966287088540905E-19</v>
      </c>
    </row>
    <row r="17" spans="1:14" ht="20.25">
      <c r="A17" s="405" t="s">
        <v>388</v>
      </c>
      <c r="B17" s="407">
        <v>2.0832907357707301E-11</v>
      </c>
      <c r="C17" s="406"/>
      <c r="D17" s="407">
        <v>2.4363435589620701E-90</v>
      </c>
      <c r="E17" s="407">
        <v>4.7924362430264903E-49</v>
      </c>
      <c r="F17" s="407">
        <v>1.2886449349221101E-22</v>
      </c>
      <c r="G17" s="407">
        <v>1.9955813154838702E-40</v>
      </c>
      <c r="H17" s="406">
        <v>0.21945947710153099</v>
      </c>
      <c r="I17" s="406">
        <v>0.56855012363615698</v>
      </c>
      <c r="J17" s="406">
        <v>0.54958504514725404</v>
      </c>
      <c r="K17" s="406">
        <v>0.115006098711205</v>
      </c>
      <c r="L17" s="406">
        <v>0.60960052839905499</v>
      </c>
      <c r="M17" s="406">
        <v>5.8211143100845696E-4</v>
      </c>
      <c r="N17" s="406">
        <v>2.24662442086853E-7</v>
      </c>
    </row>
    <row r="18" spans="1:14" ht="20.25">
      <c r="A18" s="405" t="s">
        <v>389</v>
      </c>
      <c r="B18" s="407">
        <v>1.75771611124169E-10</v>
      </c>
      <c r="C18" s="407">
        <v>2.4363435589620701E-90</v>
      </c>
      <c r="D18" s="406"/>
      <c r="E18" s="407">
        <v>8.8085879133120003E-34</v>
      </c>
      <c r="F18" s="407">
        <v>2.37563305035142E-18</v>
      </c>
      <c r="G18" s="407">
        <v>6.7004842219393696E-30</v>
      </c>
      <c r="H18" s="406">
        <v>6.5703195810647097E-2</v>
      </c>
      <c r="I18" s="406">
        <v>0.36501055932974102</v>
      </c>
      <c r="J18" s="406">
        <v>0.94469702514071496</v>
      </c>
      <c r="K18" s="406">
        <v>0.14500430424657601</v>
      </c>
      <c r="L18" s="406">
        <v>0.877333930259105</v>
      </c>
      <c r="M18" s="406">
        <v>7.5742617973274303E-3</v>
      </c>
      <c r="N18" s="406">
        <v>3.6937642567590801E-10</v>
      </c>
    </row>
    <row r="19" spans="1:14" ht="20.25">
      <c r="A19" s="405" t="s">
        <v>390</v>
      </c>
      <c r="B19" s="407">
        <v>1.9387869995285199E-20</v>
      </c>
      <c r="C19" s="407">
        <v>4.7924362430264903E-49</v>
      </c>
      <c r="D19" s="407">
        <v>8.8085879133120003E-34</v>
      </c>
      <c r="E19" s="406"/>
      <c r="F19" s="407">
        <v>7.6230010255832998E-88</v>
      </c>
      <c r="G19" s="407">
        <v>9.5685755795947102E-208</v>
      </c>
      <c r="H19" s="406">
        <v>5.7963181558031299E-3</v>
      </c>
      <c r="I19" s="406">
        <v>0.17627972744745701</v>
      </c>
      <c r="J19" s="406">
        <v>0.108351031279358</v>
      </c>
      <c r="K19" s="406">
        <v>0.68751751400754202</v>
      </c>
      <c r="L19" s="406">
        <v>0.11662661448056599</v>
      </c>
      <c r="M19" s="406">
        <v>0.20156062887392601</v>
      </c>
      <c r="N19" s="406">
        <v>6.7958443975945802E-12</v>
      </c>
    </row>
    <row r="20" spans="1:14" ht="20.25">
      <c r="A20" s="405" t="s">
        <v>391</v>
      </c>
      <c r="B20" s="407">
        <v>3.9203390080324998E-11</v>
      </c>
      <c r="C20" s="407">
        <v>1.2886449349221101E-22</v>
      </c>
      <c r="D20" s="407">
        <v>2.37563305035142E-18</v>
      </c>
      <c r="E20" s="407">
        <v>7.6230010255832998E-88</v>
      </c>
      <c r="F20" s="406"/>
      <c r="G20" s="407">
        <v>8.7864535198863102E-175</v>
      </c>
      <c r="H20" s="406">
        <v>1.6432515023635899E-4</v>
      </c>
      <c r="I20" s="406">
        <v>0.41134817958578401</v>
      </c>
      <c r="J20" s="406">
        <v>0.351821362178038</v>
      </c>
      <c r="K20" s="406">
        <v>0.342844557462743</v>
      </c>
      <c r="L20" s="406">
        <v>0.56070989967091001</v>
      </c>
      <c r="M20" s="406">
        <v>0.44335525751437299</v>
      </c>
      <c r="N20" s="406">
        <v>6.6904829573499995E-11</v>
      </c>
    </row>
    <row r="21" spans="1:14" ht="20.25">
      <c r="A21" s="405" t="s">
        <v>392</v>
      </c>
      <c r="B21" s="407">
        <v>2.6962837076148301E-17</v>
      </c>
      <c r="C21" s="407">
        <v>1.9955813154838702E-40</v>
      </c>
      <c r="D21" s="407">
        <v>6.7004842219393696E-30</v>
      </c>
      <c r="E21" s="407">
        <v>9.5685755795947102E-208</v>
      </c>
      <c r="F21" s="407">
        <v>8.7864535198863102E-175</v>
      </c>
      <c r="G21" s="406"/>
      <c r="H21" s="406">
        <v>6.4376220759875902E-4</v>
      </c>
      <c r="I21" s="406">
        <v>0.23435746798023799</v>
      </c>
      <c r="J21" s="406">
        <v>0.168912667476048</v>
      </c>
      <c r="K21" s="406">
        <v>0.51011311620061195</v>
      </c>
      <c r="L21" s="406">
        <v>0.235560684275225</v>
      </c>
      <c r="M21" s="406">
        <v>0.29915151342366703</v>
      </c>
      <c r="N21" s="406">
        <v>1.22906325864565E-12</v>
      </c>
    </row>
    <row r="22" spans="1:14" ht="20.25">
      <c r="A22" s="405" t="s">
        <v>393</v>
      </c>
      <c r="B22" s="406">
        <v>0.74343933820599295</v>
      </c>
      <c r="C22" s="406">
        <v>0.21945947710153099</v>
      </c>
      <c r="D22" s="406">
        <v>6.5703195810647097E-2</v>
      </c>
      <c r="E22" s="406">
        <v>5.7963181558031299E-3</v>
      </c>
      <c r="F22" s="406">
        <v>1.6432515023635899E-4</v>
      </c>
      <c r="G22" s="406">
        <v>6.4376220759875902E-4</v>
      </c>
      <c r="H22" s="406"/>
      <c r="I22" s="407">
        <v>3.2677561413872498E-23</v>
      </c>
      <c r="J22" s="407">
        <v>6.1247060846484401E-11</v>
      </c>
      <c r="K22" s="407">
        <v>2.6026213206939901E-10</v>
      </c>
      <c r="L22" s="406">
        <v>2.6693854663118299E-6</v>
      </c>
      <c r="M22" s="406">
        <v>7.1927197742703997E-4</v>
      </c>
      <c r="N22" s="406">
        <v>4.6230995473349099E-4</v>
      </c>
    </row>
    <row r="23" spans="1:14" ht="20.25">
      <c r="A23" s="405" t="s">
        <v>394</v>
      </c>
      <c r="B23" s="406">
        <v>9.6025688501110207E-2</v>
      </c>
      <c r="C23" s="406">
        <v>0.56855012363615698</v>
      </c>
      <c r="D23" s="406">
        <v>0.36501055932974102</v>
      </c>
      <c r="E23" s="406">
        <v>0.17627972744745701</v>
      </c>
      <c r="F23" s="406">
        <v>0.41134817958578401</v>
      </c>
      <c r="G23" s="406">
        <v>0.23435746798023799</v>
      </c>
      <c r="H23" s="407">
        <v>3.2677561413872498E-23</v>
      </c>
      <c r="I23" s="406"/>
      <c r="J23" s="407">
        <v>2.2663701381730001E-133</v>
      </c>
      <c r="K23" s="407">
        <v>1.5662746929791601E-44</v>
      </c>
      <c r="L23" s="407">
        <v>8.89748831018415E-150</v>
      </c>
      <c r="M23" s="406">
        <v>1.20671533982814E-2</v>
      </c>
      <c r="N23" s="406">
        <v>0.22465851474886001</v>
      </c>
    </row>
    <row r="24" spans="1:14" ht="20.25">
      <c r="A24" s="405" t="s">
        <v>395</v>
      </c>
      <c r="B24" s="406">
        <v>6.2233573503302997E-2</v>
      </c>
      <c r="C24" s="406">
        <v>0.54958504514725404</v>
      </c>
      <c r="D24" s="406">
        <v>0.94469702514071496</v>
      </c>
      <c r="E24" s="406">
        <v>0.108351031279358</v>
      </c>
      <c r="F24" s="406">
        <v>0.351821362178038</v>
      </c>
      <c r="G24" s="406">
        <v>0.168912667476048</v>
      </c>
      <c r="H24" s="407">
        <v>6.1247060846484401E-11</v>
      </c>
      <c r="I24" s="407">
        <v>2.2663701381730001E-133</v>
      </c>
      <c r="J24" s="406"/>
      <c r="K24" s="407">
        <v>3.7264917222027103E-15</v>
      </c>
      <c r="L24" s="407">
        <v>1.3428966632751899E-274</v>
      </c>
      <c r="M24" s="406">
        <v>1.3116497931323901E-3</v>
      </c>
      <c r="N24" s="406">
        <v>0.23442526301247699</v>
      </c>
    </row>
    <row r="25" spans="1:14" ht="20.25">
      <c r="A25" s="405" t="s">
        <v>396</v>
      </c>
      <c r="B25" s="406">
        <v>0.660240321364995</v>
      </c>
      <c r="C25" s="406">
        <v>0.115006098711205</v>
      </c>
      <c r="D25" s="406">
        <v>0.14500430424657601</v>
      </c>
      <c r="E25" s="406">
        <v>0.68751751400754202</v>
      </c>
      <c r="F25" s="406">
        <v>0.342844557462743</v>
      </c>
      <c r="G25" s="406">
        <v>0.51011311620061195</v>
      </c>
      <c r="H25" s="407">
        <v>2.6026213206939901E-10</v>
      </c>
      <c r="I25" s="407">
        <v>1.5662746929791601E-44</v>
      </c>
      <c r="J25" s="407">
        <v>3.7264917222027103E-15</v>
      </c>
      <c r="K25" s="406"/>
      <c r="L25" s="407">
        <v>8.6508124908812396E-21</v>
      </c>
      <c r="M25" s="407">
        <v>7.9979954882865497E-36</v>
      </c>
      <c r="N25" s="406">
        <v>8.4556548325797704E-2</v>
      </c>
    </row>
    <row r="26" spans="1:14" ht="20.25">
      <c r="A26" s="405" t="s">
        <v>397</v>
      </c>
      <c r="B26" s="406">
        <v>2.7029688715164701E-2</v>
      </c>
      <c r="C26" s="406">
        <v>0.60960052839905499</v>
      </c>
      <c r="D26" s="406">
        <v>0.877333930259105</v>
      </c>
      <c r="E26" s="406">
        <v>0.11662661448056599</v>
      </c>
      <c r="F26" s="406">
        <v>0.56070989967091001</v>
      </c>
      <c r="G26" s="406">
        <v>0.235560684275225</v>
      </c>
      <c r="H26" s="406">
        <v>2.6693854663118299E-6</v>
      </c>
      <c r="I26" s="407">
        <v>8.89748831018415E-150</v>
      </c>
      <c r="J26" s="407">
        <v>1.3428966632751899E-274</v>
      </c>
      <c r="K26" s="407">
        <v>8.6508124908812396E-21</v>
      </c>
      <c r="L26" s="406"/>
      <c r="M26" s="406">
        <v>4.4941739530207402E-3</v>
      </c>
      <c r="N26" s="406">
        <v>0.43635169366754301</v>
      </c>
    </row>
    <row r="27" spans="1:14" ht="20.25">
      <c r="A27" s="405" t="s">
        <v>398</v>
      </c>
      <c r="B27" s="406">
        <v>3.1983956759860299E-3</v>
      </c>
      <c r="C27" s="406">
        <v>5.8211143100845696E-4</v>
      </c>
      <c r="D27" s="406">
        <v>7.5742617973274303E-3</v>
      </c>
      <c r="E27" s="406">
        <v>0.20156062887392601</v>
      </c>
      <c r="F27" s="406">
        <v>0.44335525751437299</v>
      </c>
      <c r="G27" s="406">
        <v>0.29915151342366703</v>
      </c>
      <c r="H27" s="406">
        <v>7.1927197742703997E-4</v>
      </c>
      <c r="I27" s="406">
        <v>1.20671533982814E-2</v>
      </c>
      <c r="J27" s="406">
        <v>1.3116497931323901E-3</v>
      </c>
      <c r="K27" s="407">
        <v>7.9979954882865497E-36</v>
      </c>
      <c r="L27" s="406">
        <v>4.4941739530207402E-3</v>
      </c>
      <c r="M27" s="406"/>
      <c r="N27" s="406">
        <v>0.41896828403314801</v>
      </c>
    </row>
    <row r="28" spans="1:14" ht="20.25">
      <c r="A28" s="405"/>
      <c r="B28" s="406"/>
      <c r="C28" s="406"/>
      <c r="D28" s="406"/>
      <c r="E28" s="406"/>
      <c r="F28" s="406"/>
      <c r="G28" s="406"/>
      <c r="H28" s="406"/>
      <c r="I28" s="406"/>
      <c r="J28" s="406"/>
      <c r="K28" s="406"/>
      <c r="L28" s="406"/>
      <c r="M28" s="406"/>
      <c r="N28" s="406"/>
    </row>
    <row r="105" spans="1:19" ht="26.25">
      <c r="A105" s="402" t="s">
        <v>386</v>
      </c>
      <c r="B105" s="403" t="s">
        <v>387</v>
      </c>
      <c r="C105" s="403" t="s">
        <v>388</v>
      </c>
      <c r="D105" s="403" t="s">
        <v>389</v>
      </c>
      <c r="E105" s="403" t="s">
        <v>390</v>
      </c>
      <c r="F105" s="403" t="s">
        <v>391</v>
      </c>
      <c r="G105" s="403" t="s">
        <v>392</v>
      </c>
      <c r="H105" s="403" t="s">
        <v>401</v>
      </c>
      <c r="I105" s="403" t="s">
        <v>402</v>
      </c>
      <c r="J105" s="403" t="s">
        <v>403</v>
      </c>
      <c r="K105" s="403" t="s">
        <v>404</v>
      </c>
      <c r="L105" s="403" t="s">
        <v>405</v>
      </c>
      <c r="M105" s="403" t="s">
        <v>406</v>
      </c>
      <c r="N105" s="403" t="s">
        <v>407</v>
      </c>
      <c r="O105" s="403" t="s">
        <v>408</v>
      </c>
      <c r="P105" s="403" t="s">
        <v>409</v>
      </c>
      <c r="Q105" s="403" t="s">
        <v>410</v>
      </c>
      <c r="R105" s="403" t="s">
        <v>411</v>
      </c>
      <c r="S105" s="403" t="s">
        <v>412</v>
      </c>
    </row>
    <row r="106" spans="1:19" ht="20.25">
      <c r="A106" s="403" t="s">
        <v>387</v>
      </c>
      <c r="B106" s="403">
        <v>1</v>
      </c>
      <c r="C106" s="403">
        <v>-0.30991129665786998</v>
      </c>
      <c r="D106" s="403">
        <v>-0.29810394102031201</v>
      </c>
      <c r="E106" s="403">
        <v>0.45868396643724701</v>
      </c>
      <c r="F106" s="403">
        <v>0.336554154663328</v>
      </c>
      <c r="G106" s="403">
        <v>0.423330722245708</v>
      </c>
      <c r="H106" s="403">
        <v>3.7007520762160302E-2</v>
      </c>
      <c r="I106" s="403">
        <v>0.111017199116706</v>
      </c>
      <c r="J106" s="403">
        <v>0.121425331254836</v>
      </c>
      <c r="K106" s="403">
        <v>2.0846085742850299E-2</v>
      </c>
      <c r="L106" s="403">
        <v>0.133865818368367</v>
      </c>
      <c r="M106" s="403">
        <v>0.223117192354781</v>
      </c>
      <c r="N106" s="403">
        <v>-4.5220500867694698E-2</v>
      </c>
      <c r="O106" s="403">
        <v>1.2446850890334E-2</v>
      </c>
      <c r="P106" s="403">
        <v>2.1489654185969102E-2</v>
      </c>
      <c r="Q106" s="403">
        <v>2.3465302905297102E-2</v>
      </c>
      <c r="R106" s="403">
        <v>8.6454399399190002E-2</v>
      </c>
      <c r="S106" s="403">
        <v>7.1283494710386905E-2</v>
      </c>
    </row>
    <row r="107" spans="1:19" ht="20.25">
      <c r="A107" s="403" t="s">
        <v>388</v>
      </c>
      <c r="B107" s="403">
        <v>-0.30991129665786998</v>
      </c>
      <c r="C107" s="403">
        <v>1</v>
      </c>
      <c r="D107" s="403">
        <v>0.78041119654386804</v>
      </c>
      <c r="E107" s="403">
        <v>-0.68325216446368298</v>
      </c>
      <c r="F107" s="403">
        <v>-0.49264539380681199</v>
      </c>
      <c r="G107" s="403">
        <v>-0.634800044116128</v>
      </c>
      <c r="H107" s="403">
        <v>-0.101350374390515</v>
      </c>
      <c r="I107" s="403">
        <v>5.2189800653923701E-3</v>
      </c>
      <c r="J107" s="403">
        <v>-5.7303883418697001E-2</v>
      </c>
      <c r="K107" s="403">
        <v>-4.2680432103334699E-2</v>
      </c>
      <c r="L107" s="403">
        <v>-4.8387780693529898E-2</v>
      </c>
      <c r="M107" s="403">
        <v>-0.203322113387118</v>
      </c>
      <c r="N107" s="403">
        <v>-3.6973190318843101E-2</v>
      </c>
      <c r="O107" s="403">
        <v>8.4161984281174704E-2</v>
      </c>
      <c r="P107" s="403">
        <v>6.5962431698450105E-2</v>
      </c>
      <c r="Q107" s="403">
        <v>-0.15031567061302401</v>
      </c>
      <c r="R107" s="403">
        <v>4.8400587934499702E-2</v>
      </c>
      <c r="S107" s="403">
        <v>-0.104150958865945</v>
      </c>
    </row>
    <row r="108" spans="1:19" ht="20.25">
      <c r="A108" s="403" t="s">
        <v>389</v>
      </c>
      <c r="B108" s="403">
        <v>-0.29810394102031201</v>
      </c>
      <c r="C108" s="403">
        <v>0.78041119654386804</v>
      </c>
      <c r="D108" s="403">
        <v>1</v>
      </c>
      <c r="E108" s="403">
        <v>-0.59243483825560395</v>
      </c>
      <c r="F108" s="403">
        <v>-0.44876605833788302</v>
      </c>
      <c r="G108" s="403">
        <v>-0.56295784712020802</v>
      </c>
      <c r="H108" s="403">
        <v>-0.148192818126024</v>
      </c>
      <c r="I108" s="403">
        <v>2.2450766068003999E-2</v>
      </c>
      <c r="J108" s="403">
        <v>-2.1933022607698902E-2</v>
      </c>
      <c r="K108" s="403">
        <v>-1.75546050583241E-2</v>
      </c>
      <c r="L108" s="403">
        <v>-1.62756335278718E-2</v>
      </c>
      <c r="M108" s="403">
        <v>-0.13160384490793101</v>
      </c>
      <c r="N108" s="403">
        <v>1.6437576528222898E-2</v>
      </c>
      <c r="O108" s="403">
        <v>0.16468367529832501</v>
      </c>
      <c r="P108" s="403">
        <v>0.14628319816517099</v>
      </c>
      <c r="Q108" s="403">
        <v>-0.16937153902177801</v>
      </c>
      <c r="R108" s="403">
        <v>0.13445142314517899</v>
      </c>
      <c r="S108" s="403">
        <v>-0.187696536012746</v>
      </c>
    </row>
    <row r="109" spans="1:19" ht="20.25">
      <c r="A109" s="403" t="s">
        <v>390</v>
      </c>
      <c r="B109" s="403">
        <v>0.45868396643724701</v>
      </c>
      <c r="C109" s="403">
        <v>-0.68325216446368298</v>
      </c>
      <c r="D109" s="403">
        <v>-0.59243483825560395</v>
      </c>
      <c r="E109" s="403">
        <v>1</v>
      </c>
      <c r="F109" s="403">
        <v>0.81387185730509404</v>
      </c>
      <c r="G109" s="403">
        <v>0.96249465332117201</v>
      </c>
      <c r="H109" s="403">
        <v>0.23464835445600299</v>
      </c>
      <c r="I109" s="403">
        <v>9.9704629813144E-2</v>
      </c>
      <c r="J109" s="403">
        <v>0.11185724141525499</v>
      </c>
      <c r="K109" s="403">
        <v>-7.1347924614975399E-3</v>
      </c>
      <c r="L109" s="403">
        <v>0.10393051943835201</v>
      </c>
      <c r="M109" s="403">
        <v>0.125723752067401</v>
      </c>
      <c r="N109" s="403">
        <v>-3.6773831951499497E-2</v>
      </c>
      <c r="O109" s="403">
        <v>-2.1548729499660101E-2</v>
      </c>
      <c r="P109" s="403">
        <v>-4.4480670002079198E-2</v>
      </c>
      <c r="Q109" s="403">
        <v>8.3600684095565495E-2</v>
      </c>
      <c r="R109" s="403">
        <v>3.1686460552615897E-2</v>
      </c>
      <c r="S109" s="403">
        <v>-7.7100915456443202E-3</v>
      </c>
    </row>
    <row r="110" spans="1:19" ht="20.25">
      <c r="A110" s="403" t="s">
        <v>391</v>
      </c>
      <c r="B110" s="403">
        <v>0.336554154663328</v>
      </c>
      <c r="C110" s="403">
        <v>-0.49264539380681199</v>
      </c>
      <c r="D110" s="403">
        <v>-0.44876605833788302</v>
      </c>
      <c r="E110" s="403">
        <v>0.81387185730509404</v>
      </c>
      <c r="F110" s="403">
        <v>1</v>
      </c>
      <c r="G110" s="403">
        <v>0.94244036478439497</v>
      </c>
      <c r="H110" s="403">
        <v>0.25035410338810898</v>
      </c>
      <c r="I110" s="403">
        <v>4.8250664648432799E-2</v>
      </c>
      <c r="J110" s="403">
        <v>5.7050989065593298E-2</v>
      </c>
      <c r="K110" s="403">
        <v>4.6713742250788302E-2</v>
      </c>
      <c r="L110" s="403">
        <v>4.2493632220882802E-2</v>
      </c>
      <c r="M110" s="403">
        <v>0.11489701972963499</v>
      </c>
      <c r="N110" s="403">
        <v>5.94405253173051E-2</v>
      </c>
      <c r="O110" s="403">
        <v>-8.8627532452710406E-3</v>
      </c>
      <c r="P110" s="403">
        <v>-6.0789389414728397E-2</v>
      </c>
      <c r="Q110" s="403">
        <v>7.2137523101891102E-2</v>
      </c>
      <c r="R110" s="403">
        <v>-6.8164489163941702E-2</v>
      </c>
      <c r="S110" s="403">
        <v>-8.9070409811256496E-2</v>
      </c>
    </row>
    <row r="111" spans="1:19" ht="20.25">
      <c r="A111" s="403" t="s">
        <v>392</v>
      </c>
      <c r="B111" s="403">
        <v>0.423330722245708</v>
      </c>
      <c r="C111" s="403">
        <v>-0.634800044116128</v>
      </c>
      <c r="D111" s="403">
        <v>-0.56295784712020802</v>
      </c>
      <c r="E111" s="403">
        <v>0.96249465332117201</v>
      </c>
      <c r="F111" s="403">
        <v>0.94244036478439497</v>
      </c>
      <c r="G111" s="403">
        <v>1</v>
      </c>
      <c r="H111" s="403">
        <v>0.251096023333027</v>
      </c>
      <c r="I111" s="403">
        <v>7.8505908413845499E-2</v>
      </c>
      <c r="J111" s="403">
        <v>8.9490302777985697E-2</v>
      </c>
      <c r="K111" s="403">
        <v>1.8709203272412801E-2</v>
      </c>
      <c r="L111" s="403">
        <v>7.8049875433812699E-2</v>
      </c>
      <c r="M111" s="403">
        <v>0.125205505796984</v>
      </c>
      <c r="N111" s="403">
        <v>6.6677495330933001E-3</v>
      </c>
      <c r="O111" s="403">
        <v>-1.21535539340193E-2</v>
      </c>
      <c r="P111" s="403">
        <v>-5.1204403197487001E-2</v>
      </c>
      <c r="Q111" s="403">
        <v>8.0892632675482495E-2</v>
      </c>
      <c r="R111" s="403">
        <v>-5.3964450240130404E-3</v>
      </c>
      <c r="S111" s="403">
        <v>-5.68560309198047E-2</v>
      </c>
    </row>
    <row r="112" spans="1:19" ht="20.25">
      <c r="A112" s="403" t="s">
        <v>401</v>
      </c>
      <c r="B112" s="403">
        <v>3.7007520762160302E-2</v>
      </c>
      <c r="C112" s="403">
        <v>-0.101350374390515</v>
      </c>
      <c r="D112" s="403">
        <v>-0.148192818126024</v>
      </c>
      <c r="E112" s="403">
        <v>0.23464835445600299</v>
      </c>
      <c r="F112" s="403">
        <v>0.25035410338810898</v>
      </c>
      <c r="G112" s="403">
        <v>0.251096023333027</v>
      </c>
      <c r="H112" s="403">
        <v>1</v>
      </c>
      <c r="I112" s="403">
        <v>0.442563416301331</v>
      </c>
      <c r="J112" s="403">
        <v>0.29675797945004201</v>
      </c>
      <c r="K112" s="403">
        <v>-0.34489896898156203</v>
      </c>
      <c r="L112" s="403">
        <v>0.23458346727898999</v>
      </c>
      <c r="M112" s="403">
        <v>-0.16656717379409</v>
      </c>
      <c r="N112" s="403"/>
      <c r="O112" s="403"/>
      <c r="P112" s="403"/>
      <c r="Q112" s="403"/>
      <c r="R112" s="403"/>
      <c r="S112" s="403"/>
    </row>
    <row r="113" spans="1:19" ht="20.25">
      <c r="A113" s="403" t="s">
        <v>402</v>
      </c>
      <c r="B113" s="403">
        <v>0.111017199116706</v>
      </c>
      <c r="C113" s="403">
        <v>5.2189800653923701E-3</v>
      </c>
      <c r="D113" s="403">
        <v>2.2450766068003999E-2</v>
      </c>
      <c r="E113" s="403">
        <v>9.9704629813144E-2</v>
      </c>
      <c r="F113" s="403">
        <v>4.8250664648432799E-2</v>
      </c>
      <c r="G113" s="403">
        <v>7.8505908413845499E-2</v>
      </c>
      <c r="H113" s="403">
        <v>0.442563416301331</v>
      </c>
      <c r="I113" s="403">
        <v>1</v>
      </c>
      <c r="J113" s="403">
        <v>0.88840305574130196</v>
      </c>
      <c r="K113" s="403">
        <v>-0.62073545193001101</v>
      </c>
      <c r="L113" s="403">
        <v>0.91237732829349805</v>
      </c>
      <c r="M113" s="403">
        <v>-2.3767051570958299E-2</v>
      </c>
      <c r="N113" s="403"/>
      <c r="O113" s="403"/>
      <c r="P113" s="403"/>
      <c r="Q113" s="403"/>
      <c r="R113" s="403"/>
      <c r="S113" s="403"/>
    </row>
    <row r="114" spans="1:19" ht="20.25">
      <c r="A114" s="403" t="s">
        <v>403</v>
      </c>
      <c r="B114" s="403">
        <v>0.121425331254836</v>
      </c>
      <c r="C114" s="403">
        <v>-5.7303883418697001E-2</v>
      </c>
      <c r="D114" s="403">
        <v>-2.1933022607698902E-2</v>
      </c>
      <c r="E114" s="403">
        <v>0.11185724141525499</v>
      </c>
      <c r="F114" s="403">
        <v>5.7050989065593298E-2</v>
      </c>
      <c r="G114" s="403">
        <v>8.9490302777985697E-2</v>
      </c>
      <c r="H114" s="403">
        <v>0.29675797945004201</v>
      </c>
      <c r="I114" s="403">
        <v>0.88840305574130196</v>
      </c>
      <c r="J114" s="403">
        <v>1</v>
      </c>
      <c r="K114" s="403">
        <v>-0.38039275605330097</v>
      </c>
      <c r="L114" s="403">
        <v>0.98422584716567596</v>
      </c>
      <c r="M114" s="403">
        <v>0.25460016519196399</v>
      </c>
      <c r="N114" s="403"/>
      <c r="O114" s="403"/>
      <c r="P114" s="403"/>
      <c r="Q114" s="403"/>
      <c r="R114" s="403"/>
      <c r="S114" s="403"/>
    </row>
    <row r="115" spans="1:19" ht="20.25">
      <c r="A115" s="403" t="s">
        <v>404</v>
      </c>
      <c r="B115" s="403">
        <v>2.0846085742850299E-2</v>
      </c>
      <c r="C115" s="403">
        <v>-4.2680432103334699E-2</v>
      </c>
      <c r="D115" s="403">
        <v>-1.75546050583241E-2</v>
      </c>
      <c r="E115" s="403">
        <v>-7.1347924614975399E-3</v>
      </c>
      <c r="F115" s="403">
        <v>4.6713742250788302E-2</v>
      </c>
      <c r="G115" s="403">
        <v>1.8709203272412801E-2</v>
      </c>
      <c r="H115" s="403">
        <v>-0.34489896898156203</v>
      </c>
      <c r="I115" s="403">
        <v>-0.62073545193001101</v>
      </c>
      <c r="J115" s="403">
        <v>-0.38039275605330097</v>
      </c>
      <c r="K115" s="403">
        <v>1</v>
      </c>
      <c r="L115" s="403">
        <v>-0.42816085353510702</v>
      </c>
      <c r="M115" s="403">
        <v>0.54195796488479098</v>
      </c>
      <c r="N115" s="403"/>
      <c r="O115" s="403"/>
      <c r="P115" s="403"/>
      <c r="Q115" s="403"/>
      <c r="R115" s="403"/>
      <c r="S115" s="403"/>
    </row>
    <row r="116" spans="1:19" ht="20.25">
      <c r="A116" s="403" t="s">
        <v>405</v>
      </c>
      <c r="B116" s="403">
        <v>0.133865818368367</v>
      </c>
      <c r="C116" s="403">
        <v>-4.8387780693529898E-2</v>
      </c>
      <c r="D116" s="403">
        <v>-1.62756335278718E-2</v>
      </c>
      <c r="E116" s="403">
        <v>0.10393051943835201</v>
      </c>
      <c r="F116" s="403">
        <v>4.2493632220882802E-2</v>
      </c>
      <c r="G116" s="403">
        <v>7.8049875433812699E-2</v>
      </c>
      <c r="H116" s="403">
        <v>0.23458346727898999</v>
      </c>
      <c r="I116" s="403">
        <v>0.91237732829349805</v>
      </c>
      <c r="J116" s="403">
        <v>0.98422584716567596</v>
      </c>
      <c r="K116" s="403">
        <v>-0.42816085353510702</v>
      </c>
      <c r="L116" s="403">
        <v>1</v>
      </c>
      <c r="M116" s="403">
        <v>0.239455647405628</v>
      </c>
      <c r="N116" s="403"/>
      <c r="O116" s="403"/>
      <c r="P116" s="403"/>
      <c r="Q116" s="403"/>
      <c r="R116" s="403"/>
      <c r="S116" s="403"/>
    </row>
    <row r="117" spans="1:19" ht="20.25">
      <c r="A117" s="403" t="s">
        <v>406</v>
      </c>
      <c r="B117" s="403">
        <v>0.223117192354781</v>
      </c>
      <c r="C117" s="403">
        <v>-0.203322113387118</v>
      </c>
      <c r="D117" s="403">
        <v>-0.13160384490793101</v>
      </c>
      <c r="E117" s="403">
        <v>0.125723752067401</v>
      </c>
      <c r="F117" s="403">
        <v>0.11489701972963499</v>
      </c>
      <c r="G117" s="403">
        <v>0.125205505796984</v>
      </c>
      <c r="H117" s="403">
        <v>-0.16656717379409</v>
      </c>
      <c r="I117" s="403">
        <v>-2.3767051570958299E-2</v>
      </c>
      <c r="J117" s="403">
        <v>0.25460016519196399</v>
      </c>
      <c r="K117" s="403">
        <v>0.54195796488479098</v>
      </c>
      <c r="L117" s="403">
        <v>0.239455647405628</v>
      </c>
      <c r="M117" s="403">
        <v>1</v>
      </c>
      <c r="N117" s="403"/>
      <c r="O117" s="403"/>
      <c r="P117" s="403"/>
      <c r="Q117" s="403"/>
      <c r="R117" s="403"/>
      <c r="S117" s="403"/>
    </row>
    <row r="118" spans="1:19" ht="20.25">
      <c r="A118" s="403" t="s">
        <v>407</v>
      </c>
      <c r="B118" s="403">
        <v>-4.5220500867694698E-2</v>
      </c>
      <c r="C118" s="403">
        <v>-3.6973190318843101E-2</v>
      </c>
      <c r="D118" s="403">
        <v>1.6437576528222898E-2</v>
      </c>
      <c r="E118" s="403">
        <v>-3.6773831951499497E-2</v>
      </c>
      <c r="F118" s="403">
        <v>5.94405253173051E-2</v>
      </c>
      <c r="G118" s="403">
        <v>6.6677495330933001E-3</v>
      </c>
      <c r="H118" s="403"/>
      <c r="I118" s="403"/>
      <c r="J118" s="403"/>
      <c r="K118" s="403"/>
      <c r="L118" s="403"/>
      <c r="M118" s="403"/>
      <c r="N118" s="403">
        <v>1</v>
      </c>
      <c r="O118" s="403">
        <v>0.59061714059687398</v>
      </c>
      <c r="P118" s="403">
        <v>0.64771376180026297</v>
      </c>
      <c r="Q118" s="403">
        <v>-0.246438546817354</v>
      </c>
      <c r="R118" s="403">
        <v>0.2020528943653</v>
      </c>
      <c r="S118" s="403">
        <v>-0.11202441252796</v>
      </c>
    </row>
    <row r="119" spans="1:19" ht="20.25">
      <c r="A119" s="403" t="s">
        <v>408</v>
      </c>
      <c r="B119" s="403">
        <v>1.2446850890334E-2</v>
      </c>
      <c r="C119" s="403">
        <v>8.4161984281174704E-2</v>
      </c>
      <c r="D119" s="403">
        <v>0.16468367529832501</v>
      </c>
      <c r="E119" s="403">
        <v>-2.1548729499660101E-2</v>
      </c>
      <c r="F119" s="403">
        <v>-8.8627532452710406E-3</v>
      </c>
      <c r="G119" s="403">
        <v>-1.21535539340193E-2</v>
      </c>
      <c r="H119" s="403"/>
      <c r="I119" s="403"/>
      <c r="J119" s="403"/>
      <c r="K119" s="403"/>
      <c r="L119" s="403"/>
      <c r="M119" s="403"/>
      <c r="N119" s="403">
        <v>0.59061714059687398</v>
      </c>
      <c r="O119" s="403">
        <v>1</v>
      </c>
      <c r="P119" s="403">
        <v>0.91344271311082104</v>
      </c>
      <c r="Q119" s="403">
        <v>-0.75454244190200204</v>
      </c>
      <c r="R119" s="403">
        <v>0.80213539263191103</v>
      </c>
      <c r="S119" s="403">
        <v>-0.49313633508723098</v>
      </c>
    </row>
    <row r="120" spans="1:19" ht="20.25">
      <c r="A120" s="403" t="s">
        <v>409</v>
      </c>
      <c r="B120" s="403">
        <v>2.1489654185969102E-2</v>
      </c>
      <c r="C120" s="403">
        <v>6.5962431698450105E-2</v>
      </c>
      <c r="D120" s="403">
        <v>0.14628319816517099</v>
      </c>
      <c r="E120" s="403">
        <v>-4.4480670002079198E-2</v>
      </c>
      <c r="F120" s="403">
        <v>-6.0789389414728397E-2</v>
      </c>
      <c r="G120" s="403">
        <v>-5.1204403197487001E-2</v>
      </c>
      <c r="H120" s="403"/>
      <c r="I120" s="403"/>
      <c r="J120" s="403"/>
      <c r="K120" s="403"/>
      <c r="L120" s="403"/>
      <c r="M120" s="403"/>
      <c r="N120" s="403">
        <v>0.64771376180026297</v>
      </c>
      <c r="O120" s="403">
        <v>0.91344271311082104</v>
      </c>
      <c r="P120" s="403">
        <v>1</v>
      </c>
      <c r="Q120" s="403">
        <v>-0.68714577194080295</v>
      </c>
      <c r="R120" s="403">
        <v>0.84040715763665497</v>
      </c>
      <c r="S120" s="403">
        <v>-0.24812583675079</v>
      </c>
    </row>
    <row r="121" spans="1:19" ht="20.25">
      <c r="A121" s="403" t="s">
        <v>410</v>
      </c>
      <c r="B121" s="403">
        <v>2.3465302905297102E-2</v>
      </c>
      <c r="C121" s="403">
        <v>-0.15031567061302401</v>
      </c>
      <c r="D121" s="403">
        <v>-0.16937153902177801</v>
      </c>
      <c r="E121" s="403">
        <v>8.3600684095565495E-2</v>
      </c>
      <c r="F121" s="403">
        <v>7.2137523101891102E-2</v>
      </c>
      <c r="G121" s="403">
        <v>8.0892632675482495E-2</v>
      </c>
      <c r="H121" s="403"/>
      <c r="I121" s="403"/>
      <c r="J121" s="403"/>
      <c r="K121" s="403"/>
      <c r="L121" s="403"/>
      <c r="M121" s="403"/>
      <c r="N121" s="403">
        <v>-0.246438546817354</v>
      </c>
      <c r="O121" s="403">
        <v>-0.75454244190200204</v>
      </c>
      <c r="P121" s="403">
        <v>-0.68714577194080295</v>
      </c>
      <c r="Q121" s="403">
        <v>1</v>
      </c>
      <c r="R121" s="403">
        <v>-0.73295622339067301</v>
      </c>
      <c r="S121" s="403">
        <v>0.64730117972425205</v>
      </c>
    </row>
    <row r="122" spans="1:19" ht="20.25">
      <c r="A122" s="403" t="s">
        <v>411</v>
      </c>
      <c r="B122" s="403">
        <v>8.6454399399190002E-2</v>
      </c>
      <c r="C122" s="403">
        <v>4.8400587934499702E-2</v>
      </c>
      <c r="D122" s="403">
        <v>0.13445142314517899</v>
      </c>
      <c r="E122" s="403">
        <v>3.1686460552615897E-2</v>
      </c>
      <c r="F122" s="403">
        <v>-6.8164489163941702E-2</v>
      </c>
      <c r="G122" s="403">
        <v>-5.3964450240130404E-3</v>
      </c>
      <c r="H122" s="403"/>
      <c r="I122" s="403"/>
      <c r="J122" s="403"/>
      <c r="K122" s="403"/>
      <c r="L122" s="403"/>
      <c r="M122" s="403"/>
      <c r="N122" s="403">
        <v>0.2020528943653</v>
      </c>
      <c r="O122" s="403">
        <v>0.80213539263191103</v>
      </c>
      <c r="P122" s="403">
        <v>0.84040715763665497</v>
      </c>
      <c r="Q122" s="403">
        <v>-0.73295622339067301</v>
      </c>
      <c r="R122" s="403">
        <v>1</v>
      </c>
      <c r="S122" s="403">
        <v>-0.25354538424569201</v>
      </c>
    </row>
    <row r="123" spans="1:19" ht="20.25">
      <c r="A123" s="403" t="s">
        <v>412</v>
      </c>
      <c r="B123" s="403">
        <v>7.1283494710386905E-2</v>
      </c>
      <c r="C123" s="403">
        <v>-0.104150958865945</v>
      </c>
      <c r="D123" s="403">
        <v>-0.187696536012746</v>
      </c>
      <c r="E123" s="403">
        <v>-7.7100915456443202E-3</v>
      </c>
      <c r="F123" s="403">
        <v>-8.9070409811256496E-2</v>
      </c>
      <c r="G123" s="403">
        <v>-5.68560309198047E-2</v>
      </c>
      <c r="H123" s="403"/>
      <c r="I123" s="403"/>
      <c r="J123" s="403"/>
      <c r="K123" s="403"/>
      <c r="L123" s="403"/>
      <c r="M123" s="403"/>
      <c r="N123" s="403">
        <v>-0.11202441252796</v>
      </c>
      <c r="O123" s="403">
        <v>-0.49313633508723098</v>
      </c>
      <c r="P123" s="403">
        <v>-0.24812583675079</v>
      </c>
      <c r="Q123" s="403">
        <v>0.64730117972425205</v>
      </c>
      <c r="R123" s="403">
        <v>-0.25354538424569201</v>
      </c>
      <c r="S123" s="403">
        <v>1</v>
      </c>
    </row>
    <row r="125" spans="1:19" ht="26.25">
      <c r="A125" s="402" t="s">
        <v>400</v>
      </c>
      <c r="B125" s="408" t="s">
        <v>387</v>
      </c>
      <c r="C125" s="408" t="s">
        <v>388</v>
      </c>
      <c r="D125" s="408" t="s">
        <v>389</v>
      </c>
      <c r="E125" s="408" t="s">
        <v>390</v>
      </c>
      <c r="F125" s="408" t="s">
        <v>391</v>
      </c>
      <c r="G125" s="408" t="s">
        <v>392</v>
      </c>
      <c r="H125" s="408" t="s">
        <v>401</v>
      </c>
      <c r="I125" s="408" t="s">
        <v>402</v>
      </c>
      <c r="J125" s="408" t="s">
        <v>403</v>
      </c>
      <c r="K125" s="408" t="s">
        <v>404</v>
      </c>
      <c r="L125" s="408" t="s">
        <v>405</v>
      </c>
      <c r="M125" s="408" t="s">
        <v>406</v>
      </c>
      <c r="N125" s="408" t="s">
        <v>407</v>
      </c>
      <c r="O125" s="408" t="s">
        <v>408</v>
      </c>
      <c r="P125" s="408" t="s">
        <v>409</v>
      </c>
      <c r="Q125" s="408" t="s">
        <v>410</v>
      </c>
      <c r="R125" s="408" t="s">
        <v>411</v>
      </c>
      <c r="S125" s="408" t="s">
        <v>412</v>
      </c>
    </row>
    <row r="126" spans="1:19" ht="21">
      <c r="A126" s="408" t="s">
        <v>387</v>
      </c>
      <c r="B126" s="408"/>
      <c r="C126" s="409">
        <v>2.09042383549343E-11</v>
      </c>
      <c r="D126" s="409">
        <v>1.76000464274094E-10</v>
      </c>
      <c r="E126" s="409">
        <v>1.9241305348186301E-20</v>
      </c>
      <c r="F126" s="409">
        <v>3.8313025622258102E-11</v>
      </c>
      <c r="G126" s="409">
        <v>2.6481489854334101E-17</v>
      </c>
      <c r="H126" s="408">
        <v>0.55557650581889895</v>
      </c>
      <c r="I126" s="408">
        <v>7.6217578721278503E-2</v>
      </c>
      <c r="J126" s="408">
        <v>5.23209461765737E-2</v>
      </c>
      <c r="K126" s="408">
        <v>0.73993367669972199</v>
      </c>
      <c r="L126" s="408">
        <v>3.2272682084296199E-2</v>
      </c>
      <c r="M126" s="408">
        <v>3.2084095663531098E-4</v>
      </c>
      <c r="N126" s="408">
        <v>0.59044446160736197</v>
      </c>
      <c r="O126" s="408">
        <v>0.88229053372657096</v>
      </c>
      <c r="P126" s="408">
        <v>0.79821502219488705</v>
      </c>
      <c r="Q126" s="408">
        <v>0.78011593119153999</v>
      </c>
      <c r="R126" s="408">
        <v>0.30284970413912299</v>
      </c>
      <c r="S126" s="408">
        <v>0.39586599265488898</v>
      </c>
    </row>
    <row r="127" spans="1:19" ht="21">
      <c r="A127" s="408" t="s">
        <v>388</v>
      </c>
      <c r="B127" s="409">
        <v>2.09042383549343E-11</v>
      </c>
      <c r="C127" s="408"/>
      <c r="D127" s="409">
        <v>2.43634355896172E-90</v>
      </c>
      <c r="E127" s="409">
        <v>4.7924362430257998E-49</v>
      </c>
      <c r="F127" s="409">
        <v>1.2886449349219499E-22</v>
      </c>
      <c r="G127" s="409">
        <v>1.9955813154836402E-40</v>
      </c>
      <c r="H127" s="408">
        <v>0.122903306913293</v>
      </c>
      <c r="I127" s="408">
        <v>0.93684461631957705</v>
      </c>
      <c r="J127" s="408">
        <v>0.38390852806736497</v>
      </c>
      <c r="K127" s="408">
        <v>0.51680371130117897</v>
      </c>
      <c r="L127" s="408">
        <v>0.462299406597176</v>
      </c>
      <c r="M127" s="408">
        <v>1.81136326025726E-3</v>
      </c>
      <c r="N127" s="408">
        <v>0.66912873863413702</v>
      </c>
      <c r="O127" s="408">
        <v>0.32997749937323201</v>
      </c>
      <c r="P127" s="408">
        <v>0.44547613873254899</v>
      </c>
      <c r="Q127" s="408">
        <v>8.0685023509042497E-2</v>
      </c>
      <c r="R127" s="408">
        <v>0.57577881662625796</v>
      </c>
      <c r="S127" s="408">
        <v>0.22755844977804299</v>
      </c>
    </row>
    <row r="128" spans="1:19" ht="21">
      <c r="A128" s="408" t="s">
        <v>389</v>
      </c>
      <c r="B128" s="409">
        <v>1.76000464274094E-10</v>
      </c>
      <c r="C128" s="409">
        <v>2.43634355896172E-90</v>
      </c>
      <c r="D128" s="408"/>
      <c r="E128" s="409">
        <v>8.8085879133120003E-34</v>
      </c>
      <c r="F128" s="409">
        <v>2.3756330503513699E-18</v>
      </c>
      <c r="G128" s="409">
        <v>6.7004842219388006E-30</v>
      </c>
      <c r="H128" s="408">
        <v>2.5564358971430501E-2</v>
      </c>
      <c r="I128" s="408">
        <v>0.73654667820129205</v>
      </c>
      <c r="J128" s="408">
        <v>0.74240547961260495</v>
      </c>
      <c r="K128" s="408">
        <v>0.79251440184108002</v>
      </c>
      <c r="L128" s="408">
        <v>0.80732410636617702</v>
      </c>
      <c r="M128" s="408">
        <v>4.76487514680222E-2</v>
      </c>
      <c r="N128" s="408">
        <v>0.85047783042716396</v>
      </c>
      <c r="O128" s="408">
        <v>5.7237137248334603E-2</v>
      </c>
      <c r="P128" s="408">
        <v>9.1685812279459003E-2</v>
      </c>
      <c r="Q128" s="408">
        <v>5.0417134086273303E-2</v>
      </c>
      <c r="R128" s="408">
        <v>0.12141830087975</v>
      </c>
      <c r="S128" s="408">
        <v>2.9876127369014401E-2</v>
      </c>
    </row>
    <row r="129" spans="1:19" ht="21">
      <c r="A129" s="408" t="s">
        <v>390</v>
      </c>
      <c r="B129" s="409">
        <v>1.9241305348186301E-20</v>
      </c>
      <c r="C129" s="409">
        <v>4.7924362430257998E-49</v>
      </c>
      <c r="D129" s="409">
        <v>8.8085879133120003E-34</v>
      </c>
      <c r="E129" s="408"/>
      <c r="F129" s="409">
        <v>7.6230010255843904E-88</v>
      </c>
      <c r="G129" s="409">
        <v>9.5685755795947102E-208</v>
      </c>
      <c r="H129" s="408">
        <v>1.15414109400303E-3</v>
      </c>
      <c r="I129" s="408">
        <v>0.17224595088773201</v>
      </c>
      <c r="J129" s="408">
        <v>0.12542516346815899</v>
      </c>
      <c r="K129" s="408">
        <v>0.92237879818558099</v>
      </c>
      <c r="L129" s="408">
        <v>0.15468201822754099</v>
      </c>
      <c r="M129" s="408">
        <v>8.4744668271136303E-2</v>
      </c>
      <c r="N129" s="408">
        <v>0.69898154900775999</v>
      </c>
      <c r="O129" s="408">
        <v>0.82077715268718998</v>
      </c>
      <c r="P129" s="408">
        <v>0.63992020938508598</v>
      </c>
      <c r="Q129" s="408">
        <v>0.37867034101038999</v>
      </c>
      <c r="R129" s="408">
        <v>0.73900576387736905</v>
      </c>
      <c r="S129" s="408">
        <v>0.93540273272034002</v>
      </c>
    </row>
    <row r="130" spans="1:19" ht="21">
      <c r="A130" s="408" t="s">
        <v>391</v>
      </c>
      <c r="B130" s="409">
        <v>3.8313025622258102E-11</v>
      </c>
      <c r="C130" s="409">
        <v>1.2886449349219499E-22</v>
      </c>
      <c r="D130" s="409">
        <v>2.3756330503513699E-18</v>
      </c>
      <c r="E130" s="409">
        <v>7.6230010255843904E-88</v>
      </c>
      <c r="F130" s="408"/>
      <c r="G130" s="409">
        <v>8.7864535198743194E-175</v>
      </c>
      <c r="H130" s="408">
        <v>5.1187454967185301E-4</v>
      </c>
      <c r="I130" s="408">
        <v>0.50968993132196505</v>
      </c>
      <c r="J130" s="408">
        <v>0.43553590851848101</v>
      </c>
      <c r="K130" s="408">
        <v>0.52328103072815402</v>
      </c>
      <c r="L130" s="408">
        <v>0.56152511406130001</v>
      </c>
      <c r="M130" s="408">
        <v>0.115415283374004</v>
      </c>
      <c r="N130" s="408">
        <v>0.53171556434727696</v>
      </c>
      <c r="O130" s="408">
        <v>0.92577115577790103</v>
      </c>
      <c r="P130" s="408">
        <v>0.52242805882227705</v>
      </c>
      <c r="Q130" s="408">
        <v>0.447675373646296</v>
      </c>
      <c r="R130" s="408">
        <v>0.47314157395254203</v>
      </c>
      <c r="S130" s="408">
        <v>0.34815687845541099</v>
      </c>
    </row>
    <row r="131" spans="1:19" ht="21">
      <c r="A131" s="408" t="s">
        <v>392</v>
      </c>
      <c r="B131" s="409">
        <v>2.6481489854334101E-17</v>
      </c>
      <c r="C131" s="409">
        <v>1.9955813154836402E-40</v>
      </c>
      <c r="D131" s="409">
        <v>6.7004842219388006E-30</v>
      </c>
      <c r="E131" s="409">
        <v>9.5685755795947102E-208</v>
      </c>
      <c r="F131" s="409">
        <v>8.7864535198743194E-175</v>
      </c>
      <c r="G131" s="408"/>
      <c r="H131" s="408">
        <v>4.9194752857294102E-4</v>
      </c>
      <c r="I131" s="408">
        <v>0.28292305343108598</v>
      </c>
      <c r="J131" s="408">
        <v>0.220731559231687</v>
      </c>
      <c r="K131" s="408">
        <v>0.79831758166590705</v>
      </c>
      <c r="L131" s="408">
        <v>0.285737330457285</v>
      </c>
      <c r="M131" s="408">
        <v>8.6046101769543096E-2</v>
      </c>
      <c r="N131" s="408">
        <v>0.94437356591294397</v>
      </c>
      <c r="O131" s="408">
        <v>0.89879565252840599</v>
      </c>
      <c r="P131" s="408">
        <v>0.59184164696403796</v>
      </c>
      <c r="Q131" s="408">
        <v>0.39650822536364499</v>
      </c>
      <c r="R131" s="408">
        <v>0.95496713942164801</v>
      </c>
      <c r="S131" s="408">
        <v>0.55154978566419899</v>
      </c>
    </row>
    <row r="132" spans="1:19" ht="21">
      <c r="A132" s="408" t="s">
        <v>401</v>
      </c>
      <c r="B132" s="408">
        <v>0.55557650581889895</v>
      </c>
      <c r="C132" s="408">
        <v>0.122903306913293</v>
      </c>
      <c r="D132" s="408">
        <v>2.5564358971430501E-2</v>
      </c>
      <c r="E132" s="408">
        <v>1.15414109400303E-3</v>
      </c>
      <c r="F132" s="408">
        <v>5.1187454967185301E-4</v>
      </c>
      <c r="G132" s="408">
        <v>4.9194752857294102E-4</v>
      </c>
      <c r="H132" s="408"/>
      <c r="I132" s="409">
        <v>1.05528778860087E-13</v>
      </c>
      <c r="J132" s="408">
        <v>1.3366221687022699E-6</v>
      </c>
      <c r="K132" s="409">
        <v>1.4600652706042299E-8</v>
      </c>
      <c r="L132" s="408">
        <v>1.5188992766818001E-4</v>
      </c>
      <c r="M132" s="408">
        <v>7.5689841956178804E-3</v>
      </c>
      <c r="N132" s="408"/>
      <c r="O132" s="408"/>
      <c r="P132" s="408"/>
      <c r="Q132" s="408"/>
      <c r="R132" s="408"/>
      <c r="S132" s="408"/>
    </row>
    <row r="133" spans="1:19" ht="21">
      <c r="A133" s="408" t="s">
        <v>402</v>
      </c>
      <c r="B133" s="408">
        <v>7.6217578721278503E-2</v>
      </c>
      <c r="C133" s="408">
        <v>0.93684461631957705</v>
      </c>
      <c r="D133" s="408">
        <v>0.73654667820129205</v>
      </c>
      <c r="E133" s="408">
        <v>0.17224595088773201</v>
      </c>
      <c r="F133" s="408">
        <v>0.50968993132196505</v>
      </c>
      <c r="G133" s="408">
        <v>0.28292305343108598</v>
      </c>
      <c r="H133" s="409">
        <v>1.05528778860087E-13</v>
      </c>
      <c r="I133" s="408"/>
      <c r="J133" s="409">
        <v>7.3434911299629602E-88</v>
      </c>
      <c r="K133" s="409">
        <v>1.1551270311917701E-28</v>
      </c>
      <c r="L133" s="409">
        <v>1.6245020957478801E-100</v>
      </c>
      <c r="M133" s="408">
        <v>0.705084959729953</v>
      </c>
      <c r="N133" s="408"/>
      <c r="O133" s="408"/>
      <c r="P133" s="408"/>
      <c r="Q133" s="408"/>
      <c r="R133" s="408"/>
      <c r="S133" s="408"/>
    </row>
    <row r="134" spans="1:19" ht="21">
      <c r="A134" s="408" t="s">
        <v>403</v>
      </c>
      <c r="B134" s="408">
        <v>5.23209461765737E-2</v>
      </c>
      <c r="C134" s="408">
        <v>0.38390852806736497</v>
      </c>
      <c r="D134" s="408">
        <v>0.74240547961260495</v>
      </c>
      <c r="E134" s="408">
        <v>0.12542516346815899</v>
      </c>
      <c r="F134" s="408">
        <v>0.43553590851848101</v>
      </c>
      <c r="G134" s="408">
        <v>0.220731559231687</v>
      </c>
      <c r="H134" s="408">
        <v>1.3366221687022699E-6</v>
      </c>
      <c r="I134" s="409">
        <v>7.3434911299629602E-88</v>
      </c>
      <c r="J134" s="408"/>
      <c r="K134" s="409">
        <v>3.0795467975815898E-10</v>
      </c>
      <c r="L134" s="409">
        <v>4.3567621197683299E-193</v>
      </c>
      <c r="M134" s="408">
        <v>3.7593483607023003E-5</v>
      </c>
      <c r="N134" s="408"/>
      <c r="O134" s="408"/>
      <c r="P134" s="408"/>
      <c r="Q134" s="408"/>
      <c r="R134" s="408"/>
      <c r="S134" s="408"/>
    </row>
    <row r="135" spans="1:19" ht="21">
      <c r="A135" s="408" t="s">
        <v>404</v>
      </c>
      <c r="B135" s="408">
        <v>0.73993367669972199</v>
      </c>
      <c r="C135" s="408">
        <v>0.51680371130117897</v>
      </c>
      <c r="D135" s="408">
        <v>0.79251440184108002</v>
      </c>
      <c r="E135" s="408">
        <v>0.92237879818558099</v>
      </c>
      <c r="F135" s="408">
        <v>0.52328103072815402</v>
      </c>
      <c r="G135" s="408">
        <v>0.79831758166590705</v>
      </c>
      <c r="H135" s="409">
        <v>1.4600652706042299E-8</v>
      </c>
      <c r="I135" s="409">
        <v>1.1551270311917701E-28</v>
      </c>
      <c r="J135" s="409">
        <v>3.0795467975815898E-10</v>
      </c>
      <c r="K135" s="408"/>
      <c r="L135" s="409">
        <v>7.77517736586874E-13</v>
      </c>
      <c r="M135" s="409">
        <v>6.0440932591816397E-21</v>
      </c>
      <c r="N135" s="408"/>
      <c r="O135" s="408"/>
      <c r="P135" s="408"/>
      <c r="Q135" s="408"/>
      <c r="R135" s="408"/>
      <c r="S135" s="408"/>
    </row>
    <row r="136" spans="1:19" ht="21">
      <c r="A136" s="408" t="s">
        <v>405</v>
      </c>
      <c r="B136" s="408">
        <v>3.2272682084296199E-2</v>
      </c>
      <c r="C136" s="408">
        <v>0.462299406597176</v>
      </c>
      <c r="D136" s="408">
        <v>0.80732410636617702</v>
      </c>
      <c r="E136" s="408">
        <v>0.15468201822754099</v>
      </c>
      <c r="F136" s="408">
        <v>0.56152511406130001</v>
      </c>
      <c r="G136" s="408">
        <v>0.285737330457285</v>
      </c>
      <c r="H136" s="408">
        <v>1.5188992766818001E-4</v>
      </c>
      <c r="I136" s="409">
        <v>1.6245020957478801E-100</v>
      </c>
      <c r="J136" s="409">
        <v>4.3567621197683299E-193</v>
      </c>
      <c r="K136" s="409">
        <v>7.77517736586874E-13</v>
      </c>
      <c r="L136" s="408"/>
      <c r="M136" s="408">
        <v>1.09292881282712E-4</v>
      </c>
      <c r="N136" s="408"/>
      <c r="O136" s="408"/>
      <c r="P136" s="408"/>
      <c r="Q136" s="408"/>
      <c r="R136" s="408"/>
      <c r="S136" s="408"/>
    </row>
    <row r="137" spans="1:19" ht="21">
      <c r="A137" s="408" t="s">
        <v>406</v>
      </c>
      <c r="B137" s="408">
        <v>3.2084095663531098E-4</v>
      </c>
      <c r="C137" s="408">
        <v>1.81136326025726E-3</v>
      </c>
      <c r="D137" s="408">
        <v>4.76487514680222E-2</v>
      </c>
      <c r="E137" s="408">
        <v>8.4744668271136303E-2</v>
      </c>
      <c r="F137" s="408">
        <v>0.115415283374004</v>
      </c>
      <c r="G137" s="408">
        <v>8.6046101769543096E-2</v>
      </c>
      <c r="H137" s="408">
        <v>7.5689841956178804E-3</v>
      </c>
      <c r="I137" s="408">
        <v>0.705084959729953</v>
      </c>
      <c r="J137" s="408">
        <v>3.7593483607023003E-5</v>
      </c>
      <c r="K137" s="409">
        <v>6.0440932591816397E-21</v>
      </c>
      <c r="L137" s="408">
        <v>1.09292881282712E-4</v>
      </c>
      <c r="M137" s="408"/>
      <c r="N137" s="408"/>
      <c r="O137" s="408"/>
      <c r="P137" s="408"/>
      <c r="Q137" s="408"/>
      <c r="R137" s="408"/>
      <c r="S137" s="408"/>
    </row>
    <row r="138" spans="1:19" ht="21">
      <c r="A138" s="408" t="s">
        <v>407</v>
      </c>
      <c r="B138" s="408">
        <v>0.59044446160736197</v>
      </c>
      <c r="C138" s="408">
        <v>0.66912873863413702</v>
      </c>
      <c r="D138" s="408">
        <v>0.85047783042716396</v>
      </c>
      <c r="E138" s="408">
        <v>0.69898154900775999</v>
      </c>
      <c r="F138" s="408">
        <v>0.53171556434727696</v>
      </c>
      <c r="G138" s="408">
        <v>0.94437356591294397</v>
      </c>
      <c r="H138" s="408"/>
      <c r="I138" s="408"/>
      <c r="J138" s="408"/>
      <c r="K138" s="408"/>
      <c r="L138" s="408"/>
      <c r="M138" s="408"/>
      <c r="N138" s="408"/>
      <c r="O138" s="409">
        <v>6.6165521880863901E-15</v>
      </c>
      <c r="P138" s="409">
        <v>1.72889408718799E-18</v>
      </c>
      <c r="Q138" s="408">
        <v>2.90560593633444E-3</v>
      </c>
      <c r="R138" s="408">
        <v>1.51569673119077E-2</v>
      </c>
      <c r="S138" s="408">
        <v>0.18129160627014701</v>
      </c>
    </row>
    <row r="139" spans="1:19" ht="21">
      <c r="A139" s="408" t="s">
        <v>408</v>
      </c>
      <c r="B139" s="408">
        <v>0.88229053372657096</v>
      </c>
      <c r="C139" s="408">
        <v>0.32997749937323201</v>
      </c>
      <c r="D139" s="408">
        <v>5.7237137248334603E-2</v>
      </c>
      <c r="E139" s="408">
        <v>0.82077715268718998</v>
      </c>
      <c r="F139" s="408">
        <v>0.92577115577790103</v>
      </c>
      <c r="G139" s="408">
        <v>0.89879565252840599</v>
      </c>
      <c r="H139" s="408"/>
      <c r="I139" s="408"/>
      <c r="J139" s="408"/>
      <c r="K139" s="408"/>
      <c r="L139" s="408"/>
      <c r="M139" s="408"/>
      <c r="N139" s="409">
        <v>6.6165521880863901E-15</v>
      </c>
      <c r="O139" s="408"/>
      <c r="P139" s="409">
        <v>2.6376028260855102E-57</v>
      </c>
      <c r="Q139" s="409">
        <v>9.3122670356698102E-28</v>
      </c>
      <c r="R139" s="409">
        <v>1.3248619423804601E-33</v>
      </c>
      <c r="S139" s="409">
        <v>3.3999008574183801E-10</v>
      </c>
    </row>
    <row r="140" spans="1:19" ht="21">
      <c r="A140" s="408" t="s">
        <v>409</v>
      </c>
      <c r="B140" s="408">
        <v>0.79821502219488705</v>
      </c>
      <c r="C140" s="408">
        <v>0.44547613873254899</v>
      </c>
      <c r="D140" s="408">
        <v>9.1685812279459003E-2</v>
      </c>
      <c r="E140" s="408">
        <v>0.63992020938508598</v>
      </c>
      <c r="F140" s="408">
        <v>0.52242805882227705</v>
      </c>
      <c r="G140" s="408">
        <v>0.59184164696403796</v>
      </c>
      <c r="H140" s="408"/>
      <c r="I140" s="408"/>
      <c r="J140" s="408"/>
      <c r="K140" s="408"/>
      <c r="L140" s="408"/>
      <c r="M140" s="408"/>
      <c r="N140" s="409">
        <v>1.72889408718799E-18</v>
      </c>
      <c r="O140" s="409">
        <v>2.6376028260855102E-57</v>
      </c>
      <c r="P140" s="408"/>
      <c r="Q140" s="409">
        <v>1.9133403334577499E-21</v>
      </c>
      <c r="R140" s="409">
        <v>1.32475655998212E-39</v>
      </c>
      <c r="S140" s="408">
        <v>2.7122512958494701E-3</v>
      </c>
    </row>
    <row r="141" spans="1:19" ht="21">
      <c r="A141" s="408" t="s">
        <v>410</v>
      </c>
      <c r="B141" s="408">
        <v>0.78011593119153999</v>
      </c>
      <c r="C141" s="408">
        <v>8.0685023509042497E-2</v>
      </c>
      <c r="D141" s="408">
        <v>5.0417134086273303E-2</v>
      </c>
      <c r="E141" s="408">
        <v>0.37867034101038999</v>
      </c>
      <c r="F141" s="408">
        <v>0.447675373646296</v>
      </c>
      <c r="G141" s="408">
        <v>0.39650822536364499</v>
      </c>
      <c r="H141" s="408"/>
      <c r="I141" s="408"/>
      <c r="J141" s="408"/>
      <c r="K141" s="408"/>
      <c r="L141" s="408"/>
      <c r="M141" s="408"/>
      <c r="N141" s="408">
        <v>2.90560593633444E-3</v>
      </c>
      <c r="O141" s="409">
        <v>9.3122670356698102E-28</v>
      </c>
      <c r="P141" s="409">
        <v>1.9133403334577499E-21</v>
      </c>
      <c r="Q141" s="408"/>
      <c r="R141" s="409">
        <v>1.5800332480051399E-25</v>
      </c>
      <c r="S141" s="409">
        <v>1.8467401021734899E-18</v>
      </c>
    </row>
    <row r="142" spans="1:19" ht="21">
      <c r="A142" s="408" t="s">
        <v>411</v>
      </c>
      <c r="B142" s="408">
        <v>0.30284970413912299</v>
      </c>
      <c r="C142" s="408">
        <v>0.57577881662625796</v>
      </c>
      <c r="D142" s="408">
        <v>0.12141830087975</v>
      </c>
      <c r="E142" s="408">
        <v>0.73900576387736905</v>
      </c>
      <c r="F142" s="408">
        <v>0.47314157395254203</v>
      </c>
      <c r="G142" s="408">
        <v>0.95496713942164801</v>
      </c>
      <c r="H142" s="408"/>
      <c r="I142" s="408"/>
      <c r="J142" s="408"/>
      <c r="K142" s="408"/>
      <c r="L142" s="408"/>
      <c r="M142" s="408"/>
      <c r="N142" s="408">
        <v>1.51569673119077E-2</v>
      </c>
      <c r="O142" s="409">
        <v>1.3248619423804601E-33</v>
      </c>
      <c r="P142" s="409">
        <v>1.32475655998212E-39</v>
      </c>
      <c r="Q142" s="409">
        <v>1.5800332480051399E-25</v>
      </c>
      <c r="R142" s="408"/>
      <c r="S142" s="408">
        <v>2.1673046132230501E-3</v>
      </c>
    </row>
    <row r="143" spans="1:19" ht="21">
      <c r="A143" s="408" t="s">
        <v>412</v>
      </c>
      <c r="B143" s="408">
        <v>0.39586599265488898</v>
      </c>
      <c r="C143" s="408">
        <v>0.22755844977804299</v>
      </c>
      <c r="D143" s="408">
        <v>2.9876127369014401E-2</v>
      </c>
      <c r="E143" s="408">
        <v>0.93540273272034002</v>
      </c>
      <c r="F143" s="408">
        <v>0.34815687845541099</v>
      </c>
      <c r="G143" s="408">
        <v>0.55154978566419899</v>
      </c>
      <c r="H143" s="408"/>
      <c r="I143" s="408"/>
      <c r="J143" s="408"/>
      <c r="K143" s="408"/>
      <c r="L143" s="408"/>
      <c r="M143" s="408"/>
      <c r="N143" s="408">
        <v>0.18129160627014701</v>
      </c>
      <c r="O143" s="409">
        <v>3.3999008574183801E-10</v>
      </c>
      <c r="P143" s="408">
        <v>2.7122512958494701E-3</v>
      </c>
      <c r="Q143" s="409">
        <v>1.8467401021734899E-18</v>
      </c>
      <c r="R143" s="408">
        <v>2.1673046132230501E-3</v>
      </c>
      <c r="S143" s="408"/>
    </row>
  </sheetData>
  <conditionalFormatting sqref="A16:N28 B15:N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N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:G1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:G1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28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88"/>
  <sheetViews>
    <sheetView zoomScale="55" zoomScaleNormal="55" workbookViewId="0">
      <selection activeCell="O167" sqref="O167"/>
    </sheetView>
  </sheetViews>
  <sheetFormatPr defaultColWidth="14.28515625" defaultRowHeight="21"/>
  <cols>
    <col min="1" max="1" width="23.42578125" style="120" bestFit="1" customWidth="1"/>
    <col min="2" max="2" width="23.42578125" style="342" bestFit="1" customWidth="1"/>
    <col min="3" max="4" width="20.5703125" style="9" customWidth="1"/>
    <col min="5" max="5" width="34.7109375" style="9" customWidth="1"/>
    <col min="6" max="6" width="22.85546875" style="9" bestFit="1" customWidth="1"/>
    <col min="7" max="7" width="18.42578125" style="9" bestFit="1" customWidth="1"/>
    <col min="8" max="8" width="14.7109375" style="121" bestFit="1" customWidth="1"/>
    <col min="9" max="9" width="39.28515625" style="11" customWidth="1"/>
    <col min="10" max="10" width="25.28515625" style="119" bestFit="1" customWidth="1"/>
    <col min="11" max="11" width="15.85546875" style="9" bestFit="1" customWidth="1"/>
    <col min="12" max="12" width="14.28515625" style="123"/>
    <col min="13" max="13" width="17.28515625" style="123" customWidth="1"/>
    <col min="14" max="14" width="18.42578125" style="123" customWidth="1"/>
    <col min="15" max="15" width="20.7109375" style="123" bestFit="1" customWidth="1"/>
    <col min="16" max="16" width="21.28515625" style="123" bestFit="1" customWidth="1"/>
    <col min="17" max="17" width="19" style="123" bestFit="1" customWidth="1"/>
    <col min="18" max="18" width="21" style="123" bestFit="1" customWidth="1"/>
    <col min="19" max="19" width="18.85546875" style="123" bestFit="1" customWidth="1"/>
    <col min="20" max="20" width="14.28515625" style="123" bestFit="1" customWidth="1"/>
    <col min="21" max="16384" width="14.28515625" style="123"/>
  </cols>
  <sheetData>
    <row r="1" spans="1:21" ht="21.75" thickBot="1">
      <c r="B1" s="8"/>
      <c r="I1" s="470" t="s">
        <v>345</v>
      </c>
      <c r="J1" s="470"/>
      <c r="K1" s="11"/>
      <c r="L1" s="122"/>
      <c r="M1" s="122"/>
      <c r="P1" s="124"/>
      <c r="Q1" s="124"/>
      <c r="R1" s="124"/>
      <c r="S1" s="124"/>
      <c r="T1" s="122"/>
      <c r="U1" s="124"/>
    </row>
    <row r="2" spans="1:21" ht="21.75" thickBot="1">
      <c r="B2" s="12" t="s">
        <v>313</v>
      </c>
      <c r="C2" s="13" t="s">
        <v>314</v>
      </c>
      <c r="D2" s="14" t="s">
        <v>315</v>
      </c>
      <c r="E2" s="14" t="s">
        <v>316</v>
      </c>
      <c r="F2" s="15" t="s">
        <v>317</v>
      </c>
      <c r="G2" s="14" t="s">
        <v>318</v>
      </c>
      <c r="H2" s="125" t="s">
        <v>319</v>
      </c>
      <c r="I2" s="14" t="s">
        <v>320</v>
      </c>
      <c r="J2" s="14" t="s">
        <v>321</v>
      </c>
      <c r="K2" s="17" t="s">
        <v>322</v>
      </c>
      <c r="L2" s="122"/>
      <c r="M2" s="343" t="s">
        <v>346</v>
      </c>
      <c r="P2" s="126"/>
      <c r="Q2" s="127"/>
      <c r="R2" s="126"/>
      <c r="S2" s="124"/>
      <c r="T2" s="122"/>
      <c r="U2" s="124"/>
    </row>
    <row r="3" spans="1:21">
      <c r="A3" s="128" t="s">
        <v>347</v>
      </c>
      <c r="B3" s="129">
        <v>1</v>
      </c>
      <c r="C3" s="89">
        <v>7002</v>
      </c>
      <c r="D3" s="20">
        <v>40392</v>
      </c>
      <c r="E3" s="130" t="s">
        <v>334</v>
      </c>
      <c r="F3" s="46">
        <v>0.21261201274246999</v>
      </c>
      <c r="G3" s="131">
        <v>2.5909899539862733E-4</v>
      </c>
      <c r="H3" s="132">
        <v>1.2186470183717488E-3</v>
      </c>
      <c r="I3" s="133">
        <v>1.106654813819685</v>
      </c>
      <c r="J3" s="68">
        <v>4.42661925527874</v>
      </c>
      <c r="K3" s="103" t="s">
        <v>324</v>
      </c>
      <c r="L3" s="122"/>
      <c r="M3" s="122"/>
      <c r="R3" s="127"/>
      <c r="S3" s="124"/>
      <c r="T3" s="122"/>
      <c r="U3" s="124"/>
    </row>
    <row r="4" spans="1:21" ht="21.75" thickBot="1">
      <c r="A4" s="134">
        <v>44299</v>
      </c>
      <c r="B4" s="135">
        <v>2</v>
      </c>
      <c r="C4" s="136">
        <v>7002</v>
      </c>
      <c r="D4" s="30">
        <v>40624</v>
      </c>
      <c r="E4" s="137" t="s">
        <v>323</v>
      </c>
      <c r="F4" s="35">
        <v>0.20969177143286866</v>
      </c>
      <c r="G4" s="138">
        <v>6.8929699253447519E-3</v>
      </c>
      <c r="H4" s="139">
        <v>3.2871914230318225E-2</v>
      </c>
      <c r="I4" s="140">
        <v>1.0906322905182899</v>
      </c>
      <c r="J4" s="73">
        <v>4.3625291620731597</v>
      </c>
      <c r="K4" s="141"/>
      <c r="L4" s="122"/>
      <c r="M4" s="11"/>
      <c r="O4" s="142"/>
      <c r="P4" s="127"/>
      <c r="Q4" s="127"/>
      <c r="R4" s="127"/>
      <c r="S4" s="124"/>
      <c r="T4" s="143"/>
      <c r="U4" s="124"/>
    </row>
    <row r="5" spans="1:21">
      <c r="B5" s="135">
        <v>3</v>
      </c>
      <c r="C5" s="136">
        <v>7002</v>
      </c>
      <c r="D5" s="30">
        <v>40819</v>
      </c>
      <c r="E5" s="137" t="s">
        <v>325</v>
      </c>
      <c r="F5" s="48">
        <v>0.15948396439747933</v>
      </c>
      <c r="G5" s="144">
        <v>4.8813506688623757E-3</v>
      </c>
      <c r="H5" s="139">
        <v>3.0607156570905545E-2</v>
      </c>
      <c r="I5" s="140">
        <v>0.81505738831142793</v>
      </c>
      <c r="J5" s="73">
        <v>3.2602295532457117</v>
      </c>
      <c r="K5" s="145"/>
      <c r="M5" s="15"/>
      <c r="N5" s="146" t="s">
        <v>348</v>
      </c>
      <c r="O5" s="17"/>
      <c r="R5" s="127"/>
      <c r="S5" s="147"/>
    </row>
    <row r="6" spans="1:21">
      <c r="B6" s="135">
        <v>4</v>
      </c>
      <c r="C6" s="136">
        <v>7002</v>
      </c>
      <c r="D6" s="30">
        <v>41029</v>
      </c>
      <c r="E6" s="137" t="s">
        <v>326</v>
      </c>
      <c r="F6" s="48">
        <v>0.18914184109458235</v>
      </c>
      <c r="G6" s="144">
        <v>1.0842216271822384E-2</v>
      </c>
      <c r="H6" s="139">
        <v>5.7323203628966583E-2</v>
      </c>
      <c r="I6" s="140">
        <v>0.97786634154261931</v>
      </c>
      <c r="J6" s="73">
        <v>3.9114653661704772</v>
      </c>
      <c r="K6" s="148"/>
      <c r="M6" s="149" t="s">
        <v>349</v>
      </c>
      <c r="N6" s="150" t="s">
        <v>350</v>
      </c>
      <c r="O6" s="151" t="s">
        <v>351</v>
      </c>
      <c r="R6" s="127"/>
      <c r="S6" s="152"/>
    </row>
    <row r="7" spans="1:21">
      <c r="B7" s="135">
        <v>5</v>
      </c>
      <c r="C7" s="136">
        <v>7002</v>
      </c>
      <c r="D7" s="30">
        <v>41359</v>
      </c>
      <c r="E7" s="137" t="s">
        <v>329</v>
      </c>
      <c r="F7" s="48">
        <v>0.19263398982900801</v>
      </c>
      <c r="G7" s="144">
        <v>1.4758287983240899E-2</v>
      </c>
      <c r="H7" s="139">
        <v>7.6613104449225838E-2</v>
      </c>
      <c r="I7" s="140">
        <v>0.99702848551060874</v>
      </c>
      <c r="J7" s="73">
        <v>3.988113942042435</v>
      </c>
      <c r="K7" s="153"/>
      <c r="M7" s="154">
        <f>AVERAGE(J3:J409)</f>
        <v>3.5929522303636143</v>
      </c>
      <c r="N7" s="155">
        <f>STDEV(J3:J409)</f>
        <v>1.9732730311025515</v>
      </c>
      <c r="O7" s="156">
        <f>N7/M7</f>
        <v>0.54920658683593249</v>
      </c>
      <c r="R7" s="127"/>
      <c r="S7" s="152"/>
    </row>
    <row r="8" spans="1:21">
      <c r="B8" s="135">
        <v>6</v>
      </c>
      <c r="C8" s="136">
        <v>7002</v>
      </c>
      <c r="D8" s="30">
        <v>41556</v>
      </c>
      <c r="E8" s="137" t="s">
        <v>330</v>
      </c>
      <c r="F8" s="48">
        <v>0.21997620837894369</v>
      </c>
      <c r="G8" s="144">
        <v>5.9155622847012982E-3</v>
      </c>
      <c r="H8" s="139">
        <v>2.689182765852028E-2</v>
      </c>
      <c r="I8" s="140">
        <v>1.1470516626287532</v>
      </c>
      <c r="J8" s="73">
        <v>4.588206650515013</v>
      </c>
      <c r="K8" s="145"/>
      <c r="M8" s="471" t="s">
        <v>352</v>
      </c>
      <c r="N8" s="470"/>
      <c r="O8" s="472"/>
      <c r="R8" s="127"/>
      <c r="S8" s="157"/>
    </row>
    <row r="9" spans="1:21">
      <c r="B9" s="135">
        <v>7</v>
      </c>
      <c r="C9" s="136">
        <v>7002</v>
      </c>
      <c r="D9" s="30">
        <v>41989</v>
      </c>
      <c r="E9" s="137" t="s">
        <v>331</v>
      </c>
      <c r="F9" s="48">
        <v>0.19862855120799802</v>
      </c>
      <c r="G9" s="144">
        <v>5.2904261372645756E-3</v>
      </c>
      <c r="H9" s="139">
        <v>2.663477181447392E-2</v>
      </c>
      <c r="I9" s="140">
        <v>1.0299305544922586</v>
      </c>
      <c r="J9" s="73">
        <v>4.1197222179690343</v>
      </c>
      <c r="K9" s="153"/>
      <c r="M9" s="154">
        <f>MINA(J3:J409)</f>
        <v>4.4099715945516038E-2</v>
      </c>
      <c r="N9" s="155">
        <f>MAXA(J3:J409)</f>
        <v>12.880021463905452</v>
      </c>
      <c r="O9" s="158"/>
      <c r="R9" s="127"/>
      <c r="S9" s="152"/>
    </row>
    <row r="10" spans="1:21">
      <c r="B10" s="135">
        <v>8</v>
      </c>
      <c r="C10" s="136">
        <v>7002</v>
      </c>
      <c r="D10" s="30">
        <v>42408</v>
      </c>
      <c r="E10" s="137" t="s">
        <v>332</v>
      </c>
      <c r="F10" s="48">
        <v>0.25009179332086601</v>
      </c>
      <c r="G10" s="144">
        <v>1.2583900453647949E-3</v>
      </c>
      <c r="H10" s="139">
        <v>5.0317126709963226E-3</v>
      </c>
      <c r="I10" s="140">
        <v>1.3122057192504599</v>
      </c>
      <c r="J10" s="73">
        <v>5.2488228770018397</v>
      </c>
      <c r="K10" s="113"/>
      <c r="M10" s="159"/>
      <c r="N10" s="11"/>
      <c r="O10" s="160"/>
      <c r="R10" s="127"/>
      <c r="S10" s="152"/>
      <c r="T10" s="161"/>
    </row>
    <row r="11" spans="1:21" ht="21.75" thickBot="1">
      <c r="B11" s="135">
        <v>9</v>
      </c>
      <c r="C11" s="136">
        <v>7002</v>
      </c>
      <c r="D11" s="30">
        <v>42787</v>
      </c>
      <c r="E11" s="137" t="s">
        <v>333</v>
      </c>
      <c r="F11" s="48">
        <v>0.16795434434429135</v>
      </c>
      <c r="G11" s="144">
        <v>5.6337776569111023E-3</v>
      </c>
      <c r="H11" s="139">
        <v>3.354350659344877E-2</v>
      </c>
      <c r="I11" s="140">
        <v>0.86156517415457134</v>
      </c>
      <c r="J11" s="73">
        <v>3.4462606966182854</v>
      </c>
      <c r="K11" s="113"/>
      <c r="M11" s="162" t="s">
        <v>353</v>
      </c>
      <c r="N11" s="163" t="s">
        <v>354</v>
      </c>
      <c r="O11" s="164"/>
      <c r="R11" s="127"/>
      <c r="S11" s="152"/>
      <c r="T11" s="165"/>
    </row>
    <row r="12" spans="1:21" ht="21.75" thickBot="1">
      <c r="B12" s="135">
        <v>10</v>
      </c>
      <c r="C12" s="92">
        <v>7002</v>
      </c>
      <c r="D12" s="51">
        <v>43108</v>
      </c>
      <c r="E12" s="166" t="s">
        <v>355</v>
      </c>
      <c r="F12" s="56">
        <v>0.17114680903282098</v>
      </c>
      <c r="G12" s="167">
        <v>1.1079570576508702E-2</v>
      </c>
      <c r="H12" s="168">
        <v>6.4737231381182009E-2</v>
      </c>
      <c r="I12" s="169">
        <v>0.87908931481722219</v>
      </c>
      <c r="J12" s="170">
        <v>3.5163572592688888</v>
      </c>
      <c r="K12" s="102"/>
      <c r="L12" s="122"/>
      <c r="M12" s="122"/>
      <c r="N12" s="122"/>
      <c r="R12" s="127"/>
      <c r="S12" s="152"/>
      <c r="T12" s="165"/>
    </row>
    <row r="13" spans="1:21" ht="21.75" thickBot="1">
      <c r="B13" s="18">
        <v>11</v>
      </c>
      <c r="C13" s="19">
        <v>7006</v>
      </c>
      <c r="D13" s="20">
        <v>40623</v>
      </c>
      <c r="E13" s="171" t="s">
        <v>323</v>
      </c>
      <c r="F13" s="46">
        <v>0.107816172244299</v>
      </c>
      <c r="G13" s="131">
        <v>3.4997426711450346E-3</v>
      </c>
      <c r="H13" s="132">
        <v>3.2460275655260898E-2</v>
      </c>
      <c r="I13" s="133">
        <v>0.53121996375622371</v>
      </c>
      <c r="J13" s="172">
        <v>2.1248798550248948</v>
      </c>
      <c r="K13" s="98"/>
      <c r="L13" s="173"/>
      <c r="M13" s="174"/>
      <c r="N13" s="122" t="s">
        <v>356</v>
      </c>
      <c r="O13" s="120" t="s">
        <v>357</v>
      </c>
      <c r="R13" s="127"/>
      <c r="S13" s="157"/>
      <c r="T13" s="165"/>
    </row>
    <row r="14" spans="1:21">
      <c r="B14" s="28">
        <v>12</v>
      </c>
      <c r="C14" s="175">
        <v>7006</v>
      </c>
      <c r="D14" s="30">
        <v>40806</v>
      </c>
      <c r="E14" s="176" t="s">
        <v>325</v>
      </c>
      <c r="F14" s="177"/>
      <c r="G14" s="178"/>
      <c r="H14" s="179"/>
      <c r="I14" s="178"/>
      <c r="J14" s="180"/>
      <c r="K14" s="181" t="s">
        <v>358</v>
      </c>
      <c r="L14" s="182"/>
      <c r="M14" s="183" t="s">
        <v>359</v>
      </c>
      <c r="N14" s="184">
        <v>80</v>
      </c>
      <c r="O14" s="185">
        <v>2</v>
      </c>
      <c r="R14" s="127"/>
      <c r="S14" s="152"/>
    </row>
    <row r="15" spans="1:21">
      <c r="B15" s="28">
        <v>13</v>
      </c>
      <c r="C15" s="29">
        <v>7006</v>
      </c>
      <c r="D15" s="30">
        <v>40987</v>
      </c>
      <c r="E15" s="176" t="s">
        <v>326</v>
      </c>
      <c r="F15" s="48">
        <v>7.2927563928104969E-2</v>
      </c>
      <c r="G15" s="144">
        <v>1.3074707455020632E-2</v>
      </c>
      <c r="H15" s="139">
        <v>0.17928348008319905</v>
      </c>
      <c r="I15" s="140">
        <v>0.33941004193736163</v>
      </c>
      <c r="J15" s="186">
        <v>1.3576401677494465</v>
      </c>
      <c r="K15" s="145"/>
      <c r="L15" s="173"/>
      <c r="M15" s="183" t="s">
        <v>360</v>
      </c>
      <c r="N15" s="187">
        <v>80</v>
      </c>
      <c r="O15" s="188">
        <v>1</v>
      </c>
      <c r="R15" s="127"/>
      <c r="S15" s="157"/>
    </row>
    <row r="16" spans="1:21">
      <c r="B16" s="28">
        <v>14</v>
      </c>
      <c r="C16" s="29">
        <v>7006</v>
      </c>
      <c r="D16" s="30">
        <v>41360</v>
      </c>
      <c r="E16" s="176" t="s">
        <v>329</v>
      </c>
      <c r="F16" s="48">
        <v>0.11985121486070567</v>
      </c>
      <c r="G16" s="144">
        <v>5.5398776109316407E-3</v>
      </c>
      <c r="H16" s="139">
        <v>4.6222957500850002E-2</v>
      </c>
      <c r="I16" s="140">
        <v>0.59735671555347036</v>
      </c>
      <c r="J16" s="186">
        <v>2.3894268622138815</v>
      </c>
      <c r="K16" s="145"/>
      <c r="M16" s="183" t="s">
        <v>361</v>
      </c>
      <c r="N16" s="187">
        <v>80</v>
      </c>
      <c r="O16" s="188">
        <v>1</v>
      </c>
      <c r="R16" s="127"/>
      <c r="S16" s="152"/>
    </row>
    <row r="17" spans="2:21">
      <c r="B17" s="28">
        <v>15</v>
      </c>
      <c r="C17" s="29">
        <v>7006</v>
      </c>
      <c r="D17" s="30">
        <v>41541</v>
      </c>
      <c r="E17" s="176" t="s">
        <v>330</v>
      </c>
      <c r="F17" s="48">
        <v>9.6505797050906728E-2</v>
      </c>
      <c r="G17" s="144">
        <v>6.4316725118287697E-3</v>
      </c>
      <c r="H17" s="139">
        <v>6.6645452484435388E-2</v>
      </c>
      <c r="I17" s="140">
        <v>0.46905145448908431</v>
      </c>
      <c r="J17" s="186">
        <v>1.8762058179563372</v>
      </c>
      <c r="K17" s="145"/>
      <c r="L17" s="122"/>
      <c r="M17" s="183" t="s">
        <v>362</v>
      </c>
      <c r="N17" s="187">
        <v>80</v>
      </c>
      <c r="O17" s="188">
        <v>0</v>
      </c>
      <c r="R17" s="127"/>
      <c r="S17" s="152"/>
      <c r="T17" s="189"/>
      <c r="U17" s="190"/>
    </row>
    <row r="18" spans="2:21">
      <c r="B18" s="28">
        <v>16</v>
      </c>
      <c r="C18" s="29">
        <v>7006</v>
      </c>
      <c r="D18" s="30">
        <v>41961</v>
      </c>
      <c r="E18" s="176" t="s">
        <v>331</v>
      </c>
      <c r="F18" s="48">
        <v>0.11505194546041968</v>
      </c>
      <c r="G18" s="144">
        <v>5.8020323516685002E-3</v>
      </c>
      <c r="H18" s="139">
        <v>5.0429676164533206E-2</v>
      </c>
      <c r="I18" s="140">
        <v>0.5709843819570759</v>
      </c>
      <c r="J18" s="186">
        <v>2.2839375278283036</v>
      </c>
      <c r="K18" s="145"/>
      <c r="M18" s="183" t="s">
        <v>363</v>
      </c>
      <c r="N18" s="187">
        <v>80</v>
      </c>
      <c r="O18" s="188">
        <v>4</v>
      </c>
      <c r="R18" s="127"/>
      <c r="S18" s="157"/>
      <c r="T18" s="189"/>
      <c r="U18" s="190"/>
    </row>
    <row r="19" spans="2:21" ht="21.75" thickBot="1">
      <c r="B19" s="28">
        <v>17</v>
      </c>
      <c r="C19" s="29">
        <v>7006</v>
      </c>
      <c r="D19" s="30">
        <v>42263</v>
      </c>
      <c r="E19" s="176" t="s">
        <v>332</v>
      </c>
      <c r="F19" s="48">
        <v>0.11736415989575368</v>
      </c>
      <c r="G19" s="144">
        <v>7.7946783493812585E-3</v>
      </c>
      <c r="H19" s="139">
        <v>6.6414468917127017E-2</v>
      </c>
      <c r="I19" s="140">
        <v>0.58368953735785423</v>
      </c>
      <c r="J19" s="186">
        <v>2.3347581494314169</v>
      </c>
      <c r="K19" s="113"/>
      <c r="M19" s="183" t="s">
        <v>364</v>
      </c>
      <c r="N19" s="191">
        <v>7</v>
      </c>
      <c r="O19" s="192">
        <v>1</v>
      </c>
      <c r="R19" s="127"/>
      <c r="S19" s="157"/>
      <c r="T19" s="193"/>
      <c r="U19" s="190"/>
    </row>
    <row r="20" spans="2:21" ht="21.75" thickBot="1">
      <c r="B20" s="28">
        <v>18</v>
      </c>
      <c r="C20" s="29">
        <v>7006</v>
      </c>
      <c r="D20" s="30">
        <v>42689</v>
      </c>
      <c r="E20" s="176" t="s">
        <v>333</v>
      </c>
      <c r="F20" s="48">
        <v>0.113123578137789</v>
      </c>
      <c r="G20" s="178"/>
      <c r="H20" s="179"/>
      <c r="I20" s="140">
        <v>0.56038835296690703</v>
      </c>
      <c r="J20" s="186">
        <v>2.2415534118676281</v>
      </c>
      <c r="K20" s="145" t="s">
        <v>327</v>
      </c>
      <c r="M20" s="183"/>
      <c r="N20" s="183"/>
      <c r="O20" s="183"/>
      <c r="R20" s="127"/>
      <c r="S20" s="152"/>
      <c r="T20" s="193"/>
      <c r="U20" s="190"/>
    </row>
    <row r="21" spans="2:21" ht="21.75" thickBot="1">
      <c r="B21" s="28">
        <v>19</v>
      </c>
      <c r="C21" s="194">
        <v>7006</v>
      </c>
      <c r="D21" s="51">
        <v>43054</v>
      </c>
      <c r="E21" s="195" t="s">
        <v>355</v>
      </c>
      <c r="F21" s="196"/>
      <c r="G21" s="197"/>
      <c r="H21" s="198"/>
      <c r="I21" s="197"/>
      <c r="J21" s="199"/>
      <c r="K21" s="200" t="s">
        <v>358</v>
      </c>
      <c r="M21" s="201" t="s">
        <v>365</v>
      </c>
      <c r="N21" s="202">
        <f>SUM(N14:N19)</f>
        <v>407</v>
      </c>
      <c r="O21" s="203">
        <f>SUM(O14:O19)</f>
        <v>9</v>
      </c>
      <c r="R21" s="127"/>
      <c r="S21" s="152"/>
    </row>
    <row r="22" spans="2:21" ht="21.75" thickBot="1">
      <c r="B22" s="18">
        <v>20</v>
      </c>
      <c r="C22" s="19">
        <v>7010</v>
      </c>
      <c r="D22" s="20">
        <v>40659</v>
      </c>
      <c r="E22" s="171" t="s">
        <v>334</v>
      </c>
      <c r="F22" s="46">
        <v>0.16321521895860366</v>
      </c>
      <c r="G22" s="131">
        <v>6.9151490803032309E-3</v>
      </c>
      <c r="H22" s="132">
        <v>4.2368286023971344E-2</v>
      </c>
      <c r="I22" s="133">
        <v>0.83554454419943769</v>
      </c>
      <c r="J22" s="172">
        <v>3.3421781767977508</v>
      </c>
      <c r="K22" s="204"/>
      <c r="M22" s="205"/>
      <c r="N22" s="205"/>
      <c r="O22" s="205"/>
      <c r="R22" s="127"/>
      <c r="S22" s="152"/>
    </row>
    <row r="23" spans="2:21" ht="21.75" thickBot="1">
      <c r="B23" s="28">
        <v>21</v>
      </c>
      <c r="C23" s="29">
        <v>7010</v>
      </c>
      <c r="D23" s="30">
        <v>41015</v>
      </c>
      <c r="E23" s="176" t="s">
        <v>325</v>
      </c>
      <c r="F23" s="48">
        <v>0.23906676330874033</v>
      </c>
      <c r="G23" s="144">
        <v>1.8284712673186643E-2</v>
      </c>
      <c r="H23" s="139">
        <v>7.6483708651599716E-2</v>
      </c>
      <c r="I23" s="140">
        <v>1.2517442448107132</v>
      </c>
      <c r="J23" s="186">
        <v>5.0069769792428529</v>
      </c>
      <c r="K23" s="113"/>
      <c r="M23" s="206" t="s">
        <v>366</v>
      </c>
      <c r="N23" s="203">
        <f>SUM(N14:N19)-SUM(O14:O19)</f>
        <v>398</v>
      </c>
      <c r="O23" s="205"/>
      <c r="R23" s="127"/>
      <c r="S23" s="152"/>
      <c r="U23" s="207"/>
    </row>
    <row r="24" spans="2:21" ht="21.75" thickBot="1">
      <c r="B24" s="28">
        <v>22</v>
      </c>
      <c r="C24" s="29">
        <v>7010</v>
      </c>
      <c r="D24" s="30">
        <v>41165</v>
      </c>
      <c r="E24" s="176" t="s">
        <v>326</v>
      </c>
      <c r="F24" s="48">
        <v>0.120668000859178</v>
      </c>
      <c r="G24" s="144">
        <v>6.1708692917807418E-3</v>
      </c>
      <c r="H24" s="139">
        <v>5.1139235322065796E-2</v>
      </c>
      <c r="I24" s="140">
        <v>0.60184484403236349</v>
      </c>
      <c r="J24" s="186">
        <v>2.407379376129454</v>
      </c>
      <c r="K24" s="145"/>
      <c r="R24" s="127"/>
      <c r="S24" s="152"/>
    </row>
    <row r="25" spans="2:21" ht="21.75" thickBot="1">
      <c r="B25" s="28">
        <v>23</v>
      </c>
      <c r="C25" s="29">
        <v>7010</v>
      </c>
      <c r="D25" s="30">
        <v>41387</v>
      </c>
      <c r="E25" s="176" t="s">
        <v>328</v>
      </c>
      <c r="F25" s="48">
        <v>0.12515130203509567</v>
      </c>
      <c r="G25" s="144">
        <v>4.5327585223026408E-3</v>
      </c>
      <c r="H25" s="139">
        <v>3.6218229044325388E-2</v>
      </c>
      <c r="I25" s="140">
        <v>0.62647874806580839</v>
      </c>
      <c r="J25" s="186">
        <v>2.5059149922632336</v>
      </c>
      <c r="K25" s="113"/>
      <c r="M25" s="473" t="s">
        <v>346</v>
      </c>
      <c r="N25" s="474"/>
      <c r="O25" s="475"/>
      <c r="R25" s="127"/>
      <c r="S25" s="152"/>
    </row>
    <row r="26" spans="2:21">
      <c r="B26" s="28">
        <v>24</v>
      </c>
      <c r="C26" s="29">
        <v>7010</v>
      </c>
      <c r="D26" s="30">
        <v>41529</v>
      </c>
      <c r="E26" s="176" t="s">
        <v>329</v>
      </c>
      <c r="F26" s="48">
        <v>0.273525985847829</v>
      </c>
      <c r="G26" s="144">
        <v>1.1672676211761822E-2</v>
      </c>
      <c r="H26" s="139">
        <v>4.2674834625239938E-2</v>
      </c>
      <c r="I26" s="140">
        <v>1.4406555577533933</v>
      </c>
      <c r="J26" s="186">
        <v>5.7626222310135731</v>
      </c>
      <c r="K26" s="113"/>
      <c r="N26" s="208">
        <f>AVERAGE(H3:H409)</f>
        <v>5.3585047834265258E-2</v>
      </c>
      <c r="R26" s="127"/>
      <c r="S26" s="152"/>
    </row>
    <row r="27" spans="2:21">
      <c r="B27" s="28">
        <v>25</v>
      </c>
      <c r="C27" s="29">
        <v>7010</v>
      </c>
      <c r="D27" s="30">
        <v>41697</v>
      </c>
      <c r="E27" s="176" t="s">
        <v>330</v>
      </c>
      <c r="F27" s="48">
        <v>0.22745157221650802</v>
      </c>
      <c r="G27" s="144">
        <v>1.4189100754870786E-3</v>
      </c>
      <c r="H27" s="139">
        <v>6.2382953068200273E-3</v>
      </c>
      <c r="I27" s="140">
        <v>1.18805527578953</v>
      </c>
      <c r="J27" s="186">
        <v>4.7522211031581199</v>
      </c>
      <c r="K27" s="209"/>
      <c r="R27" s="127"/>
      <c r="S27" s="152"/>
    </row>
    <row r="28" spans="2:21">
      <c r="B28" s="28">
        <v>26</v>
      </c>
      <c r="C28" s="29">
        <v>7010</v>
      </c>
      <c r="D28" s="30">
        <v>42059</v>
      </c>
      <c r="E28" s="176" t="s">
        <v>331</v>
      </c>
      <c r="F28" s="48">
        <v>0.17353639345004351</v>
      </c>
      <c r="G28" s="144">
        <v>2.1067038767282162E-3</v>
      </c>
      <c r="H28" s="139">
        <v>1.213983899771825E-2</v>
      </c>
      <c r="I28" s="140">
        <v>0.89221153779765305</v>
      </c>
      <c r="J28" s="186">
        <v>3.5688461511906122</v>
      </c>
      <c r="K28" s="145" t="s">
        <v>324</v>
      </c>
      <c r="R28" s="127"/>
      <c r="S28" s="157"/>
    </row>
    <row r="29" spans="2:21">
      <c r="B29" s="28">
        <v>27</v>
      </c>
      <c r="C29" s="29">
        <v>7010</v>
      </c>
      <c r="D29" s="30">
        <v>42417</v>
      </c>
      <c r="E29" s="176" t="s">
        <v>332</v>
      </c>
      <c r="F29" s="48">
        <v>0.13970806451625201</v>
      </c>
      <c r="G29" s="144"/>
      <c r="H29" s="139"/>
      <c r="I29" s="140">
        <v>0.70644885665854296</v>
      </c>
      <c r="J29" s="186">
        <v>2.8257954266341718</v>
      </c>
      <c r="K29" s="145" t="s">
        <v>327</v>
      </c>
      <c r="R29" s="126"/>
      <c r="S29" s="157"/>
    </row>
    <row r="30" spans="2:21">
      <c r="B30" s="28">
        <v>28</v>
      </c>
      <c r="C30" s="29">
        <v>7010</v>
      </c>
      <c r="D30" s="30">
        <v>42788</v>
      </c>
      <c r="E30" s="176" t="s">
        <v>333</v>
      </c>
      <c r="F30" s="48">
        <v>0.17495212495914034</v>
      </c>
      <c r="G30" s="144">
        <v>1.807580696458494E-2</v>
      </c>
      <c r="H30" s="139">
        <v>0.10331859055045203</v>
      </c>
      <c r="I30" s="140">
        <v>0.89997327863255938</v>
      </c>
      <c r="J30" s="186">
        <v>3.5998931145302375</v>
      </c>
      <c r="K30" s="113"/>
      <c r="R30" s="126"/>
      <c r="S30" s="157"/>
    </row>
    <row r="31" spans="2:21" ht="21.75" thickBot="1">
      <c r="B31" s="28">
        <v>29</v>
      </c>
      <c r="C31" s="50">
        <v>7010</v>
      </c>
      <c r="D31" s="51">
        <v>43138</v>
      </c>
      <c r="E31" s="195" t="s">
        <v>355</v>
      </c>
      <c r="F31" s="56">
        <v>0.30983853623412733</v>
      </c>
      <c r="G31" s="167">
        <v>1.7565018841231791E-2</v>
      </c>
      <c r="H31" s="168">
        <v>5.6690878593484276E-2</v>
      </c>
      <c r="I31" s="169">
        <v>1.6395961759328568</v>
      </c>
      <c r="J31" s="170">
        <v>6.5583847037314271</v>
      </c>
      <c r="K31" s="102"/>
      <c r="R31" s="126"/>
      <c r="S31" s="157"/>
    </row>
    <row r="32" spans="2:21">
      <c r="B32" s="18">
        <v>30</v>
      </c>
      <c r="C32" s="19">
        <v>7011</v>
      </c>
      <c r="D32" s="20">
        <v>40581</v>
      </c>
      <c r="E32" s="171" t="s">
        <v>334</v>
      </c>
      <c r="F32" s="46">
        <v>9.9116572952349047E-2</v>
      </c>
      <c r="G32" s="131">
        <v>3.4150759035084148E-3</v>
      </c>
      <c r="H32" s="132">
        <v>3.4455145106260236E-2</v>
      </c>
      <c r="I32" s="210">
        <v>0.48340363775435563</v>
      </c>
      <c r="J32" s="172">
        <v>1.9336145510174225</v>
      </c>
      <c r="K32" s="211"/>
      <c r="R32" s="126"/>
      <c r="S32" s="157"/>
    </row>
    <row r="33" spans="2:19">
      <c r="B33" s="28">
        <v>31</v>
      </c>
      <c r="C33" s="29">
        <v>7011</v>
      </c>
      <c r="D33" s="30">
        <v>40967</v>
      </c>
      <c r="E33" s="176" t="s">
        <v>325</v>
      </c>
      <c r="F33" s="212">
        <v>7.6122059843392306E-2</v>
      </c>
      <c r="G33" s="213">
        <v>7.309786592871792E-3</v>
      </c>
      <c r="H33" s="139">
        <v>9.6027178033678898E-2</v>
      </c>
      <c r="I33" s="214">
        <v>0.35698081375876373</v>
      </c>
      <c r="J33" s="186">
        <v>1.4279232550350549</v>
      </c>
      <c r="K33" s="113"/>
      <c r="R33" s="126"/>
      <c r="S33" s="157"/>
    </row>
    <row r="34" spans="2:19">
      <c r="B34" s="28">
        <v>32</v>
      </c>
      <c r="C34" s="29">
        <v>7011</v>
      </c>
      <c r="D34" s="30">
        <v>41193</v>
      </c>
      <c r="E34" s="176" t="s">
        <v>326</v>
      </c>
      <c r="F34" s="212">
        <v>0.10105590551787026</v>
      </c>
      <c r="G34" s="213">
        <v>8.6766784278424283E-3</v>
      </c>
      <c r="H34" s="139">
        <v>8.5860181880296788E-2</v>
      </c>
      <c r="I34" s="214">
        <v>0.49406155824722137</v>
      </c>
      <c r="J34" s="186">
        <v>1.9762462329888855</v>
      </c>
      <c r="K34" s="113"/>
      <c r="R34" s="126"/>
      <c r="S34" s="157"/>
    </row>
    <row r="35" spans="2:19">
      <c r="B35" s="28">
        <v>33</v>
      </c>
      <c r="C35" s="29">
        <v>7011</v>
      </c>
      <c r="D35" s="30">
        <v>41324</v>
      </c>
      <c r="E35" s="176" t="s">
        <v>328</v>
      </c>
      <c r="F35" s="212">
        <v>8.6745347360644695E-2</v>
      </c>
      <c r="G35" s="213">
        <v>5.7507327842251351E-3</v>
      </c>
      <c r="H35" s="139">
        <v>6.6294423380615475E-2</v>
      </c>
      <c r="I35" s="214">
        <v>0.41539349934809966</v>
      </c>
      <c r="J35" s="186">
        <v>1.6615739973923986</v>
      </c>
      <c r="K35" s="113"/>
      <c r="R35" s="126"/>
      <c r="S35" s="157"/>
    </row>
    <row r="36" spans="2:19">
      <c r="B36" s="28">
        <v>34</v>
      </c>
      <c r="C36" s="29">
        <v>7011</v>
      </c>
      <c r="D36" s="30">
        <v>41547</v>
      </c>
      <c r="E36" s="176" t="s">
        <v>329</v>
      </c>
      <c r="F36" s="212">
        <v>7.9509361199264161E-2</v>
      </c>
      <c r="G36" s="213">
        <v>2.6545318082941798E-3</v>
      </c>
      <c r="H36" s="139">
        <v>3.3386405930761608E-2</v>
      </c>
      <c r="I36" s="214">
        <v>0.37560850855169631</v>
      </c>
      <c r="J36" s="186">
        <v>1.5024340342067852</v>
      </c>
      <c r="K36" s="215"/>
      <c r="R36" s="126"/>
      <c r="S36" s="157"/>
    </row>
    <row r="37" spans="2:19">
      <c r="B37" s="28">
        <v>35</v>
      </c>
      <c r="C37" s="29">
        <v>7011</v>
      </c>
      <c r="D37" s="30">
        <v>41697</v>
      </c>
      <c r="E37" s="176" t="s">
        <v>330</v>
      </c>
      <c r="F37" s="212">
        <v>9.9149290942977031E-2</v>
      </c>
      <c r="G37" s="213">
        <v>6.1197874303596965E-3</v>
      </c>
      <c r="H37" s="139">
        <v>6.1722957089822485E-2</v>
      </c>
      <c r="I37" s="214">
        <v>0.48358266173547398</v>
      </c>
      <c r="J37" s="186">
        <v>1.9343306469418959</v>
      </c>
      <c r="K37" s="113"/>
      <c r="R37" s="126"/>
      <c r="S37" s="157"/>
    </row>
    <row r="38" spans="2:19">
      <c r="B38" s="28">
        <v>36</v>
      </c>
      <c r="C38" s="29">
        <v>7011</v>
      </c>
      <c r="D38" s="30">
        <v>42045</v>
      </c>
      <c r="E38" s="176" t="s">
        <v>331</v>
      </c>
      <c r="F38" s="212">
        <v>7.9656110523533566E-2</v>
      </c>
      <c r="G38" s="213">
        <v>6.3233280502121292E-3</v>
      </c>
      <c r="H38" s="139">
        <v>7.9382837156528857E-2</v>
      </c>
      <c r="I38" s="214">
        <v>0.37641438289028534</v>
      </c>
      <c r="J38" s="186">
        <v>1.5056575315611413</v>
      </c>
      <c r="K38" s="113"/>
      <c r="R38" s="126"/>
      <c r="S38" s="157"/>
    </row>
    <row r="39" spans="2:19">
      <c r="B39" s="28">
        <v>37</v>
      </c>
      <c r="C39" s="29">
        <v>7011</v>
      </c>
      <c r="D39" s="30">
        <v>42409</v>
      </c>
      <c r="E39" s="176" t="s">
        <v>332</v>
      </c>
      <c r="F39" s="212">
        <v>8.1599071433902284E-2</v>
      </c>
      <c r="G39" s="213">
        <v>6.4621355414667828E-3</v>
      </c>
      <c r="H39" s="139">
        <v>7.9193738702055066E-2</v>
      </c>
      <c r="I39" s="214">
        <v>0.38709782560366207</v>
      </c>
      <c r="J39" s="186">
        <v>1.5483913024146483</v>
      </c>
      <c r="K39" s="113"/>
      <c r="R39" s="126"/>
      <c r="S39" s="157"/>
    </row>
    <row r="40" spans="2:19">
      <c r="B40" s="28">
        <v>38</v>
      </c>
      <c r="C40" s="29">
        <v>7011</v>
      </c>
      <c r="D40" s="30">
        <v>42788</v>
      </c>
      <c r="E40" s="176" t="s">
        <v>333</v>
      </c>
      <c r="F40" s="212">
        <v>6.5190564912510823E-2</v>
      </c>
      <c r="G40" s="213">
        <v>4.7967618783568552E-3</v>
      </c>
      <c r="H40" s="139">
        <v>7.358061530521115E-2</v>
      </c>
      <c r="I40" s="214">
        <v>0.29686378783484335</v>
      </c>
      <c r="J40" s="186">
        <v>1.1874551513393734</v>
      </c>
      <c r="K40" s="113"/>
      <c r="R40" s="126"/>
      <c r="S40" s="157"/>
    </row>
    <row r="41" spans="2:19" ht="21.75" thickBot="1">
      <c r="B41" s="45">
        <v>39</v>
      </c>
      <c r="C41" s="50">
        <v>7011</v>
      </c>
      <c r="D41" s="51">
        <v>43138</v>
      </c>
      <c r="E41" s="195" t="s">
        <v>355</v>
      </c>
      <c r="F41" s="216">
        <v>9.9641814446016067E-2</v>
      </c>
      <c r="G41" s="217">
        <v>1.0707401716311964E-3</v>
      </c>
      <c r="H41" s="168">
        <v>1.0745891948919718E-2</v>
      </c>
      <c r="I41" s="218">
        <v>0.48629110544143234</v>
      </c>
      <c r="J41" s="170">
        <v>1.9451644217657293</v>
      </c>
      <c r="K41" s="219"/>
      <c r="R41" s="126"/>
      <c r="S41" s="157"/>
    </row>
    <row r="42" spans="2:19">
      <c r="B42" s="18">
        <v>40</v>
      </c>
      <c r="C42" s="19">
        <v>7015</v>
      </c>
      <c r="D42" s="20">
        <v>40659</v>
      </c>
      <c r="E42" s="171" t="s">
        <v>334</v>
      </c>
      <c r="F42" s="220">
        <v>0.179484582200236</v>
      </c>
      <c r="G42" s="221">
        <v>1.1764888483266381E-2</v>
      </c>
      <c r="H42" s="132">
        <v>6.5548184356811631E-2</v>
      </c>
      <c r="I42" s="210">
        <v>0.92485963953649863</v>
      </c>
      <c r="J42" s="172">
        <v>3.6994385581459945</v>
      </c>
      <c r="K42" s="222"/>
      <c r="R42" s="126"/>
      <c r="S42" s="157"/>
    </row>
    <row r="43" spans="2:19">
      <c r="B43" s="28">
        <v>41</v>
      </c>
      <c r="C43" s="29">
        <v>7015</v>
      </c>
      <c r="D43" s="30">
        <v>41015</v>
      </c>
      <c r="E43" s="176" t="s">
        <v>325</v>
      </c>
      <c r="F43" s="212">
        <v>0.188911050926753</v>
      </c>
      <c r="G43" s="213">
        <v>1.2604757354021494E-2</v>
      </c>
      <c r="H43" s="139">
        <v>6.6723239811464344E-2</v>
      </c>
      <c r="I43" s="214">
        <v>0.97659840113260665</v>
      </c>
      <c r="J43" s="186">
        <v>3.9063936045304266</v>
      </c>
      <c r="K43" s="113"/>
      <c r="R43" s="126"/>
      <c r="S43" s="157"/>
    </row>
    <row r="44" spans="2:19">
      <c r="B44" s="28">
        <v>42</v>
      </c>
      <c r="C44" s="29">
        <v>7015</v>
      </c>
      <c r="D44" s="30">
        <v>41165</v>
      </c>
      <c r="E44" s="176" t="s">
        <v>326</v>
      </c>
      <c r="F44" s="212">
        <v>0.16442822921005051</v>
      </c>
      <c r="G44" s="213">
        <v>1.1523763364666634E-3</v>
      </c>
      <c r="H44" s="139">
        <v>7.0083850078720275E-3</v>
      </c>
      <c r="I44" s="214">
        <v>0.84220624026356794</v>
      </c>
      <c r="J44" s="186">
        <v>3.3688249610542718</v>
      </c>
      <c r="K44" s="145" t="s">
        <v>324</v>
      </c>
      <c r="R44" s="126"/>
      <c r="S44" s="157"/>
    </row>
    <row r="45" spans="2:19">
      <c r="B45" s="28">
        <v>43</v>
      </c>
      <c r="C45" s="29">
        <v>7015</v>
      </c>
      <c r="D45" s="30">
        <v>41387</v>
      </c>
      <c r="E45" s="176" t="s">
        <v>328</v>
      </c>
      <c r="F45" s="212">
        <v>0.17389217331252368</v>
      </c>
      <c r="G45" s="213">
        <v>3.059070689324611E-3</v>
      </c>
      <c r="H45" s="139">
        <v>1.7591767536465065E-2</v>
      </c>
      <c r="I45" s="214">
        <v>0.89416448126639025</v>
      </c>
      <c r="J45" s="186">
        <v>3.576657925065561</v>
      </c>
      <c r="K45" s="113"/>
      <c r="R45" s="126"/>
      <c r="S45" s="157"/>
    </row>
    <row r="46" spans="2:19">
      <c r="B46" s="28">
        <v>44</v>
      </c>
      <c r="C46" s="29">
        <v>7015</v>
      </c>
      <c r="D46" s="30">
        <v>41529</v>
      </c>
      <c r="E46" s="176" t="s">
        <v>329</v>
      </c>
      <c r="F46" s="212">
        <v>0.26517999138148229</v>
      </c>
      <c r="G46" s="213">
        <v>5.474391692804957E-3</v>
      </c>
      <c r="H46" s="139">
        <v>2.0644060150562468E-2</v>
      </c>
      <c r="I46" s="214">
        <v>1.3949163109450631</v>
      </c>
      <c r="J46" s="186">
        <v>5.5796652437802523</v>
      </c>
      <c r="K46" s="113"/>
      <c r="R46" s="126"/>
      <c r="S46" s="157"/>
    </row>
    <row r="47" spans="2:19">
      <c r="B47" s="28">
        <v>45</v>
      </c>
      <c r="C47" s="29">
        <v>7015</v>
      </c>
      <c r="D47" s="30">
        <v>41702</v>
      </c>
      <c r="E47" s="176" t="s">
        <v>330</v>
      </c>
      <c r="F47" s="212">
        <v>0.18763918112340336</v>
      </c>
      <c r="G47" s="213">
        <v>7.9337002810091692E-3</v>
      </c>
      <c r="H47" s="139">
        <v>4.2281682501009568E-2</v>
      </c>
      <c r="I47" s="214">
        <v>0.96962094167861412</v>
      </c>
      <c r="J47" s="186">
        <v>3.8784837667144565</v>
      </c>
      <c r="K47" s="113"/>
      <c r="R47" s="126"/>
      <c r="S47" s="157"/>
    </row>
    <row r="48" spans="2:19">
      <c r="B48" s="28">
        <v>46</v>
      </c>
      <c r="C48" s="29">
        <v>7015</v>
      </c>
      <c r="D48" s="30">
        <v>42059</v>
      </c>
      <c r="E48" s="176" t="s">
        <v>331</v>
      </c>
      <c r="F48" s="212">
        <v>0.23604683420472636</v>
      </c>
      <c r="G48" s="213">
        <v>1.3071464786624746E-2</v>
      </c>
      <c r="H48" s="139">
        <v>5.5376573173134366E-2</v>
      </c>
      <c r="I48" s="214">
        <v>1.2351888292178967</v>
      </c>
      <c r="J48" s="186">
        <v>4.940755316871587</v>
      </c>
      <c r="K48" s="113"/>
      <c r="R48" s="126"/>
      <c r="S48" s="157"/>
    </row>
    <row r="49" spans="2:22">
      <c r="B49" s="28">
        <v>47</v>
      </c>
      <c r="C49" s="29">
        <v>7015</v>
      </c>
      <c r="D49" s="30">
        <v>42417</v>
      </c>
      <c r="E49" s="176" t="s">
        <v>332</v>
      </c>
      <c r="F49" s="212">
        <v>0.20570269135832064</v>
      </c>
      <c r="G49" s="213">
        <v>7.9456203212698237E-3</v>
      </c>
      <c r="H49" s="139">
        <v>3.8626720286459804E-2</v>
      </c>
      <c r="I49" s="214">
        <v>1.0687455994598898</v>
      </c>
      <c r="J49" s="186">
        <v>4.2749823978395591</v>
      </c>
      <c r="K49" s="113"/>
      <c r="R49" s="126"/>
      <c r="S49" s="157"/>
    </row>
    <row r="50" spans="2:22">
      <c r="B50" s="28">
        <v>48</v>
      </c>
      <c r="C50" s="29">
        <v>7015</v>
      </c>
      <c r="D50" s="30">
        <v>42794</v>
      </c>
      <c r="E50" s="176" t="s">
        <v>333</v>
      </c>
      <c r="F50" s="212">
        <v>0.23803255330433201</v>
      </c>
      <c r="G50" s="213">
        <v>2.7554276542775214E-3</v>
      </c>
      <c r="H50" s="139">
        <v>1.157584379122557E-2</v>
      </c>
      <c r="I50" s="214">
        <v>1.2460831627970965</v>
      </c>
      <c r="J50" s="186">
        <v>4.9843326511883861</v>
      </c>
      <c r="K50" s="113"/>
      <c r="R50" s="126"/>
      <c r="S50" s="157"/>
    </row>
    <row r="51" spans="2:22" ht="21.75" thickBot="1">
      <c r="B51" s="28">
        <v>49</v>
      </c>
      <c r="C51" s="50">
        <v>7015</v>
      </c>
      <c r="D51" s="51">
        <v>43145</v>
      </c>
      <c r="E51" s="195" t="s">
        <v>355</v>
      </c>
      <c r="F51" s="216">
        <v>0.49427166300945236</v>
      </c>
      <c r="G51" s="217">
        <v>2.6122955446225692E-2</v>
      </c>
      <c r="H51" s="168">
        <v>5.2851412292527322E-2</v>
      </c>
      <c r="I51" s="218">
        <v>2.6481789039002699</v>
      </c>
      <c r="J51" s="170">
        <v>10.59271561560108</v>
      </c>
      <c r="K51" s="219"/>
      <c r="R51" s="126"/>
      <c r="S51" s="157"/>
    </row>
    <row r="52" spans="2:22">
      <c r="B52" s="18">
        <v>50</v>
      </c>
      <c r="C52" s="19">
        <v>7029</v>
      </c>
      <c r="D52" s="20">
        <v>40834</v>
      </c>
      <c r="E52" s="171" t="s">
        <v>334</v>
      </c>
      <c r="F52" s="220">
        <v>6.0388121695110035E-2</v>
      </c>
      <c r="G52" s="221">
        <v>4.6254578697158318E-3</v>
      </c>
      <c r="H52" s="132">
        <v>7.6595491627791112E-2</v>
      </c>
      <c r="I52" s="210">
        <v>0.27044907277972502</v>
      </c>
      <c r="J52" s="172">
        <v>1.0817962911189001</v>
      </c>
      <c r="K52" s="103"/>
      <c r="R52" s="126"/>
      <c r="S52" s="157"/>
    </row>
    <row r="53" spans="2:22">
      <c r="B53" s="28">
        <v>51</v>
      </c>
      <c r="C53" s="29">
        <v>7029</v>
      </c>
      <c r="D53" s="30">
        <v>41023</v>
      </c>
      <c r="E53" s="176" t="s">
        <v>323</v>
      </c>
      <c r="F53" s="212">
        <v>0.13387604875853465</v>
      </c>
      <c r="G53" s="213">
        <v>5.4371433341257507E-3</v>
      </c>
      <c r="H53" s="139">
        <v>4.0613264168951141E-2</v>
      </c>
      <c r="I53" s="214">
        <v>0.67441140109015307</v>
      </c>
      <c r="J53" s="186">
        <v>2.6976456043606123</v>
      </c>
      <c r="K53" s="113"/>
      <c r="R53" s="126"/>
      <c r="S53" s="157"/>
    </row>
    <row r="54" spans="2:22">
      <c r="B54" s="28">
        <v>52</v>
      </c>
      <c r="C54" s="29">
        <v>7029</v>
      </c>
      <c r="D54" s="30">
        <v>41205</v>
      </c>
      <c r="E54" s="176" t="s">
        <v>325</v>
      </c>
      <c r="F54" s="212">
        <v>0.13180527962571667</v>
      </c>
      <c r="G54" s="213">
        <v>1.0278451963204689E-2</v>
      </c>
      <c r="H54" s="139">
        <v>7.7982095955428252E-2</v>
      </c>
      <c r="I54" s="214">
        <v>0.66303303758052701</v>
      </c>
      <c r="J54" s="186">
        <v>2.652132150322108</v>
      </c>
      <c r="K54" s="113"/>
      <c r="R54" s="126"/>
      <c r="S54" s="157"/>
    </row>
    <row r="55" spans="2:22">
      <c r="B55" s="28">
        <v>53</v>
      </c>
      <c r="C55" s="29">
        <v>7029</v>
      </c>
      <c r="D55" s="30">
        <v>41611</v>
      </c>
      <c r="E55" s="176" t="s">
        <v>328</v>
      </c>
      <c r="F55" s="212">
        <v>0.14028866486015298</v>
      </c>
      <c r="G55" s="213">
        <v>6.0662298725779286E-3</v>
      </c>
      <c r="H55" s="139">
        <v>4.3241054996318209E-2</v>
      </c>
      <c r="I55" s="214">
        <v>0.70963687800150022</v>
      </c>
      <c r="J55" s="186">
        <v>2.8385475120060009</v>
      </c>
      <c r="K55" s="113"/>
      <c r="R55" s="126"/>
      <c r="S55" s="157"/>
    </row>
    <row r="56" spans="2:22">
      <c r="B56" s="28">
        <v>54</v>
      </c>
      <c r="C56" s="29">
        <v>7029</v>
      </c>
      <c r="D56" s="30">
        <v>42102</v>
      </c>
      <c r="E56" s="176" t="s">
        <v>330</v>
      </c>
      <c r="F56" s="212">
        <v>0.11657736938255199</v>
      </c>
      <c r="G56" s="213">
        <v>5.7500390080775362E-3</v>
      </c>
      <c r="H56" s="139">
        <v>4.9323801339251516E-2</v>
      </c>
      <c r="I56" s="214">
        <v>0.57936692181998362</v>
      </c>
      <c r="J56" s="186">
        <v>2.3174676872799345</v>
      </c>
      <c r="K56" s="145"/>
      <c r="L56" s="223"/>
      <c r="R56" s="126"/>
      <c r="S56" s="157"/>
    </row>
    <row r="57" spans="2:22">
      <c r="B57" s="28">
        <v>55</v>
      </c>
      <c r="C57" s="29">
        <v>7029</v>
      </c>
      <c r="D57" s="30">
        <v>42438</v>
      </c>
      <c r="E57" s="176" t="s">
        <v>331</v>
      </c>
      <c r="F57" s="212">
        <v>0.14693957000909166</v>
      </c>
      <c r="G57" s="213">
        <v>1.2231317399960178E-2</v>
      </c>
      <c r="H57" s="139">
        <v>8.3240460001369157E-2</v>
      </c>
      <c r="I57" s="214">
        <v>0.74616387100078541</v>
      </c>
      <c r="J57" s="186">
        <v>2.9846554840031416</v>
      </c>
      <c r="K57" s="113"/>
      <c r="R57" s="126"/>
      <c r="S57" s="157"/>
    </row>
    <row r="58" spans="2:22" ht="21.75" thickBot="1">
      <c r="B58" s="28">
        <v>56</v>
      </c>
      <c r="C58" s="29">
        <v>7029</v>
      </c>
      <c r="D58" s="30">
        <v>42809</v>
      </c>
      <c r="E58" s="176" t="s">
        <v>332</v>
      </c>
      <c r="F58" s="212">
        <v>8.8694733462156061E-2</v>
      </c>
      <c r="G58" s="213">
        <v>3.2310170055246286E-3</v>
      </c>
      <c r="H58" s="139">
        <v>3.6428510232833916E-2</v>
      </c>
      <c r="I58" s="214">
        <v>0.42611172895934035</v>
      </c>
      <c r="J58" s="186">
        <v>1.7044469158373614</v>
      </c>
      <c r="K58" s="113"/>
      <c r="R58" s="126"/>
      <c r="S58" s="157"/>
    </row>
    <row r="59" spans="2:22" ht="21.75" thickBot="1">
      <c r="B59" s="28">
        <v>57</v>
      </c>
      <c r="C59" s="50">
        <v>7029</v>
      </c>
      <c r="D59" s="51">
        <v>43152</v>
      </c>
      <c r="E59" s="195" t="s">
        <v>333</v>
      </c>
      <c r="F59" s="216">
        <v>0.19019925483721534</v>
      </c>
      <c r="G59" s="217">
        <v>2.618729220858916E-3</v>
      </c>
      <c r="H59" s="168">
        <v>1.3768346374964463E-2</v>
      </c>
      <c r="I59" s="218">
        <v>0.98367313131547574</v>
      </c>
      <c r="J59" s="170">
        <v>3.9346925252619029</v>
      </c>
      <c r="K59" s="219"/>
      <c r="R59" s="126"/>
      <c r="S59" s="157"/>
      <c r="U59" s="224"/>
      <c r="V59" s="225"/>
    </row>
    <row r="60" spans="2:22" ht="21.75" thickBot="1">
      <c r="B60" s="18">
        <v>58</v>
      </c>
      <c r="C60" s="29">
        <v>7009</v>
      </c>
      <c r="D60" s="30">
        <v>40995</v>
      </c>
      <c r="E60" s="176" t="s">
        <v>325</v>
      </c>
      <c r="F60" s="212">
        <v>0.20775168436267935</v>
      </c>
      <c r="G60" s="213">
        <v>7.0969016481714411E-3</v>
      </c>
      <c r="H60" s="139">
        <v>3.4160501128752019E-2</v>
      </c>
      <c r="I60" s="226">
        <v>1.0799880446031933</v>
      </c>
      <c r="J60" s="172">
        <v>4.3199521784127732</v>
      </c>
      <c r="K60" s="98"/>
      <c r="R60" s="126"/>
      <c r="S60" s="157"/>
      <c r="U60" s="227"/>
      <c r="V60" s="228"/>
    </row>
    <row r="61" spans="2:22" ht="21.75" thickBot="1">
      <c r="B61" s="45">
        <v>59</v>
      </c>
      <c r="C61" s="50">
        <v>7009</v>
      </c>
      <c r="D61" s="51">
        <v>41165</v>
      </c>
      <c r="E61" s="195" t="s">
        <v>326</v>
      </c>
      <c r="F61" s="216">
        <v>0.41604133568457469</v>
      </c>
      <c r="G61" s="217">
        <v>4.8993083857207199E-3</v>
      </c>
      <c r="H61" s="168">
        <v>1.1776013500339237E-2</v>
      </c>
      <c r="I61" s="229">
        <v>2.2207640150765671</v>
      </c>
      <c r="J61" s="170">
        <v>8.8830560603062683</v>
      </c>
      <c r="K61" s="102"/>
      <c r="R61" s="126"/>
      <c r="S61" s="157"/>
    </row>
    <row r="62" spans="2:22">
      <c r="B62" s="18">
        <v>60</v>
      </c>
      <c r="C62" s="19">
        <v>7030</v>
      </c>
      <c r="D62" s="20">
        <v>41073</v>
      </c>
      <c r="E62" s="171" t="s">
        <v>323</v>
      </c>
      <c r="F62" s="220">
        <v>0.15769233334447566</v>
      </c>
      <c r="G62" s="221">
        <v>7.9018891951357414E-3</v>
      </c>
      <c r="H62" s="132">
        <v>5.0109533086013937E-2</v>
      </c>
      <c r="I62" s="226">
        <v>0.80521805596028762</v>
      </c>
      <c r="J62" s="172">
        <v>3.2208722238411505</v>
      </c>
      <c r="K62" s="98"/>
      <c r="R62" s="126"/>
      <c r="S62" s="157"/>
    </row>
    <row r="63" spans="2:22" ht="21.75" thickBot="1">
      <c r="B63" s="45">
        <v>61</v>
      </c>
      <c r="C63" s="50">
        <v>7030</v>
      </c>
      <c r="D63" s="51">
        <v>41781</v>
      </c>
      <c r="E63" s="195" t="s">
        <v>329</v>
      </c>
      <c r="F63" s="216">
        <v>0.13993004557315433</v>
      </c>
      <c r="G63" s="217">
        <v>1.322775277185151E-2</v>
      </c>
      <c r="H63" s="168">
        <v>9.4531183189932894E-2</v>
      </c>
      <c r="I63" s="229">
        <v>0.70766265031859044</v>
      </c>
      <c r="J63" s="170">
        <v>2.8306506012743617</v>
      </c>
      <c r="K63" s="102"/>
      <c r="R63" s="126"/>
      <c r="S63" s="157"/>
    </row>
    <row r="64" spans="2:22">
      <c r="B64" s="18">
        <v>62</v>
      </c>
      <c r="C64" s="19">
        <v>7057</v>
      </c>
      <c r="D64" s="20">
        <v>42633</v>
      </c>
      <c r="E64" s="171" t="s">
        <v>335</v>
      </c>
      <c r="F64" s="220">
        <v>0.11243265540661766</v>
      </c>
      <c r="G64" s="221">
        <v>3.2604571874582937E-3</v>
      </c>
      <c r="H64" s="132">
        <v>2.8999201127703569E-2</v>
      </c>
      <c r="I64" s="210">
        <v>0.55659105373669504</v>
      </c>
      <c r="J64" s="172">
        <v>2.2263642149467802</v>
      </c>
      <c r="K64" s="211"/>
      <c r="R64" s="126"/>
      <c r="S64" s="157"/>
    </row>
    <row r="65" spans="2:22">
      <c r="B65" s="28">
        <v>63</v>
      </c>
      <c r="C65" s="29">
        <v>7057</v>
      </c>
      <c r="D65" s="30">
        <v>42996</v>
      </c>
      <c r="E65" s="176" t="s">
        <v>367</v>
      </c>
      <c r="F65" s="212">
        <v>8.4111372162603462E-2</v>
      </c>
      <c r="G65" s="213">
        <v>7.2346298050789282E-3</v>
      </c>
      <c r="H65" s="139">
        <v>8.6012504838144807E-2</v>
      </c>
      <c r="I65" s="214">
        <v>0.40091100592484835</v>
      </c>
      <c r="J65" s="186">
        <v>1.6036440236993934</v>
      </c>
      <c r="K65" s="113"/>
      <c r="R65" s="126"/>
      <c r="S65" s="157"/>
    </row>
    <row r="66" spans="2:22" ht="21.75" thickBot="1">
      <c r="B66" s="45">
        <v>64</v>
      </c>
      <c r="C66" s="50">
        <v>7057</v>
      </c>
      <c r="D66" s="51">
        <v>43397</v>
      </c>
      <c r="E66" s="195" t="s">
        <v>328</v>
      </c>
      <c r="F66" s="216">
        <v>0.11294969661181033</v>
      </c>
      <c r="G66" s="217">
        <v>2.5132605631884388E-3</v>
      </c>
      <c r="H66" s="168">
        <v>2.2251149304332397E-2</v>
      </c>
      <c r="I66" s="218">
        <v>0.5594325923756277</v>
      </c>
      <c r="J66" s="170">
        <v>2.2377303695025108</v>
      </c>
      <c r="K66" s="230"/>
      <c r="R66" s="126"/>
      <c r="S66" s="157"/>
    </row>
    <row r="67" spans="2:22">
      <c r="B67" s="18">
        <v>65</v>
      </c>
      <c r="C67" s="19">
        <v>7060</v>
      </c>
      <c r="D67" s="20">
        <v>42417</v>
      </c>
      <c r="E67" s="171" t="s">
        <v>335</v>
      </c>
      <c r="F67" s="220">
        <v>9.9018014022513659E-2</v>
      </c>
      <c r="G67" s="221">
        <v>1.8372275658922706E-3</v>
      </c>
      <c r="H67" s="132">
        <v>1.8554478031386708E-2</v>
      </c>
      <c r="I67" s="210">
        <v>0.48286214185325932</v>
      </c>
      <c r="J67" s="172">
        <v>1.9314485674130373</v>
      </c>
      <c r="K67" s="98"/>
      <c r="R67" s="126"/>
      <c r="S67" s="157"/>
    </row>
    <row r="68" spans="2:22" ht="21.75" thickBot="1">
      <c r="B68" s="45">
        <v>66</v>
      </c>
      <c r="C68" s="50">
        <v>7060</v>
      </c>
      <c r="D68" s="51">
        <v>42676</v>
      </c>
      <c r="E68" s="195" t="s">
        <v>325</v>
      </c>
      <c r="F68" s="216">
        <v>0.170886748633617</v>
      </c>
      <c r="G68" s="217">
        <v>7.7848669106172557E-3</v>
      </c>
      <c r="H68" s="168">
        <v>4.5555708519611972E-2</v>
      </c>
      <c r="I68" s="218">
        <v>0.87766354383228029</v>
      </c>
      <c r="J68" s="170">
        <v>3.5106541753291212</v>
      </c>
      <c r="K68" s="102"/>
      <c r="R68" s="126"/>
      <c r="S68" s="157"/>
    </row>
    <row r="69" spans="2:22">
      <c r="B69" s="18">
        <v>67</v>
      </c>
      <c r="C69" s="19">
        <v>7062</v>
      </c>
      <c r="D69" s="20">
        <v>42675</v>
      </c>
      <c r="E69" s="171" t="s">
        <v>334</v>
      </c>
      <c r="F69" s="220">
        <v>0.21615652950005748</v>
      </c>
      <c r="G69" s="221">
        <v>8.2288843027251788E-3</v>
      </c>
      <c r="H69" s="132">
        <v>3.8069098915297819E-2</v>
      </c>
      <c r="I69" s="210">
        <v>1.12609810266624</v>
      </c>
      <c r="J69" s="172">
        <v>4.50439241066496</v>
      </c>
      <c r="K69" s="103" t="s">
        <v>324</v>
      </c>
      <c r="R69" s="126"/>
      <c r="S69" s="157"/>
    </row>
    <row r="70" spans="2:22" ht="21.75" thickBot="1">
      <c r="B70" s="45">
        <v>68</v>
      </c>
      <c r="C70" s="50">
        <v>7062</v>
      </c>
      <c r="D70" s="51">
        <v>43046</v>
      </c>
      <c r="E70" s="195" t="s">
        <v>325</v>
      </c>
      <c r="F70" s="216">
        <v>0.15695523607838699</v>
      </c>
      <c r="G70" s="217">
        <v>1.6081614839818317E-3</v>
      </c>
      <c r="H70" s="168">
        <v>1.0245988118412817E-2</v>
      </c>
      <c r="I70" s="218">
        <v>0.80117233914743091</v>
      </c>
      <c r="J70" s="170">
        <v>3.2046893565897236</v>
      </c>
      <c r="K70" s="102"/>
      <c r="R70" s="126"/>
      <c r="S70" s="157"/>
    </row>
    <row r="71" spans="2:22">
      <c r="B71" s="18">
        <v>69</v>
      </c>
      <c r="C71" s="19">
        <v>7063</v>
      </c>
      <c r="D71" s="20">
        <v>42620</v>
      </c>
      <c r="E71" s="171" t="s">
        <v>335</v>
      </c>
      <c r="F71" s="220">
        <v>0.19999576901855565</v>
      </c>
      <c r="G71" s="221">
        <v>1.2705819828511607E-2</v>
      </c>
      <c r="H71" s="132">
        <v>6.3530443123188063E-2</v>
      </c>
      <c r="I71" s="210">
        <v>1.0374287386688552</v>
      </c>
      <c r="J71" s="172">
        <v>4.1497149546754208</v>
      </c>
      <c r="K71" s="98"/>
      <c r="R71" s="126"/>
      <c r="S71" s="157"/>
    </row>
    <row r="72" spans="2:22" ht="21.75" thickBot="1">
      <c r="B72" s="45">
        <v>70</v>
      </c>
      <c r="C72" s="50">
        <v>7063</v>
      </c>
      <c r="D72" s="51">
        <v>42977</v>
      </c>
      <c r="E72" s="195" t="s">
        <v>325</v>
      </c>
      <c r="F72" s="216">
        <v>0.22613495531014469</v>
      </c>
      <c r="G72" s="217">
        <v>1.0707194082437534E-2</v>
      </c>
      <c r="H72" s="168">
        <v>4.7348690819394058E-2</v>
      </c>
      <c r="I72" s="218">
        <v>1.1808304660392199</v>
      </c>
      <c r="J72" s="170">
        <v>4.7233218641568797</v>
      </c>
      <c r="K72" s="102"/>
      <c r="R72" s="126"/>
      <c r="S72" s="157"/>
    </row>
    <row r="73" spans="2:22">
      <c r="B73" s="18">
        <v>71</v>
      </c>
      <c r="C73" s="19">
        <v>7064</v>
      </c>
      <c r="D73" s="20">
        <v>42487</v>
      </c>
      <c r="E73" s="171" t="s">
        <v>335</v>
      </c>
      <c r="F73" s="220">
        <v>8.2101957437885606E-2</v>
      </c>
      <c r="G73" s="221">
        <v>1.0891537211857056E-2</v>
      </c>
      <c r="H73" s="132">
        <v>0.13265867893706518</v>
      </c>
      <c r="I73" s="210">
        <v>0.38986046971225702</v>
      </c>
      <c r="J73" s="172">
        <v>1.5594418788490281</v>
      </c>
      <c r="K73" s="98"/>
      <c r="R73" s="126"/>
      <c r="S73" s="157"/>
    </row>
    <row r="74" spans="2:22" ht="21.75" thickBot="1">
      <c r="B74" s="45">
        <v>72</v>
      </c>
      <c r="C74" s="50">
        <v>7064</v>
      </c>
      <c r="D74" s="51">
        <v>43235</v>
      </c>
      <c r="E74" s="195" t="s">
        <v>328</v>
      </c>
      <c r="F74" s="216">
        <v>0.23451011098153365</v>
      </c>
      <c r="G74" s="217">
        <v>2.3746927653671524E-2</v>
      </c>
      <c r="H74" s="168">
        <v>0.1012618498805003</v>
      </c>
      <c r="I74" s="218">
        <v>1.2267492740347399</v>
      </c>
      <c r="J74" s="170">
        <v>4.9069970961389595</v>
      </c>
      <c r="K74" s="200"/>
      <c r="R74" s="126"/>
      <c r="S74" s="157"/>
    </row>
    <row r="75" spans="2:22" ht="21.75" thickBot="1">
      <c r="B75" s="104">
        <v>73</v>
      </c>
      <c r="C75" s="105">
        <v>7041</v>
      </c>
      <c r="D75" s="106">
        <v>41513</v>
      </c>
      <c r="E75" s="231" t="s">
        <v>335</v>
      </c>
      <c r="F75" s="232">
        <v>0.13162141893257265</v>
      </c>
      <c r="G75" s="233">
        <v>3.8663115406931945E-3</v>
      </c>
      <c r="H75" s="234">
        <v>2.9374486098450576E-2</v>
      </c>
      <c r="I75" s="210">
        <v>0.66202583257067571</v>
      </c>
      <c r="J75" s="172">
        <v>2.6481033302827028</v>
      </c>
      <c r="K75" s="98"/>
      <c r="R75" s="126"/>
      <c r="S75" s="157"/>
    </row>
    <row r="76" spans="2:22" ht="21.75" thickBot="1">
      <c r="B76" s="104">
        <v>74</v>
      </c>
      <c r="C76" s="105">
        <v>7043</v>
      </c>
      <c r="D76" s="106">
        <v>41695</v>
      </c>
      <c r="E76" s="231" t="s">
        <v>334</v>
      </c>
      <c r="F76" s="232">
        <v>0.46382534861881236</v>
      </c>
      <c r="G76" s="233">
        <v>7.8122433920396629E-3</v>
      </c>
      <c r="H76" s="234">
        <v>1.6843071245034591E-2</v>
      </c>
      <c r="I76" s="235">
        <v>2.4819104357818098</v>
      </c>
      <c r="J76" s="236">
        <v>9.9276417431272392</v>
      </c>
      <c r="K76" s="237"/>
      <c r="R76" s="126"/>
      <c r="S76" s="157"/>
    </row>
    <row r="77" spans="2:22" ht="21.75" thickBot="1">
      <c r="B77" s="104">
        <v>75</v>
      </c>
      <c r="C77" s="105">
        <v>7044</v>
      </c>
      <c r="D77" s="106">
        <v>41723</v>
      </c>
      <c r="E77" s="231" t="s">
        <v>335</v>
      </c>
      <c r="F77" s="232">
        <v>0.17621533615349536</v>
      </c>
      <c r="G77" s="233">
        <v>7.5418308246005417E-3</v>
      </c>
      <c r="H77" s="234">
        <v>4.2798946954486994E-2</v>
      </c>
      <c r="I77" s="214">
        <v>0.9069162155945546</v>
      </c>
      <c r="J77" s="186">
        <v>3.6276648623782184</v>
      </c>
      <c r="K77" s="113"/>
      <c r="R77" s="126"/>
      <c r="S77" s="157"/>
    </row>
    <row r="78" spans="2:22" ht="21.75" thickBot="1">
      <c r="B78" s="104">
        <v>76</v>
      </c>
      <c r="C78" s="105">
        <v>7056</v>
      </c>
      <c r="D78" s="106">
        <v>42220</v>
      </c>
      <c r="E78" s="231" t="s">
        <v>334</v>
      </c>
      <c r="F78" s="232">
        <v>0.5990890383765074</v>
      </c>
      <c r="G78" s="233">
        <v>3.5959332385304112E-2</v>
      </c>
      <c r="H78" s="234">
        <v>6.0023352259543222E-2</v>
      </c>
      <c r="I78" s="235">
        <v>3.220005365976363</v>
      </c>
      <c r="J78" s="236">
        <v>12.880021463905452</v>
      </c>
      <c r="K78" s="238"/>
      <c r="R78" s="126"/>
      <c r="S78" s="157"/>
    </row>
    <row r="79" spans="2:22" ht="21.75" thickBot="1">
      <c r="B79" s="104">
        <v>77</v>
      </c>
      <c r="C79" s="105">
        <v>7071</v>
      </c>
      <c r="D79" s="106">
        <v>42716</v>
      </c>
      <c r="E79" s="231" t="s">
        <v>334</v>
      </c>
      <c r="F79" s="232">
        <v>0.23719232748135333</v>
      </c>
      <c r="G79" s="233">
        <v>4.0470732290812279E-3</v>
      </c>
      <c r="H79" s="234">
        <v>1.7062412060522426E-2</v>
      </c>
      <c r="I79" s="214">
        <v>1.2414753165433934</v>
      </c>
      <c r="J79" s="186">
        <v>4.9659012661735735</v>
      </c>
      <c r="K79" s="113"/>
      <c r="R79" s="126"/>
      <c r="S79" s="157"/>
    </row>
    <row r="80" spans="2:22" ht="21.75" thickBot="1">
      <c r="B80" s="104">
        <v>78</v>
      </c>
      <c r="C80" s="105">
        <v>7077</v>
      </c>
      <c r="D80" s="106">
        <v>42879</v>
      </c>
      <c r="E80" s="231" t="s">
        <v>335</v>
      </c>
      <c r="F80" s="232">
        <v>0.11753673470372233</v>
      </c>
      <c r="G80" s="233">
        <v>8.0148110519033394E-3</v>
      </c>
      <c r="H80" s="234">
        <v>6.8189839305188002E-2</v>
      </c>
      <c r="I80" s="235">
        <v>0.58463773359345239</v>
      </c>
      <c r="J80" s="236">
        <v>2.3385509343738096</v>
      </c>
      <c r="K80" s="237"/>
      <c r="R80" s="126"/>
      <c r="S80" s="157"/>
      <c r="T80" s="239"/>
      <c r="U80" s="240"/>
      <c r="V80" s="225"/>
    </row>
    <row r="81" spans="1:22" ht="21.75" thickBot="1">
      <c r="B81" s="104">
        <v>79</v>
      </c>
      <c r="C81" s="105">
        <v>7078</v>
      </c>
      <c r="D81" s="106">
        <v>42850</v>
      </c>
      <c r="E81" s="231" t="s">
        <v>334</v>
      </c>
      <c r="F81" s="232">
        <v>0.11716573491729733</v>
      </c>
      <c r="G81" s="233">
        <v>1.327317019145257E-2</v>
      </c>
      <c r="H81" s="234">
        <v>0.1132854259892756</v>
      </c>
      <c r="I81" s="235">
        <v>0.58259551506638596</v>
      </c>
      <c r="J81" s="236">
        <v>2.3303820602655438</v>
      </c>
      <c r="K81" s="238"/>
      <c r="R81" s="126"/>
      <c r="S81" s="157"/>
      <c r="T81" s="241"/>
      <c r="V81" s="158"/>
    </row>
    <row r="82" spans="1:22" ht="21.75" thickBot="1">
      <c r="B82" s="18">
        <v>80</v>
      </c>
      <c r="C82" s="105">
        <v>7080</v>
      </c>
      <c r="D82" s="106">
        <v>43236</v>
      </c>
      <c r="E82" s="231" t="s">
        <v>325</v>
      </c>
      <c r="F82" s="232">
        <v>0.30958270141667271</v>
      </c>
      <c r="G82" s="233">
        <v>2.0254812510379885E-2</v>
      </c>
      <c r="H82" s="234">
        <v>6.5426176649058254E-2</v>
      </c>
      <c r="I82" s="218">
        <v>1.6381918337732566</v>
      </c>
      <c r="J82" s="170">
        <v>6.5527673350930264</v>
      </c>
      <c r="K82" s="102"/>
      <c r="R82" s="124"/>
      <c r="S82" s="157"/>
      <c r="T82" s="242"/>
      <c r="U82" s="243"/>
      <c r="V82" s="228"/>
    </row>
    <row r="83" spans="1:22">
      <c r="A83" s="128" t="s">
        <v>368</v>
      </c>
      <c r="B83" s="18">
        <v>1</v>
      </c>
      <c r="C83" s="89">
        <v>7003</v>
      </c>
      <c r="D83" s="20">
        <v>40406</v>
      </c>
      <c r="E83" s="171" t="s">
        <v>334</v>
      </c>
      <c r="F83" s="79">
        <v>0.13390549067323951</v>
      </c>
      <c r="G83" s="80">
        <v>1.0632396765735498E-2</v>
      </c>
      <c r="H83" s="244">
        <v>7.9402246407363652E-2</v>
      </c>
      <c r="I83" s="133">
        <v>0.67456871094405457</v>
      </c>
      <c r="J83" s="68">
        <v>2.6982748437762183</v>
      </c>
      <c r="K83" s="27" t="s">
        <v>324</v>
      </c>
      <c r="R83" s="124"/>
      <c r="S83" s="122"/>
    </row>
    <row r="84" spans="1:22" ht="21.75" thickBot="1">
      <c r="A84" s="134">
        <v>44300</v>
      </c>
      <c r="B84" s="28">
        <v>2</v>
      </c>
      <c r="C84" s="136">
        <v>7003</v>
      </c>
      <c r="D84" s="30">
        <v>40630</v>
      </c>
      <c r="E84" s="176" t="s">
        <v>323</v>
      </c>
      <c r="F84" s="38">
        <v>0.15093618222012001</v>
      </c>
      <c r="G84" s="41">
        <v>9.7918203096660095E-3</v>
      </c>
      <c r="H84" s="245">
        <v>6.4873910056807746E-2</v>
      </c>
      <c r="I84" s="140">
        <v>0.7681159759664129</v>
      </c>
      <c r="J84" s="73">
        <v>3.0724639038656516</v>
      </c>
      <c r="K84" s="37" t="s">
        <v>324</v>
      </c>
      <c r="R84" s="124"/>
      <c r="S84" s="122"/>
    </row>
    <row r="85" spans="1:22">
      <c r="B85" s="28">
        <v>3</v>
      </c>
      <c r="C85" s="136">
        <v>7003</v>
      </c>
      <c r="D85" s="30">
        <v>40764</v>
      </c>
      <c r="E85" s="176" t="s">
        <v>325</v>
      </c>
      <c r="F85" s="38">
        <v>0.11642957854922233</v>
      </c>
      <c r="G85" s="41">
        <v>1.9846313066331197E-3</v>
      </c>
      <c r="H85" s="245">
        <v>1.7045765615256329E-2</v>
      </c>
      <c r="I85" s="140">
        <v>0.57855571480266466</v>
      </c>
      <c r="J85" s="73">
        <v>2.3142228592106586</v>
      </c>
      <c r="K85" s="85"/>
      <c r="L85" s="142"/>
      <c r="R85" s="124"/>
      <c r="S85" s="122"/>
    </row>
    <row r="86" spans="1:22">
      <c r="B86" s="28">
        <v>4</v>
      </c>
      <c r="C86" s="136">
        <v>7003</v>
      </c>
      <c r="D86" s="30">
        <v>41011</v>
      </c>
      <c r="E86" s="176" t="s">
        <v>326</v>
      </c>
      <c r="F86" s="38">
        <v>0.13862700982563636</v>
      </c>
      <c r="G86" s="41">
        <v>6.8123368562080676E-3</v>
      </c>
      <c r="H86" s="245">
        <v>4.9141483068678715E-2</v>
      </c>
      <c r="I86" s="140">
        <v>0.70050916415904929</v>
      </c>
      <c r="J86" s="73">
        <v>2.8020366566361972</v>
      </c>
      <c r="K86" s="42"/>
      <c r="L86" s="142"/>
      <c r="R86" s="124"/>
      <c r="S86" s="122"/>
    </row>
    <row r="87" spans="1:22">
      <c r="B87" s="28">
        <v>5</v>
      </c>
      <c r="C87" s="136">
        <v>7003</v>
      </c>
      <c r="D87" s="30">
        <v>41492</v>
      </c>
      <c r="E87" s="176" t="s">
        <v>330</v>
      </c>
      <c r="F87" s="38">
        <v>0.19017204726469364</v>
      </c>
      <c r="G87" s="41">
        <v>1.3924126693356591E-2</v>
      </c>
      <c r="H87" s="245">
        <v>7.3218577039222271E-2</v>
      </c>
      <c r="I87" s="140">
        <v>0.98351794758352751</v>
      </c>
      <c r="J87" s="73">
        <v>3.93407179033411</v>
      </c>
      <c r="K87" s="43"/>
      <c r="L87" s="142"/>
      <c r="P87" s="124"/>
      <c r="Q87" s="124"/>
      <c r="R87" s="124"/>
      <c r="S87" s="122"/>
    </row>
    <row r="88" spans="1:22">
      <c r="B88" s="28">
        <v>6</v>
      </c>
      <c r="C88" s="136">
        <v>7003</v>
      </c>
      <c r="D88" s="30">
        <v>41899</v>
      </c>
      <c r="E88" s="176" t="s">
        <v>331</v>
      </c>
      <c r="F88" s="38">
        <v>0.19030896602233899</v>
      </c>
      <c r="G88" s="41">
        <v>2.6545294041449719E-3</v>
      </c>
      <c r="H88" s="245">
        <v>1.3948525177911879E-2</v>
      </c>
      <c r="I88" s="140">
        <v>0.98427529466323804</v>
      </c>
      <c r="J88" s="73">
        <v>3.9371011786529522</v>
      </c>
      <c r="K88" s="37" t="s">
        <v>324</v>
      </c>
      <c r="L88" s="142"/>
      <c r="P88" s="124"/>
      <c r="Q88" s="124"/>
      <c r="R88" s="124"/>
      <c r="S88" s="122"/>
    </row>
    <row r="89" spans="1:22">
      <c r="B89" s="28">
        <v>7</v>
      </c>
      <c r="C89" s="136">
        <v>7003</v>
      </c>
      <c r="D89" s="30">
        <v>42298</v>
      </c>
      <c r="E89" s="176" t="s">
        <v>332</v>
      </c>
      <c r="F89" s="38">
        <v>0.14479579316609467</v>
      </c>
      <c r="G89" s="41">
        <v>1.3148933166643119E-2</v>
      </c>
      <c r="H89" s="245">
        <v>9.0810187776381252E-2</v>
      </c>
      <c r="I89" s="140">
        <v>0.73438874706966695</v>
      </c>
      <c r="J89" s="73">
        <v>2.9375549882786678</v>
      </c>
      <c r="K89" s="43"/>
      <c r="L89" s="142"/>
      <c r="P89" s="124"/>
      <c r="Q89" s="124"/>
      <c r="R89" s="124"/>
      <c r="S89" s="122"/>
    </row>
    <row r="90" spans="1:22">
      <c r="B90" s="28">
        <v>8</v>
      </c>
      <c r="C90" s="136">
        <v>7003</v>
      </c>
      <c r="D90" s="30">
        <v>42634</v>
      </c>
      <c r="E90" s="176" t="s">
        <v>333</v>
      </c>
      <c r="F90" s="38">
        <v>0.23317790211004066</v>
      </c>
      <c r="G90" s="41">
        <v>7.7184376017279685E-3</v>
      </c>
      <c r="H90" s="245">
        <v>3.3101068033820395E-2</v>
      </c>
      <c r="I90" s="140">
        <v>1.2194590375950733</v>
      </c>
      <c r="J90" s="73">
        <v>4.8778361503802934</v>
      </c>
      <c r="K90" s="44"/>
      <c r="O90" s="124"/>
      <c r="P90" s="124"/>
      <c r="Q90" s="124"/>
      <c r="R90" s="124"/>
      <c r="S90" s="122"/>
    </row>
    <row r="91" spans="1:22" ht="21.75" thickBot="1">
      <c r="B91" s="45">
        <v>9</v>
      </c>
      <c r="C91" s="92">
        <v>7003</v>
      </c>
      <c r="D91" s="51">
        <v>42942</v>
      </c>
      <c r="E91" s="195" t="s">
        <v>355</v>
      </c>
      <c r="F91" s="53">
        <v>0.19698046963237134</v>
      </c>
      <c r="G91" s="54">
        <v>3.2942308995740936E-3</v>
      </c>
      <c r="H91" s="246">
        <v>1.6723642225659141E-2</v>
      </c>
      <c r="I91" s="169">
        <v>1.0208873157742666</v>
      </c>
      <c r="J91" s="77">
        <v>4.0835492630970665</v>
      </c>
      <c r="K91" s="64"/>
      <c r="M91" s="124"/>
      <c r="N91" s="124"/>
      <c r="O91" s="124"/>
      <c r="P91" s="124"/>
      <c r="Q91" s="124"/>
      <c r="R91" s="124"/>
      <c r="S91" s="122"/>
    </row>
    <row r="92" spans="1:22">
      <c r="B92" s="18">
        <v>10</v>
      </c>
      <c r="C92" s="89">
        <v>7004</v>
      </c>
      <c r="D92" s="20">
        <v>40820</v>
      </c>
      <c r="E92" s="171" t="s">
        <v>334</v>
      </c>
      <c r="F92" s="79">
        <v>0.15482168866364435</v>
      </c>
      <c r="G92" s="80">
        <v>2.5329611904524596E-3</v>
      </c>
      <c r="H92" s="244">
        <v>1.6360506155926307E-2</v>
      </c>
      <c r="I92" s="133">
        <v>0.78945604239494205</v>
      </c>
      <c r="J92" s="68">
        <v>3.1578241695797682</v>
      </c>
      <c r="K92" s="69"/>
      <c r="M92" s="124"/>
      <c r="N92" s="124"/>
      <c r="O92" s="124"/>
      <c r="P92" s="124"/>
      <c r="Q92" s="124"/>
      <c r="R92" s="124"/>
      <c r="S92" s="122"/>
    </row>
    <row r="93" spans="1:22">
      <c r="B93" s="28">
        <v>11</v>
      </c>
      <c r="C93" s="136">
        <v>7004</v>
      </c>
      <c r="D93" s="30">
        <v>41016</v>
      </c>
      <c r="E93" s="176" t="s">
        <v>325</v>
      </c>
      <c r="F93" s="38">
        <v>0.13426763972516151</v>
      </c>
      <c r="G93" s="41">
        <v>1.4231222481328043E-2</v>
      </c>
      <c r="H93" s="245">
        <v>0.10599145490647319</v>
      </c>
      <c r="I93" s="140">
        <v>0.67655872839905151</v>
      </c>
      <c r="J93" s="73">
        <v>2.706234913596206</v>
      </c>
      <c r="K93" s="37" t="s">
        <v>324</v>
      </c>
      <c r="M93" s="124"/>
      <c r="N93" s="124"/>
      <c r="O93" s="124"/>
      <c r="P93" s="124"/>
      <c r="Q93" s="124"/>
      <c r="R93" s="124"/>
      <c r="S93" s="122"/>
    </row>
    <row r="94" spans="1:22">
      <c r="B94" s="28">
        <v>12</v>
      </c>
      <c r="C94" s="136">
        <v>7004</v>
      </c>
      <c r="D94" s="30">
        <v>41170</v>
      </c>
      <c r="E94" s="176" t="s">
        <v>326</v>
      </c>
      <c r="F94" s="38">
        <v>0.11519253602558049</v>
      </c>
      <c r="G94" s="41">
        <v>6.8511277017967607E-3</v>
      </c>
      <c r="H94" s="245">
        <v>5.9475448133856079E-2</v>
      </c>
      <c r="I94" s="140">
        <v>0.57175691724886946</v>
      </c>
      <c r="J94" s="73">
        <v>2.2870276689954778</v>
      </c>
      <c r="K94" s="37" t="s">
        <v>324</v>
      </c>
      <c r="M94" s="124"/>
      <c r="N94" s="124"/>
      <c r="O94" s="124"/>
      <c r="P94" s="124"/>
      <c r="Q94" s="124"/>
      <c r="R94" s="124"/>
      <c r="S94" s="122"/>
    </row>
    <row r="95" spans="1:22">
      <c r="B95" s="28">
        <v>13</v>
      </c>
      <c r="C95" s="136">
        <v>7004</v>
      </c>
      <c r="D95" s="30">
        <v>41709</v>
      </c>
      <c r="E95" s="176" t="s">
        <v>328</v>
      </c>
      <c r="F95" s="38">
        <v>0.20959463879720333</v>
      </c>
      <c r="G95" s="41">
        <v>1.3914655273716535E-2</v>
      </c>
      <c r="H95" s="245">
        <v>6.6388412192068924E-2</v>
      </c>
      <c r="I95" s="140">
        <v>1.09009481936746</v>
      </c>
      <c r="J95" s="73">
        <v>4.36037927746984</v>
      </c>
      <c r="K95" s="85"/>
      <c r="M95" s="124"/>
      <c r="N95" s="124"/>
      <c r="O95" s="124"/>
      <c r="P95" s="124"/>
      <c r="Q95" s="124"/>
      <c r="R95" s="124"/>
      <c r="S95" s="122"/>
    </row>
    <row r="96" spans="1:22">
      <c r="B96" s="28">
        <v>14</v>
      </c>
      <c r="C96" s="136">
        <v>7004</v>
      </c>
      <c r="D96" s="30">
        <v>42101</v>
      </c>
      <c r="E96" s="176" t="s">
        <v>330</v>
      </c>
      <c r="F96" s="38">
        <v>0.19148938598342932</v>
      </c>
      <c r="G96" s="41">
        <v>1.8334210825729259E-2</v>
      </c>
      <c r="H96" s="245">
        <v>9.5745311060299834E-2</v>
      </c>
      <c r="I96" s="140">
        <v>0.99074319047228299</v>
      </c>
      <c r="J96" s="73">
        <v>3.9629727618891319</v>
      </c>
      <c r="K96" s="85"/>
      <c r="M96" s="124"/>
      <c r="N96" s="124"/>
      <c r="O96" s="124"/>
      <c r="P96" s="124"/>
      <c r="Q96" s="124"/>
      <c r="R96" s="124"/>
      <c r="S96" s="122"/>
    </row>
    <row r="97" spans="2:19">
      <c r="B97" s="28">
        <v>15</v>
      </c>
      <c r="C97" s="136">
        <v>7004</v>
      </c>
      <c r="D97" s="30">
        <v>42459</v>
      </c>
      <c r="E97" s="176" t="s">
        <v>331</v>
      </c>
      <c r="F97" s="38">
        <v>0.193915166388543</v>
      </c>
      <c r="G97" s="41">
        <v>6.0268557792827627E-3</v>
      </c>
      <c r="H97" s="245">
        <v>3.1079857710597538E-2</v>
      </c>
      <c r="I97" s="140">
        <v>1.0040651196651631</v>
      </c>
      <c r="J97" s="73">
        <v>4.0162604786606524</v>
      </c>
      <c r="K97" s="85"/>
      <c r="M97" s="124"/>
      <c r="N97" s="124"/>
      <c r="O97" s="124"/>
      <c r="P97" s="124"/>
      <c r="Q97" s="124"/>
      <c r="R97" s="124"/>
      <c r="S97" s="122"/>
    </row>
    <row r="98" spans="2:19">
      <c r="B98" s="28">
        <v>16</v>
      </c>
      <c r="C98" s="136">
        <v>7004</v>
      </c>
      <c r="D98" s="30">
        <v>42823</v>
      </c>
      <c r="E98" s="176" t="s">
        <v>333</v>
      </c>
      <c r="F98" s="38">
        <v>7.3252621141454505E-2</v>
      </c>
      <c r="G98" s="41">
        <v>1.5839611210570674E-3</v>
      </c>
      <c r="H98" s="245">
        <v>2.1623268852023175E-2</v>
      </c>
      <c r="I98" s="140">
        <v>0.34120302566955052</v>
      </c>
      <c r="J98" s="73">
        <v>1.3648121026782021</v>
      </c>
      <c r="K98" s="37" t="s">
        <v>324</v>
      </c>
      <c r="M98" s="124"/>
      <c r="N98" s="124"/>
      <c r="O98" s="124"/>
      <c r="P98" s="124"/>
      <c r="Q98" s="124"/>
      <c r="R98" s="124"/>
      <c r="S98" s="122"/>
    </row>
    <row r="99" spans="2:19" ht="21.75" thickBot="1">
      <c r="B99" s="45">
        <v>17</v>
      </c>
      <c r="C99" s="92">
        <v>7004</v>
      </c>
      <c r="D99" s="51">
        <v>43179</v>
      </c>
      <c r="E99" s="195" t="s">
        <v>355</v>
      </c>
      <c r="F99" s="53">
        <v>0.16182039853875332</v>
      </c>
      <c r="G99" s="54">
        <v>1.187702891905254E-2</v>
      </c>
      <c r="H99" s="246">
        <v>7.3396364279798676E-2</v>
      </c>
      <c r="I99" s="169">
        <v>0.82788295771568599</v>
      </c>
      <c r="J99" s="77">
        <v>3.3115318308627439</v>
      </c>
      <c r="K99" s="64"/>
      <c r="M99" s="124"/>
      <c r="N99" s="124"/>
      <c r="O99" s="124"/>
      <c r="P99" s="124"/>
      <c r="Q99" s="124"/>
      <c r="R99" s="124"/>
      <c r="S99" s="122"/>
    </row>
    <row r="100" spans="2:19">
      <c r="B100" s="18">
        <v>18</v>
      </c>
      <c r="C100" s="89">
        <v>7005</v>
      </c>
      <c r="D100" s="20">
        <v>40420</v>
      </c>
      <c r="E100" s="247" t="s">
        <v>334</v>
      </c>
      <c r="F100" s="79">
        <v>0.12541106050950901</v>
      </c>
      <c r="G100" s="80">
        <v>8.8090003708263462E-3</v>
      </c>
      <c r="H100" s="244">
        <v>7.024101650235566E-2</v>
      </c>
      <c r="I100" s="133">
        <v>0.6279041338841046</v>
      </c>
      <c r="J100" s="68">
        <v>2.5116165355364184</v>
      </c>
      <c r="K100" s="248"/>
      <c r="M100" s="124"/>
      <c r="N100" s="124"/>
      <c r="O100" s="124"/>
      <c r="P100" s="124"/>
      <c r="Q100" s="124"/>
      <c r="R100" s="124"/>
      <c r="S100" s="122"/>
    </row>
    <row r="101" spans="2:19">
      <c r="B101" s="28">
        <v>19</v>
      </c>
      <c r="C101" s="136">
        <v>7005</v>
      </c>
      <c r="D101" s="30">
        <v>40820</v>
      </c>
      <c r="E101" s="176" t="s">
        <v>325</v>
      </c>
      <c r="F101" s="38">
        <v>0.12445826016616349</v>
      </c>
      <c r="G101" s="41">
        <v>2.0294232697249111E-2</v>
      </c>
      <c r="H101" s="245">
        <v>0.16306055275201825</v>
      </c>
      <c r="I101" s="140">
        <v>0.62266179853621395</v>
      </c>
      <c r="J101" s="73">
        <v>2.4906471941448558</v>
      </c>
      <c r="K101" s="37" t="s">
        <v>324</v>
      </c>
      <c r="M101" s="124"/>
      <c r="N101" s="124"/>
      <c r="O101" s="124"/>
      <c r="P101" s="124"/>
      <c r="Q101" s="124"/>
      <c r="R101" s="124"/>
      <c r="S101" s="122"/>
    </row>
    <row r="102" spans="2:19">
      <c r="B102" s="28">
        <v>20</v>
      </c>
      <c r="C102" s="136">
        <v>7005</v>
      </c>
      <c r="D102" s="30">
        <v>41016</v>
      </c>
      <c r="E102" s="176" t="s">
        <v>326</v>
      </c>
      <c r="F102" s="38">
        <v>0.11153967491732834</v>
      </c>
      <c r="G102" s="41">
        <v>1.1542825816510777E-2</v>
      </c>
      <c r="H102" s="245">
        <v>0.10348627808953324</v>
      </c>
      <c r="I102" s="140">
        <v>0.55167972013909505</v>
      </c>
      <c r="J102" s="73">
        <v>2.2067188805563802</v>
      </c>
      <c r="K102" s="42"/>
      <c r="M102" s="124"/>
      <c r="N102" s="124"/>
      <c r="O102" s="124"/>
      <c r="P102" s="124"/>
      <c r="Q102" s="124"/>
      <c r="R102" s="124"/>
      <c r="S102" s="122"/>
    </row>
    <row r="103" spans="2:19">
      <c r="B103" s="28">
        <v>21</v>
      </c>
      <c r="C103" s="136">
        <v>7005</v>
      </c>
      <c r="D103" s="30">
        <v>41709</v>
      </c>
      <c r="E103" s="176" t="s">
        <v>330</v>
      </c>
      <c r="F103" s="38">
        <v>0.15729826587766801</v>
      </c>
      <c r="G103" s="41">
        <v>5.5305674613814419E-3</v>
      </c>
      <c r="H103" s="245">
        <v>3.5159748459545025E-2</v>
      </c>
      <c r="I103" s="140">
        <v>0.80305513387169103</v>
      </c>
      <c r="J103" s="73">
        <v>3.2122205354867641</v>
      </c>
      <c r="K103" s="44"/>
      <c r="M103" s="124"/>
      <c r="N103" s="124"/>
      <c r="O103" s="124"/>
      <c r="P103" s="124"/>
      <c r="Q103" s="124"/>
      <c r="R103" s="124"/>
      <c r="S103" s="122"/>
    </row>
    <row r="104" spans="2:19">
      <c r="B104" s="28">
        <v>22</v>
      </c>
      <c r="C104" s="136">
        <v>7005</v>
      </c>
      <c r="D104" s="30">
        <v>42101</v>
      </c>
      <c r="E104" s="176" t="s">
        <v>331</v>
      </c>
      <c r="F104" s="38">
        <v>0.1481632835219743</v>
      </c>
      <c r="G104" s="41">
        <v>4.0495353264699491E-3</v>
      </c>
      <c r="H104" s="245">
        <v>2.7331571157231789E-2</v>
      </c>
      <c r="I104" s="140">
        <v>0.75288894889812374</v>
      </c>
      <c r="J104" s="73">
        <v>3.011555795592495</v>
      </c>
      <c r="K104" s="85"/>
      <c r="M104" s="124"/>
      <c r="N104" s="124"/>
      <c r="O104" s="124"/>
      <c r="P104" s="124"/>
      <c r="Q104" s="124"/>
      <c r="R104" s="124"/>
      <c r="S104" s="122"/>
    </row>
    <row r="105" spans="2:19">
      <c r="B105" s="28">
        <v>23</v>
      </c>
      <c r="C105" s="136">
        <v>7005</v>
      </c>
      <c r="D105" s="30">
        <v>42459</v>
      </c>
      <c r="E105" s="176" t="s">
        <v>332</v>
      </c>
      <c r="F105" s="38">
        <v>0.112277728857133</v>
      </c>
      <c r="G105" s="41">
        <v>6.23812632373441E-3</v>
      </c>
      <c r="H105" s="245">
        <v>5.5559783647494955E-2</v>
      </c>
      <c r="I105" s="140">
        <v>0.55573874879602536</v>
      </c>
      <c r="J105" s="73">
        <v>2.2229549951841014</v>
      </c>
      <c r="K105" s="44"/>
      <c r="M105" s="124"/>
      <c r="N105" s="124"/>
      <c r="O105" s="124"/>
      <c r="P105" s="124"/>
      <c r="Q105" s="124"/>
      <c r="R105" s="124"/>
      <c r="S105" s="122"/>
    </row>
    <row r="106" spans="2:19">
      <c r="B106" s="28">
        <v>24</v>
      </c>
      <c r="C106" s="136">
        <v>7005</v>
      </c>
      <c r="D106" s="30">
        <v>42823</v>
      </c>
      <c r="E106" s="176" t="s">
        <v>333</v>
      </c>
      <c r="F106" s="38">
        <v>0.16861447842717467</v>
      </c>
      <c r="G106" s="41">
        <v>8.4091251226220236E-3</v>
      </c>
      <c r="H106" s="245">
        <v>4.987190424607553E-2</v>
      </c>
      <c r="I106" s="140">
        <v>0.8651882392347533</v>
      </c>
      <c r="J106" s="73">
        <v>3.4607529569390132</v>
      </c>
      <c r="K106" s="44"/>
      <c r="M106" s="124"/>
      <c r="N106" s="124"/>
      <c r="O106" s="124"/>
      <c r="P106" s="124"/>
      <c r="Q106" s="124"/>
      <c r="R106" s="124"/>
      <c r="S106" s="122"/>
    </row>
    <row r="107" spans="2:19" ht="21.75" thickBot="1">
      <c r="B107" s="45">
        <v>25</v>
      </c>
      <c r="C107" s="92">
        <v>7005</v>
      </c>
      <c r="D107" s="51">
        <v>43179</v>
      </c>
      <c r="E107" s="195" t="s">
        <v>355</v>
      </c>
      <c r="F107" s="53">
        <v>0.17849834407479567</v>
      </c>
      <c r="G107" s="54">
        <v>8.9606297323165662E-3</v>
      </c>
      <c r="H107" s="246">
        <v>5.0200072044151951E-2</v>
      </c>
      <c r="I107" s="169">
        <v>0.91944778008376826</v>
      </c>
      <c r="J107" s="77">
        <v>3.677791120335073</v>
      </c>
      <c r="K107" s="249"/>
      <c r="M107" s="124"/>
      <c r="N107" s="124"/>
      <c r="O107" s="124"/>
      <c r="P107" s="124"/>
      <c r="Q107" s="124"/>
      <c r="R107" s="124"/>
      <c r="S107" s="122"/>
    </row>
    <row r="108" spans="2:19">
      <c r="B108" s="18">
        <v>26</v>
      </c>
      <c r="C108" s="89">
        <v>7012</v>
      </c>
      <c r="D108" s="20">
        <v>40527</v>
      </c>
      <c r="E108" s="171" t="s">
        <v>334</v>
      </c>
      <c r="F108" s="79">
        <v>0.16116308720573952</v>
      </c>
      <c r="G108" s="80">
        <v>6.2111118380526336E-4</v>
      </c>
      <c r="H108" s="244">
        <v>3.8539295478520943E-3</v>
      </c>
      <c r="I108" s="133">
        <v>0.82427817130873049</v>
      </c>
      <c r="J108" s="68">
        <v>3.297112685234922</v>
      </c>
      <c r="K108" s="27" t="s">
        <v>324</v>
      </c>
      <c r="M108" s="124"/>
      <c r="N108" s="124"/>
      <c r="O108" s="124"/>
      <c r="P108" s="124"/>
      <c r="Q108" s="124"/>
      <c r="R108" s="124"/>
      <c r="S108" s="122"/>
    </row>
    <row r="109" spans="2:19">
      <c r="B109" s="28">
        <v>27</v>
      </c>
      <c r="C109" s="136">
        <v>7012</v>
      </c>
      <c r="D109" s="30">
        <v>40717</v>
      </c>
      <c r="E109" s="176" t="s">
        <v>323</v>
      </c>
      <c r="F109" s="38">
        <v>0.18485606887099534</v>
      </c>
      <c r="G109" s="41">
        <v>3.8550424230144272E-3</v>
      </c>
      <c r="H109" s="245">
        <v>2.0854291917809461E-2</v>
      </c>
      <c r="I109" s="140">
        <v>0.95434721854656723</v>
      </c>
      <c r="J109" s="73">
        <v>3.8173888741862689</v>
      </c>
      <c r="K109" s="85"/>
      <c r="M109" s="124"/>
      <c r="N109" s="124"/>
      <c r="O109" s="124"/>
      <c r="P109" s="124"/>
      <c r="Q109" s="124"/>
      <c r="R109" s="124"/>
      <c r="S109" s="122"/>
    </row>
    <row r="110" spans="2:19">
      <c r="B110" s="28">
        <v>28</v>
      </c>
      <c r="C110" s="136">
        <v>7012</v>
      </c>
      <c r="D110" s="30">
        <v>40932</v>
      </c>
      <c r="E110" s="176" t="s">
        <v>325</v>
      </c>
      <c r="F110" s="38">
        <v>0.10420170170121668</v>
      </c>
      <c r="G110" s="41">
        <v>6.4995608571470007E-3</v>
      </c>
      <c r="H110" s="245">
        <v>6.2374805315402161E-2</v>
      </c>
      <c r="I110" s="140">
        <v>0.51135336552822164</v>
      </c>
      <c r="J110" s="73">
        <v>2.0454134621128865</v>
      </c>
      <c r="K110" s="44"/>
      <c r="M110" s="124"/>
      <c r="N110" s="124"/>
      <c r="O110" s="124"/>
      <c r="P110" s="124"/>
      <c r="Q110" s="124"/>
      <c r="R110" s="124"/>
      <c r="S110" s="122"/>
    </row>
    <row r="111" spans="2:19">
      <c r="B111" s="28">
        <v>29</v>
      </c>
      <c r="C111" s="136">
        <v>7012</v>
      </c>
      <c r="D111" s="30">
        <v>41247</v>
      </c>
      <c r="E111" s="176" t="s">
        <v>328</v>
      </c>
      <c r="F111" s="70">
        <v>0.23115608310955396</v>
      </c>
      <c r="G111" s="250">
        <v>1.293997305024671E-2</v>
      </c>
      <c r="H111" s="245">
        <v>5.5979374958148725E-2</v>
      </c>
      <c r="I111" s="140">
        <v>1.2083675379424299</v>
      </c>
      <c r="J111" s="73">
        <v>4.8334701517697196</v>
      </c>
      <c r="K111" s="44"/>
      <c r="M111" s="124"/>
      <c r="N111" s="124"/>
      <c r="O111" s="124"/>
      <c r="P111" s="124"/>
      <c r="Q111" s="124"/>
      <c r="R111" s="124"/>
      <c r="S111" s="122"/>
    </row>
    <row r="112" spans="2:19">
      <c r="B112" s="28">
        <v>30</v>
      </c>
      <c r="C112" s="136">
        <v>7012</v>
      </c>
      <c r="D112" s="30">
        <v>41431</v>
      </c>
      <c r="E112" s="176" t="s">
        <v>329</v>
      </c>
      <c r="F112" s="70">
        <v>0.14894874917155335</v>
      </c>
      <c r="G112" s="250">
        <v>6.7824450681222134E-3</v>
      </c>
      <c r="H112" s="245">
        <v>4.553542816469347E-2</v>
      </c>
      <c r="I112" s="140">
        <v>0.75720186918801691</v>
      </c>
      <c r="J112" s="73">
        <v>3.0288074767520676</v>
      </c>
      <c r="K112" s="44"/>
      <c r="M112" s="124"/>
      <c r="N112" s="124"/>
      <c r="O112" s="124"/>
      <c r="P112" s="124"/>
      <c r="Q112" s="124"/>
      <c r="R112" s="124"/>
      <c r="S112" s="122"/>
    </row>
    <row r="113" spans="2:19">
      <c r="B113" s="28">
        <v>31</v>
      </c>
      <c r="C113" s="136">
        <v>7012</v>
      </c>
      <c r="D113" s="30">
        <v>41646</v>
      </c>
      <c r="E113" s="176" t="s">
        <v>330</v>
      </c>
      <c r="F113" s="70">
        <v>0.25109538381669699</v>
      </c>
      <c r="G113" s="250">
        <v>2.1678717829491389E-2</v>
      </c>
      <c r="H113" s="245">
        <v>8.6336584528041924E-2</v>
      </c>
      <c r="I113" s="140">
        <v>1.3176933891280567</v>
      </c>
      <c r="J113" s="73">
        <v>5.2707735565122267</v>
      </c>
      <c r="K113" s="44"/>
      <c r="M113" s="124"/>
      <c r="N113" s="124"/>
      <c r="O113" s="124"/>
      <c r="P113" s="124"/>
      <c r="Q113" s="124"/>
      <c r="R113" s="124"/>
      <c r="S113" s="122"/>
    </row>
    <row r="114" spans="2:19">
      <c r="B114" s="28">
        <v>32</v>
      </c>
      <c r="C114" s="136">
        <v>7012</v>
      </c>
      <c r="D114" s="30">
        <v>42083</v>
      </c>
      <c r="E114" s="176" t="s">
        <v>331</v>
      </c>
      <c r="F114" s="70">
        <v>0.13809515783543902</v>
      </c>
      <c r="G114" s="250">
        <v>6.4594914603606458E-3</v>
      </c>
      <c r="H114" s="245">
        <v>4.6775655002024713E-2</v>
      </c>
      <c r="I114" s="140">
        <v>0.69758781519748536</v>
      </c>
      <c r="J114" s="73">
        <v>2.7903512607899414</v>
      </c>
      <c r="K114" s="44"/>
      <c r="M114" s="124"/>
      <c r="N114" s="124"/>
      <c r="O114" s="124"/>
      <c r="P114" s="124"/>
      <c r="Q114" s="124"/>
      <c r="R114" s="124"/>
      <c r="S114" s="122"/>
    </row>
    <row r="115" spans="2:19">
      <c r="B115" s="28">
        <v>33</v>
      </c>
      <c r="C115" s="136">
        <v>7012</v>
      </c>
      <c r="D115" s="30">
        <v>42440</v>
      </c>
      <c r="E115" s="176" t="s">
        <v>332</v>
      </c>
      <c r="F115" s="70">
        <v>0.1236881355772</v>
      </c>
      <c r="G115" s="250">
        <v>3.0548651365374705E-3</v>
      </c>
      <c r="H115" s="245">
        <v>2.4698125833021188E-2</v>
      </c>
      <c r="I115" s="140">
        <v>0.61843989527783905</v>
      </c>
      <c r="J115" s="73">
        <v>2.4737595811113562</v>
      </c>
      <c r="K115" s="44"/>
      <c r="M115" s="124"/>
      <c r="N115" s="124"/>
      <c r="O115" s="124"/>
      <c r="P115" s="124"/>
      <c r="Q115" s="124"/>
      <c r="R115" s="124"/>
      <c r="S115" s="122"/>
    </row>
    <row r="116" spans="2:19" ht="21.75" thickBot="1">
      <c r="B116" s="45">
        <v>34</v>
      </c>
      <c r="C116" s="92">
        <v>7012</v>
      </c>
      <c r="D116" s="51">
        <v>42942</v>
      </c>
      <c r="E116" s="195" t="s">
        <v>333</v>
      </c>
      <c r="F116" s="74">
        <v>0.22815135735362699</v>
      </c>
      <c r="G116" s="251">
        <v>8.1902124688057153E-3</v>
      </c>
      <c r="H116" s="246">
        <v>3.5898153593323399E-2</v>
      </c>
      <c r="I116" s="169">
        <v>1.1918913246065366</v>
      </c>
      <c r="J116" s="77">
        <v>4.7675652984261463</v>
      </c>
      <c r="K116" s="252"/>
      <c r="M116" s="124"/>
      <c r="N116" s="124"/>
      <c r="O116" s="124"/>
      <c r="P116" s="124"/>
      <c r="Q116" s="124"/>
      <c r="R116" s="124"/>
      <c r="S116" s="122"/>
    </row>
    <row r="117" spans="2:19">
      <c r="B117" s="18">
        <v>35</v>
      </c>
      <c r="C117" s="89">
        <v>7019</v>
      </c>
      <c r="D117" s="20">
        <v>40718</v>
      </c>
      <c r="E117" s="171" t="s">
        <v>334</v>
      </c>
      <c r="F117" s="65">
        <v>0.1113302373723495</v>
      </c>
      <c r="G117" s="253">
        <v>1.0250560236752863E-2</v>
      </c>
      <c r="H117" s="244">
        <v>9.2073460711929997E-2</v>
      </c>
      <c r="I117" s="133">
        <v>0.55052962515627801</v>
      </c>
      <c r="J117" s="68">
        <v>2.2021185006251121</v>
      </c>
      <c r="K117" s="69"/>
      <c r="M117" s="124"/>
      <c r="N117" s="124"/>
      <c r="O117" s="124"/>
      <c r="P117" s="124"/>
      <c r="Q117" s="124"/>
      <c r="R117" s="124"/>
      <c r="S117" s="122"/>
    </row>
    <row r="118" spans="2:19">
      <c r="B118" s="28">
        <v>36</v>
      </c>
      <c r="C118" s="136">
        <v>7019</v>
      </c>
      <c r="D118" s="30">
        <v>40941</v>
      </c>
      <c r="E118" s="176" t="s">
        <v>323</v>
      </c>
      <c r="F118" s="70">
        <v>0.14609187044662467</v>
      </c>
      <c r="G118" s="250">
        <v>8.0487782753883175E-3</v>
      </c>
      <c r="H118" s="245">
        <v>5.5093950476381749E-2</v>
      </c>
      <c r="I118" s="140">
        <v>0.74151073166756376</v>
      </c>
      <c r="J118" s="73">
        <v>2.966042926670255</v>
      </c>
      <c r="K118" s="44"/>
      <c r="M118" s="124"/>
      <c r="N118" s="124"/>
      <c r="O118" s="124"/>
      <c r="P118" s="124"/>
      <c r="Q118" s="124"/>
      <c r="R118" s="124"/>
      <c r="S118" s="122"/>
    </row>
    <row r="119" spans="2:19">
      <c r="B119" s="28">
        <v>37</v>
      </c>
      <c r="C119" s="136">
        <v>7019</v>
      </c>
      <c r="D119" s="30">
        <v>41044</v>
      </c>
      <c r="E119" s="176" t="s">
        <v>325</v>
      </c>
      <c r="F119" s="70">
        <v>0.1066844793344716</v>
      </c>
      <c r="G119" s="250">
        <v>1.3396467773977466E-2</v>
      </c>
      <c r="H119" s="245">
        <v>0.12557091582157476</v>
      </c>
      <c r="I119" s="140">
        <v>0.52499484167461563</v>
      </c>
      <c r="J119" s="73">
        <v>2.0999793666984625</v>
      </c>
      <c r="K119" s="44"/>
      <c r="M119" s="124"/>
      <c r="N119" s="124"/>
      <c r="O119" s="124"/>
      <c r="P119" s="124"/>
      <c r="Q119" s="124"/>
      <c r="R119" s="124"/>
      <c r="S119" s="122"/>
    </row>
    <row r="120" spans="2:19">
      <c r="B120" s="28">
        <v>38</v>
      </c>
      <c r="C120" s="136">
        <v>7019</v>
      </c>
      <c r="D120" s="30">
        <v>41249</v>
      </c>
      <c r="E120" s="176" t="s">
        <v>326</v>
      </c>
      <c r="F120" s="70">
        <v>0.14002014206111332</v>
      </c>
      <c r="G120" s="250">
        <v>6.4115710209843033E-3</v>
      </c>
      <c r="H120" s="245">
        <v>4.5790347921414787E-2</v>
      </c>
      <c r="I120" s="140">
        <v>0.70816177076428133</v>
      </c>
      <c r="J120" s="73">
        <v>2.8326470830571253</v>
      </c>
      <c r="K120" s="44"/>
      <c r="M120" s="124"/>
      <c r="N120" s="124"/>
      <c r="O120" s="124"/>
      <c r="P120" s="124"/>
      <c r="Q120" s="124"/>
      <c r="R120" s="124"/>
      <c r="S120" s="122"/>
    </row>
    <row r="121" spans="2:19">
      <c r="B121" s="28">
        <v>39</v>
      </c>
      <c r="C121" s="136">
        <v>7019</v>
      </c>
      <c r="D121" s="30">
        <v>41548</v>
      </c>
      <c r="E121" s="176" t="s">
        <v>328</v>
      </c>
      <c r="F121" s="70">
        <v>0.28424426442914169</v>
      </c>
      <c r="G121" s="250">
        <v>8.5408033654157875E-3</v>
      </c>
      <c r="H121" s="245">
        <v>3.004740793123337E-2</v>
      </c>
      <c r="I121" s="140">
        <v>1.4993925344819636</v>
      </c>
      <c r="J121" s="73">
        <v>5.9975701379278545</v>
      </c>
      <c r="K121" s="60"/>
      <c r="M121" s="124"/>
      <c r="N121" s="124"/>
      <c r="O121" s="124"/>
      <c r="P121" s="124"/>
      <c r="Q121" s="124"/>
      <c r="R121" s="124"/>
      <c r="S121" s="122"/>
    </row>
    <row r="122" spans="2:19">
      <c r="B122" s="28">
        <v>40</v>
      </c>
      <c r="C122" s="136">
        <v>7019</v>
      </c>
      <c r="D122" s="30">
        <v>41743</v>
      </c>
      <c r="E122" s="176" t="s">
        <v>329</v>
      </c>
      <c r="F122" s="70">
        <v>0.13388040425482151</v>
      </c>
      <c r="G122" s="250">
        <v>1.7782525234230104E-3</v>
      </c>
      <c r="H122" s="245">
        <v>1.3282395831718362E-2</v>
      </c>
      <c r="I122" s="140">
        <v>0.67443618998841948</v>
      </c>
      <c r="J122" s="73">
        <v>2.6977447599536779</v>
      </c>
      <c r="K122" s="37" t="s">
        <v>324</v>
      </c>
      <c r="M122" s="124"/>
      <c r="N122" s="124"/>
      <c r="O122" s="124"/>
      <c r="P122" s="124"/>
      <c r="Q122" s="124"/>
      <c r="R122" s="124"/>
      <c r="S122" s="122"/>
    </row>
    <row r="123" spans="2:19">
      <c r="B123" s="28">
        <v>41</v>
      </c>
      <c r="C123" s="136">
        <v>7019</v>
      </c>
      <c r="D123" s="30">
        <v>41919</v>
      </c>
      <c r="E123" s="176" t="s">
        <v>330</v>
      </c>
      <c r="F123" s="70">
        <v>0.13014385685397234</v>
      </c>
      <c r="G123" s="250">
        <v>6.0460927285357225E-3</v>
      </c>
      <c r="H123" s="245">
        <v>4.6456996701117664E-2</v>
      </c>
      <c r="I123" s="140">
        <v>0.65390775422468395</v>
      </c>
      <c r="J123" s="73">
        <v>2.6156310168987358</v>
      </c>
      <c r="K123" s="44"/>
      <c r="M123" s="124"/>
      <c r="N123" s="124"/>
      <c r="O123" s="124"/>
      <c r="P123" s="124"/>
      <c r="Q123" s="124"/>
      <c r="R123" s="124"/>
      <c r="S123" s="122"/>
    </row>
    <row r="124" spans="2:19">
      <c r="B124" s="28">
        <v>42</v>
      </c>
      <c r="C124" s="136">
        <v>7019</v>
      </c>
      <c r="D124" s="30">
        <v>42311</v>
      </c>
      <c r="E124" s="176" t="s">
        <v>331</v>
      </c>
      <c r="F124" s="70">
        <v>0.10457054375338459</v>
      </c>
      <c r="G124" s="250">
        <v>1.9735644777511691E-2</v>
      </c>
      <c r="H124" s="245">
        <v>0.18873044041977563</v>
      </c>
      <c r="I124" s="140">
        <v>0.51337269090822701</v>
      </c>
      <c r="J124" s="73">
        <v>2.0534907636329081</v>
      </c>
      <c r="K124" s="37" t="s">
        <v>324</v>
      </c>
      <c r="M124" s="124"/>
      <c r="N124" s="124"/>
      <c r="O124" s="124"/>
      <c r="P124" s="124"/>
      <c r="Q124" s="124"/>
      <c r="R124" s="124"/>
      <c r="S124" s="122"/>
    </row>
    <row r="125" spans="2:19">
      <c r="B125" s="28">
        <v>43</v>
      </c>
      <c r="C125" s="136">
        <v>7019</v>
      </c>
      <c r="D125" s="30">
        <v>42648</v>
      </c>
      <c r="E125" s="176" t="s">
        <v>332</v>
      </c>
      <c r="F125" s="70">
        <v>0.16493171114778235</v>
      </c>
      <c r="G125" s="250">
        <v>4.7625407612409652E-3</v>
      </c>
      <c r="H125" s="245">
        <v>2.8875834295890052E-2</v>
      </c>
      <c r="I125" s="140">
        <v>0.84496996208922204</v>
      </c>
      <c r="J125" s="73">
        <v>3.3798798483568882</v>
      </c>
      <c r="K125" s="44"/>
      <c r="M125" s="124"/>
      <c r="N125" s="124"/>
      <c r="O125" s="124"/>
      <c r="P125" s="124"/>
      <c r="Q125" s="124"/>
      <c r="R125" s="124"/>
      <c r="S125" s="122"/>
    </row>
    <row r="126" spans="2:19" ht="21.75" thickBot="1">
      <c r="B126" s="45">
        <v>44</v>
      </c>
      <c r="C126" s="92">
        <v>7019</v>
      </c>
      <c r="D126" s="51">
        <v>43018</v>
      </c>
      <c r="E126" s="195" t="s">
        <v>333</v>
      </c>
      <c r="F126" s="74">
        <v>0.17445539495584497</v>
      </c>
      <c r="G126" s="251">
        <v>7.1928484296090844E-3</v>
      </c>
      <c r="H126" s="246">
        <v>4.1230300911184833E-2</v>
      </c>
      <c r="I126" s="169">
        <v>0.89725505632575997</v>
      </c>
      <c r="J126" s="77">
        <v>3.5890202253030399</v>
      </c>
      <c r="K126" s="64"/>
      <c r="M126" s="124"/>
      <c r="N126" s="124"/>
      <c r="O126" s="124"/>
      <c r="P126" s="124"/>
      <c r="Q126" s="124"/>
      <c r="R126" s="124"/>
      <c r="S126" s="122"/>
    </row>
    <row r="127" spans="2:19">
      <c r="B127" s="18">
        <v>45</v>
      </c>
      <c r="C127" s="89">
        <v>7025</v>
      </c>
      <c r="D127" s="20">
        <v>40917</v>
      </c>
      <c r="E127" s="171" t="s">
        <v>335</v>
      </c>
      <c r="F127" s="65">
        <v>0.22812010726902732</v>
      </c>
      <c r="G127" s="253">
        <v>5.6803063504895718E-3</v>
      </c>
      <c r="H127" s="244">
        <v>2.4900507099054864E-2</v>
      </c>
      <c r="I127" s="133">
        <v>1.1917210160983334</v>
      </c>
      <c r="J127" s="68">
        <v>4.7668840643933335</v>
      </c>
      <c r="K127" s="69"/>
      <c r="M127" s="124"/>
      <c r="N127" s="124"/>
      <c r="O127" s="124"/>
      <c r="P127" s="124"/>
      <c r="Q127" s="124"/>
      <c r="R127" s="124"/>
      <c r="S127" s="122"/>
    </row>
    <row r="128" spans="2:19">
      <c r="B128" s="28">
        <v>46</v>
      </c>
      <c r="C128" s="136">
        <v>7025</v>
      </c>
      <c r="D128" s="30">
        <v>41130</v>
      </c>
      <c r="E128" s="176" t="s">
        <v>323</v>
      </c>
      <c r="F128" s="70">
        <v>0.27633866916146171</v>
      </c>
      <c r="G128" s="250">
        <v>1.4731470601342165E-2</v>
      </c>
      <c r="H128" s="245">
        <v>5.3309479437113179E-2</v>
      </c>
      <c r="I128" s="140">
        <v>1.4560672963087697</v>
      </c>
      <c r="J128" s="73">
        <v>5.824269185235079</v>
      </c>
      <c r="K128" s="44"/>
      <c r="M128" s="124"/>
      <c r="N128" s="124"/>
      <c r="O128" s="124"/>
      <c r="P128" s="124"/>
      <c r="Q128" s="124"/>
      <c r="R128" s="124"/>
      <c r="S128" s="122"/>
    </row>
    <row r="129" spans="2:19">
      <c r="B129" s="28">
        <v>47</v>
      </c>
      <c r="C129" s="136">
        <v>7025</v>
      </c>
      <c r="D129" s="30">
        <v>41332</v>
      </c>
      <c r="E129" s="176" t="s">
        <v>325</v>
      </c>
      <c r="F129" s="70">
        <v>0.32356061028451699</v>
      </c>
      <c r="G129" s="250">
        <v>2.6484350851578669E-2</v>
      </c>
      <c r="H129" s="245">
        <v>8.1852827599410663E-2</v>
      </c>
      <c r="I129" s="140">
        <v>1.7147316976686333</v>
      </c>
      <c r="J129" s="73">
        <v>6.8589267906745333</v>
      </c>
      <c r="K129" s="44"/>
      <c r="M129" s="124"/>
      <c r="N129" s="124"/>
      <c r="O129" s="124"/>
      <c r="P129" s="124"/>
      <c r="Q129" s="124"/>
      <c r="R129" s="124"/>
      <c r="S129" s="122"/>
    </row>
    <row r="130" spans="2:19">
      <c r="B130" s="28">
        <v>48</v>
      </c>
      <c r="C130" s="136">
        <v>7025</v>
      </c>
      <c r="D130" s="30">
        <v>41724</v>
      </c>
      <c r="E130" s="176" t="s">
        <v>328</v>
      </c>
      <c r="F130" s="70">
        <v>0.21053999134534399</v>
      </c>
      <c r="G130" s="250">
        <v>1.4076769982971693E-2</v>
      </c>
      <c r="H130" s="245">
        <v>6.6860314247291316E-2</v>
      </c>
      <c r="I130" s="140">
        <v>1.0952811726771066</v>
      </c>
      <c r="J130" s="73">
        <v>4.3811246907084263</v>
      </c>
      <c r="K130" s="44"/>
      <c r="M130" s="124"/>
      <c r="N130" s="124"/>
      <c r="O130" s="124"/>
      <c r="P130" s="124"/>
      <c r="Q130" s="124"/>
      <c r="R130" s="124"/>
      <c r="S130" s="122"/>
    </row>
    <row r="131" spans="2:19">
      <c r="B131" s="28">
        <v>49</v>
      </c>
      <c r="C131" s="136">
        <v>7025</v>
      </c>
      <c r="D131" s="30">
        <v>42073</v>
      </c>
      <c r="E131" s="176" t="s">
        <v>330</v>
      </c>
      <c r="F131" s="70">
        <v>0.27828048267229732</v>
      </c>
      <c r="G131" s="250">
        <v>1.5176822770806666E-2</v>
      </c>
      <c r="H131" s="245">
        <v>5.453786275295084E-2</v>
      </c>
      <c r="I131" s="140">
        <v>1.4667081020758068</v>
      </c>
      <c r="J131" s="73">
        <v>5.8668324083032273</v>
      </c>
      <c r="K131" s="60"/>
      <c r="M131" s="124"/>
      <c r="N131" s="124"/>
      <c r="O131" s="124"/>
      <c r="P131" s="124"/>
      <c r="Q131" s="124"/>
      <c r="R131" s="124"/>
      <c r="S131" s="122"/>
    </row>
    <row r="132" spans="2:19">
      <c r="B132" s="28">
        <v>50</v>
      </c>
      <c r="C132" s="136">
        <v>7025</v>
      </c>
      <c r="D132" s="30">
        <v>42445</v>
      </c>
      <c r="E132" s="176" t="s">
        <v>331</v>
      </c>
      <c r="F132" s="70">
        <v>0.17775521455970933</v>
      </c>
      <c r="G132" s="250">
        <v>2.7872015202150269E-3</v>
      </c>
      <c r="H132" s="245">
        <v>1.5679998626868887E-2</v>
      </c>
      <c r="I132" s="140">
        <v>0.91537079048152836</v>
      </c>
      <c r="J132" s="73">
        <v>3.6614831619261134</v>
      </c>
      <c r="K132" s="85"/>
      <c r="M132" s="124"/>
      <c r="N132" s="124"/>
      <c r="O132" s="124"/>
      <c r="P132" s="124"/>
      <c r="Q132" s="124"/>
      <c r="R132" s="124"/>
      <c r="S132" s="122"/>
    </row>
    <row r="133" spans="2:19">
      <c r="B133" s="28">
        <v>51</v>
      </c>
      <c r="C133" s="136">
        <v>7025</v>
      </c>
      <c r="D133" s="30">
        <v>42801</v>
      </c>
      <c r="E133" s="176" t="s">
        <v>332</v>
      </c>
      <c r="F133" s="70">
        <v>0.25097224151499731</v>
      </c>
      <c r="G133" s="250">
        <v>4.0990581874431799E-3</v>
      </c>
      <c r="H133" s="245">
        <v>1.6332715374015708E-2</v>
      </c>
      <c r="I133" s="140">
        <v>1.3170323281419767</v>
      </c>
      <c r="J133" s="73">
        <v>5.2681293125679067</v>
      </c>
      <c r="K133" s="44"/>
      <c r="M133" s="124"/>
      <c r="N133" s="124"/>
      <c r="O133" s="124"/>
      <c r="P133" s="124"/>
      <c r="Q133" s="124"/>
      <c r="R133" s="124"/>
      <c r="S133" s="122"/>
    </row>
    <row r="134" spans="2:19" ht="21.75" thickBot="1">
      <c r="B134" s="45">
        <v>52</v>
      </c>
      <c r="C134" s="92">
        <v>7025</v>
      </c>
      <c r="D134" s="51">
        <v>43166</v>
      </c>
      <c r="E134" s="195" t="s">
        <v>333</v>
      </c>
      <c r="F134" s="74">
        <v>0.157161426562372</v>
      </c>
      <c r="G134" s="251">
        <v>3.7796383300770891E-4</v>
      </c>
      <c r="H134" s="246">
        <v>2.4049402024084324E-3</v>
      </c>
      <c r="I134" s="169">
        <v>0.80230467034846953</v>
      </c>
      <c r="J134" s="77">
        <v>3.2092186813938781</v>
      </c>
      <c r="K134" s="254" t="s">
        <v>324</v>
      </c>
      <c r="M134" s="124"/>
      <c r="N134" s="124"/>
      <c r="O134" s="124"/>
      <c r="P134" s="124"/>
      <c r="Q134" s="124"/>
      <c r="R134" s="124"/>
      <c r="S134" s="122"/>
    </row>
    <row r="135" spans="2:19">
      <c r="B135" s="18">
        <v>53</v>
      </c>
      <c r="C135" s="89">
        <v>7027</v>
      </c>
      <c r="D135" s="20">
        <v>40861</v>
      </c>
      <c r="E135" s="171" t="s">
        <v>335</v>
      </c>
      <c r="F135" s="65">
        <v>0.125550765274721</v>
      </c>
      <c r="G135" s="253">
        <v>1.168503829962394E-2</v>
      </c>
      <c r="H135" s="244">
        <v>9.307022760120652E-2</v>
      </c>
      <c r="I135" s="133">
        <v>0.62866984627544864</v>
      </c>
      <c r="J135" s="68">
        <v>2.5146793851017946</v>
      </c>
      <c r="K135" s="69"/>
      <c r="M135" s="124"/>
      <c r="N135" s="124"/>
      <c r="O135" s="124"/>
      <c r="P135" s="124"/>
      <c r="Q135" s="124"/>
      <c r="R135" s="124"/>
      <c r="S135" s="122"/>
    </row>
    <row r="136" spans="2:19">
      <c r="B136" s="28">
        <v>54</v>
      </c>
      <c r="C136" s="136">
        <v>7027</v>
      </c>
      <c r="D136" s="30">
        <v>41073</v>
      </c>
      <c r="E136" s="176" t="s">
        <v>323</v>
      </c>
      <c r="F136" s="70">
        <v>0.17825655420029232</v>
      </c>
      <c r="G136" s="250">
        <v>2.2515283707589752E-3</v>
      </c>
      <c r="H136" s="245">
        <v>1.2630830775675809E-2</v>
      </c>
      <c r="I136" s="140">
        <v>0.91812289048101858</v>
      </c>
      <c r="J136" s="73">
        <v>3.6724915619240743</v>
      </c>
      <c r="K136" s="85"/>
      <c r="M136" s="124"/>
      <c r="N136" s="124"/>
      <c r="O136" s="124"/>
      <c r="P136" s="124"/>
      <c r="Q136" s="124"/>
      <c r="R136" s="124"/>
      <c r="S136" s="122"/>
    </row>
    <row r="137" spans="2:19">
      <c r="B137" s="28">
        <v>55</v>
      </c>
      <c r="C137" s="136">
        <v>7027</v>
      </c>
      <c r="D137" s="30">
        <v>41241</v>
      </c>
      <c r="E137" s="176" t="s">
        <v>325</v>
      </c>
      <c r="F137" s="70">
        <v>0.24691215387985901</v>
      </c>
      <c r="G137" s="250">
        <v>1.9334886157449535E-2</v>
      </c>
      <c r="H137" s="245">
        <v>7.8306741299002169E-2</v>
      </c>
      <c r="I137" s="140">
        <v>1.2947610932413867</v>
      </c>
      <c r="J137" s="73">
        <v>5.1790443729655466</v>
      </c>
      <c r="K137" s="44"/>
      <c r="M137" s="124"/>
      <c r="N137" s="124"/>
      <c r="O137" s="124"/>
      <c r="P137" s="124"/>
      <c r="Q137" s="124"/>
      <c r="R137" s="124"/>
      <c r="S137" s="122"/>
    </row>
    <row r="138" spans="2:19">
      <c r="B138" s="28">
        <v>56</v>
      </c>
      <c r="C138" s="136">
        <v>7027</v>
      </c>
      <c r="D138" s="30">
        <v>41625</v>
      </c>
      <c r="E138" s="176" t="s">
        <v>328</v>
      </c>
      <c r="F138" s="70">
        <v>0.19725672638125899</v>
      </c>
      <c r="G138" s="250">
        <v>1.8489461596308215E-3</v>
      </c>
      <c r="H138" s="245">
        <v>9.3732984093894325E-3</v>
      </c>
      <c r="I138" s="140">
        <v>1.0224035127921001</v>
      </c>
      <c r="J138" s="73">
        <v>4.0896140511684003</v>
      </c>
      <c r="K138" s="44"/>
      <c r="M138" s="124"/>
      <c r="N138" s="124"/>
      <c r="O138" s="124"/>
      <c r="P138" s="124"/>
      <c r="Q138" s="124"/>
      <c r="R138" s="124"/>
      <c r="S138" s="122"/>
    </row>
    <row r="139" spans="2:19">
      <c r="B139" s="28">
        <v>57</v>
      </c>
      <c r="C139" s="136">
        <v>7027</v>
      </c>
      <c r="D139" s="30">
        <v>41781</v>
      </c>
      <c r="E139" s="176" t="s">
        <v>329</v>
      </c>
      <c r="F139" s="70">
        <v>0.13239939131565467</v>
      </c>
      <c r="G139" s="250">
        <v>4.0038657152371131E-3</v>
      </c>
      <c r="H139" s="245">
        <v>3.0240816634054292E-2</v>
      </c>
      <c r="I139" s="140">
        <v>0.66629972077227995</v>
      </c>
      <c r="J139" s="73">
        <v>2.6651988830891198</v>
      </c>
      <c r="K139" s="60"/>
      <c r="M139" s="124"/>
      <c r="N139" s="124"/>
      <c r="O139" s="124"/>
      <c r="P139" s="124"/>
      <c r="Q139" s="124"/>
      <c r="R139" s="124"/>
      <c r="S139" s="122"/>
    </row>
    <row r="140" spans="2:19">
      <c r="B140" s="28">
        <v>58</v>
      </c>
      <c r="C140" s="136">
        <v>7027</v>
      </c>
      <c r="D140" s="30">
        <v>41983</v>
      </c>
      <c r="E140" s="176" t="s">
        <v>330</v>
      </c>
      <c r="F140" s="70">
        <v>0.23256101904902002</v>
      </c>
      <c r="G140" s="250">
        <v>4.9858803379994147E-3</v>
      </c>
      <c r="H140" s="245">
        <v>2.1439019997364535E-2</v>
      </c>
      <c r="I140" s="140">
        <v>1.21607702320385</v>
      </c>
      <c r="J140" s="73">
        <v>4.8643080928154001</v>
      </c>
      <c r="K140" s="44"/>
      <c r="M140" s="124"/>
      <c r="N140" s="124"/>
      <c r="O140" s="124"/>
      <c r="P140" s="124"/>
      <c r="Q140" s="124"/>
      <c r="R140" s="124"/>
      <c r="S140" s="122"/>
    </row>
    <row r="141" spans="2:19">
      <c r="B141" s="28">
        <v>59</v>
      </c>
      <c r="C141" s="136">
        <v>7027</v>
      </c>
      <c r="D141" s="30">
        <v>42326</v>
      </c>
      <c r="E141" s="176" t="s">
        <v>331</v>
      </c>
      <c r="F141" s="70">
        <v>0.24162234985717901</v>
      </c>
      <c r="G141" s="250">
        <v>8.9461368513261176E-3</v>
      </c>
      <c r="H141" s="245">
        <v>3.7025287009310626E-2</v>
      </c>
      <c r="I141" s="140">
        <v>1.2657656475658901</v>
      </c>
      <c r="J141" s="73">
        <v>5.0630625902635602</v>
      </c>
      <c r="K141" s="44"/>
      <c r="M141" s="124"/>
      <c r="N141" s="124"/>
      <c r="O141" s="124"/>
      <c r="P141" s="124"/>
      <c r="Q141" s="124"/>
      <c r="R141" s="124"/>
      <c r="S141" s="122"/>
    </row>
    <row r="142" spans="2:19">
      <c r="B142" s="28">
        <v>60</v>
      </c>
      <c r="C142" s="136">
        <v>7027</v>
      </c>
      <c r="D142" s="30">
        <v>42681</v>
      </c>
      <c r="E142" s="176" t="s">
        <v>332</v>
      </c>
      <c r="F142" s="70">
        <v>0.200753924386362</v>
      </c>
      <c r="G142" s="250">
        <v>2.7709335382127072E-3</v>
      </c>
      <c r="H142" s="245">
        <v>1.3802636968032031E-2</v>
      </c>
      <c r="I142" s="140">
        <v>1.0415937080818833</v>
      </c>
      <c r="J142" s="73">
        <v>4.1663748323275334</v>
      </c>
      <c r="K142" s="44"/>
      <c r="M142" s="124"/>
      <c r="N142" s="124"/>
      <c r="O142" s="124"/>
      <c r="P142" s="124"/>
      <c r="Q142" s="124"/>
      <c r="R142" s="124"/>
      <c r="S142" s="122"/>
    </row>
    <row r="143" spans="2:19">
      <c r="B143" s="28">
        <v>61</v>
      </c>
      <c r="C143" s="136">
        <v>7027</v>
      </c>
      <c r="D143" s="30">
        <v>43038</v>
      </c>
      <c r="E143" s="176" t="s">
        <v>333</v>
      </c>
      <c r="F143" s="70">
        <v>0.19870143913786098</v>
      </c>
      <c r="G143" s="250">
        <v>1.8009443116866794E-2</v>
      </c>
      <c r="H143" s="245">
        <v>9.0635695418248424E-2</v>
      </c>
      <c r="I143" s="140">
        <v>1.0303212413274447</v>
      </c>
      <c r="J143" s="73">
        <v>4.1212849653097789</v>
      </c>
      <c r="K143" s="44"/>
      <c r="M143" s="124"/>
      <c r="N143" s="124"/>
      <c r="O143" s="124"/>
      <c r="P143" s="124"/>
      <c r="Q143" s="124"/>
      <c r="R143" s="124"/>
      <c r="S143" s="122"/>
    </row>
    <row r="144" spans="2:19" ht="21.75" thickBot="1">
      <c r="B144" s="45">
        <v>62</v>
      </c>
      <c r="C144" s="92">
        <v>7027</v>
      </c>
      <c r="D144" s="51">
        <v>43369</v>
      </c>
      <c r="E144" s="195" t="s">
        <v>355</v>
      </c>
      <c r="F144" s="74">
        <v>6.5687899217447734E-2</v>
      </c>
      <c r="G144" s="251">
        <v>2.6144862174498807E-3</v>
      </c>
      <c r="H144" s="246">
        <v>3.9801641529060079E-2</v>
      </c>
      <c r="I144" s="169">
        <v>0.29959965501093566</v>
      </c>
      <c r="J144" s="77">
        <v>1.1983986200437426</v>
      </c>
      <c r="K144" s="64"/>
      <c r="M144" s="124"/>
      <c r="N144" s="124"/>
      <c r="O144" s="124"/>
      <c r="P144" s="124"/>
      <c r="Q144" s="124"/>
      <c r="R144" s="124"/>
      <c r="S144" s="122"/>
    </row>
    <row r="145" spans="2:19">
      <c r="B145" s="18">
        <v>63</v>
      </c>
      <c r="C145" s="89">
        <v>7036</v>
      </c>
      <c r="D145" s="20">
        <v>41212</v>
      </c>
      <c r="E145" s="171" t="s">
        <v>335</v>
      </c>
      <c r="F145" s="65">
        <v>0.20361128312992768</v>
      </c>
      <c r="G145" s="253">
        <v>1.0270926743920961E-2</v>
      </c>
      <c r="H145" s="244">
        <v>5.0443799508728182E-2</v>
      </c>
      <c r="I145" s="133">
        <v>1.0572691079072016</v>
      </c>
      <c r="J145" s="68">
        <v>4.2290764316288065</v>
      </c>
      <c r="K145" s="69"/>
      <c r="M145" s="124"/>
      <c r="N145" s="124"/>
      <c r="O145" s="124"/>
      <c r="P145" s="124"/>
      <c r="Q145" s="124"/>
      <c r="R145" s="124"/>
      <c r="S145" s="122"/>
    </row>
    <row r="146" spans="2:19">
      <c r="B146" s="28">
        <v>64</v>
      </c>
      <c r="C146" s="136">
        <v>7036</v>
      </c>
      <c r="D146" s="30">
        <v>41375</v>
      </c>
      <c r="E146" s="176" t="s">
        <v>323</v>
      </c>
      <c r="F146" s="70">
        <v>0.31890642223846433</v>
      </c>
      <c r="G146" s="250">
        <v>4.8268682198407322E-3</v>
      </c>
      <c r="H146" s="245">
        <v>1.5135688350080985E-2</v>
      </c>
      <c r="I146" s="140">
        <v>1.6892662476928433</v>
      </c>
      <c r="J146" s="73">
        <v>6.7570649907713731</v>
      </c>
      <c r="K146" s="85"/>
      <c r="M146" s="124"/>
      <c r="N146" s="124"/>
      <c r="O146" s="124"/>
      <c r="P146" s="124"/>
      <c r="Q146" s="124"/>
      <c r="R146" s="124"/>
      <c r="S146" s="122"/>
    </row>
    <row r="147" spans="2:19">
      <c r="B147" s="28">
        <v>65</v>
      </c>
      <c r="C147" s="136">
        <v>7036</v>
      </c>
      <c r="D147" s="30">
        <v>41660</v>
      </c>
      <c r="E147" s="176" t="s">
        <v>325</v>
      </c>
      <c r="F147" s="70">
        <v>0.25097262678538801</v>
      </c>
      <c r="G147" s="250">
        <v>1.4042226842953712E-2</v>
      </c>
      <c r="H147" s="245">
        <v>5.5951228716913083E-2</v>
      </c>
      <c r="I147" s="140">
        <v>1.3170288422029166</v>
      </c>
      <c r="J147" s="73">
        <v>5.2681153688116664</v>
      </c>
      <c r="K147" s="44"/>
      <c r="M147" s="124"/>
      <c r="N147" s="124"/>
      <c r="O147" s="124"/>
      <c r="P147" s="124"/>
      <c r="Q147" s="124"/>
      <c r="R147" s="124"/>
      <c r="S147" s="122"/>
    </row>
    <row r="148" spans="2:19">
      <c r="B148" s="28">
        <v>66</v>
      </c>
      <c r="C148" s="136">
        <v>7036</v>
      </c>
      <c r="D148" s="30">
        <v>41940</v>
      </c>
      <c r="E148" s="176" t="s">
        <v>328</v>
      </c>
      <c r="F148" s="70">
        <v>0.16354391342196431</v>
      </c>
      <c r="G148" s="250">
        <v>7.6946904406359398E-3</v>
      </c>
      <c r="H148" s="245">
        <v>4.7049690077934296E-2</v>
      </c>
      <c r="I148" s="140">
        <v>0.837348948942222</v>
      </c>
      <c r="J148" s="73">
        <v>3.349395795768888</v>
      </c>
      <c r="K148" s="44"/>
      <c r="M148" s="124"/>
      <c r="N148" s="124"/>
      <c r="O148" s="124"/>
      <c r="P148" s="124"/>
      <c r="Q148" s="124"/>
      <c r="R148" s="124"/>
      <c r="S148" s="122"/>
    </row>
    <row r="149" spans="2:19">
      <c r="B149" s="28">
        <v>67</v>
      </c>
      <c r="C149" s="136">
        <v>7036</v>
      </c>
      <c r="D149" s="30">
        <v>42300</v>
      </c>
      <c r="E149" s="176" t="s">
        <v>330</v>
      </c>
      <c r="F149" s="70">
        <v>0.117565289329992</v>
      </c>
      <c r="G149" s="255"/>
      <c r="H149" s="179"/>
      <c r="I149" s="140">
        <v>0.58479667847737804</v>
      </c>
      <c r="J149" s="73">
        <v>2.3391867139095122</v>
      </c>
      <c r="K149" s="256" t="s">
        <v>327</v>
      </c>
      <c r="M149" s="124"/>
      <c r="N149" s="124"/>
      <c r="O149" s="124"/>
      <c r="P149" s="124"/>
      <c r="Q149" s="124"/>
      <c r="R149" s="124"/>
      <c r="S149" s="122"/>
    </row>
    <row r="150" spans="2:19">
      <c r="B150" s="28">
        <v>68</v>
      </c>
      <c r="C150" s="136">
        <v>7036</v>
      </c>
      <c r="D150" s="30">
        <v>42647</v>
      </c>
      <c r="E150" s="176" t="s">
        <v>331</v>
      </c>
      <c r="F150" s="70">
        <v>0.24712185616963733</v>
      </c>
      <c r="G150" s="250">
        <v>1.3510606455205699E-2</v>
      </c>
      <c r="H150" s="245">
        <v>5.4671839490924322E-2</v>
      </c>
      <c r="I150" s="140">
        <v>1.29591680581542</v>
      </c>
      <c r="J150" s="73">
        <v>5.1836672232616801</v>
      </c>
      <c r="K150" s="44"/>
      <c r="M150" s="124"/>
      <c r="N150" s="124"/>
      <c r="O150" s="124"/>
      <c r="P150" s="124"/>
      <c r="Q150" s="124"/>
      <c r="R150" s="124"/>
      <c r="S150" s="122"/>
    </row>
    <row r="151" spans="2:19">
      <c r="B151" s="28">
        <v>69</v>
      </c>
      <c r="C151" s="257">
        <v>7036</v>
      </c>
      <c r="D151" s="30">
        <v>43053</v>
      </c>
      <c r="E151" s="176" t="s">
        <v>332</v>
      </c>
      <c r="F151" s="258"/>
      <c r="G151" s="255"/>
      <c r="H151" s="179"/>
      <c r="I151" s="178"/>
      <c r="J151" s="259"/>
      <c r="K151" s="260" t="s">
        <v>369</v>
      </c>
      <c r="M151" s="124"/>
      <c r="N151" s="124"/>
      <c r="O151" s="124"/>
      <c r="P151" s="124"/>
      <c r="Q151" s="124"/>
      <c r="R151" s="124"/>
      <c r="S151" s="122"/>
    </row>
    <row r="152" spans="2:19" ht="21.75" thickBot="1">
      <c r="B152" s="45">
        <v>70</v>
      </c>
      <c r="C152" s="92">
        <v>7036</v>
      </c>
      <c r="D152" s="51">
        <v>43368</v>
      </c>
      <c r="E152" s="195" t="s">
        <v>333</v>
      </c>
      <c r="F152" s="74">
        <v>0.19838105230766734</v>
      </c>
      <c r="G152" s="251">
        <v>5.5178469141035722E-3</v>
      </c>
      <c r="H152" s="246">
        <v>2.7814384740463997E-2</v>
      </c>
      <c r="I152" s="169">
        <v>1.0285723572610272</v>
      </c>
      <c r="J152" s="77">
        <v>4.114289429044109</v>
      </c>
      <c r="K152" s="64"/>
      <c r="M152" s="124"/>
      <c r="N152" s="124"/>
      <c r="O152" s="124"/>
      <c r="P152" s="124"/>
      <c r="Q152" s="124"/>
      <c r="R152" s="124"/>
      <c r="S152" s="122"/>
    </row>
    <row r="153" spans="2:19">
      <c r="B153" s="18">
        <v>71</v>
      </c>
      <c r="C153" s="89">
        <v>7047</v>
      </c>
      <c r="D153" s="20">
        <v>42120</v>
      </c>
      <c r="E153" s="171" t="s">
        <v>335</v>
      </c>
      <c r="F153" s="65">
        <v>0.22479671488254535</v>
      </c>
      <c r="G153" s="253">
        <v>1.0321667126981385E-2</v>
      </c>
      <c r="H153" s="244">
        <v>4.5915560342482682E-2</v>
      </c>
      <c r="I153" s="133">
        <v>1.1734906487273733</v>
      </c>
      <c r="J153" s="68">
        <v>4.6939625949094932</v>
      </c>
      <c r="K153" s="69"/>
      <c r="M153" s="124"/>
      <c r="N153" s="124"/>
      <c r="O153" s="124"/>
      <c r="P153" s="124"/>
      <c r="Q153" s="124"/>
      <c r="R153" s="124"/>
      <c r="S153" s="122"/>
    </row>
    <row r="154" spans="2:19">
      <c r="B154" s="28">
        <v>72</v>
      </c>
      <c r="C154" s="136">
        <v>7047</v>
      </c>
      <c r="D154" s="30">
        <v>42466</v>
      </c>
      <c r="E154" s="176" t="s">
        <v>325</v>
      </c>
      <c r="F154" s="70">
        <v>0.26461622323196865</v>
      </c>
      <c r="G154" s="250">
        <v>1.0885745392588525E-2</v>
      </c>
      <c r="H154" s="245">
        <v>4.1137860935479498E-2</v>
      </c>
      <c r="I154" s="140">
        <v>1.3918234489513399</v>
      </c>
      <c r="J154" s="73">
        <v>5.5672937958053597</v>
      </c>
      <c r="K154" s="44"/>
      <c r="M154" s="124"/>
      <c r="N154" s="124"/>
      <c r="O154" s="124"/>
      <c r="P154" s="124"/>
      <c r="Q154" s="124"/>
      <c r="R154" s="124"/>
      <c r="S154" s="122"/>
    </row>
    <row r="155" spans="2:19">
      <c r="B155" s="28">
        <v>73</v>
      </c>
      <c r="C155" s="136">
        <v>7047</v>
      </c>
      <c r="D155" s="30">
        <v>42844</v>
      </c>
      <c r="E155" s="176" t="s">
        <v>328</v>
      </c>
      <c r="F155" s="70">
        <v>0.18499706152405135</v>
      </c>
      <c r="G155" s="250">
        <v>7.2516861963474429E-3</v>
      </c>
      <c r="H155" s="245">
        <v>3.919892638621536E-2</v>
      </c>
      <c r="I155" s="140">
        <v>0.95511989660866325</v>
      </c>
      <c r="J155" s="73">
        <v>3.820479586434653</v>
      </c>
      <c r="K155" s="44"/>
      <c r="M155" s="124"/>
      <c r="N155" s="124"/>
      <c r="O155" s="124"/>
      <c r="P155" s="124"/>
      <c r="Q155" s="124"/>
      <c r="R155" s="124"/>
      <c r="S155" s="122"/>
    </row>
    <row r="156" spans="2:19" ht="21.75" thickBot="1">
      <c r="B156" s="45">
        <v>74</v>
      </c>
      <c r="C156" s="92">
        <v>7047</v>
      </c>
      <c r="D156" s="51">
        <v>43214</v>
      </c>
      <c r="E156" s="195" t="s">
        <v>330</v>
      </c>
      <c r="F156" s="74">
        <v>0.27468590293971601</v>
      </c>
      <c r="G156" s="251">
        <v>1.6107008197786276E-2</v>
      </c>
      <c r="H156" s="246">
        <v>5.8637913432788007E-2</v>
      </c>
      <c r="I156" s="169">
        <v>1.4470104915077351</v>
      </c>
      <c r="J156" s="77">
        <v>5.7880419660309403</v>
      </c>
      <c r="K156" s="254" t="s">
        <v>324</v>
      </c>
      <c r="M156" s="124"/>
      <c r="N156" s="124"/>
      <c r="O156" s="124"/>
      <c r="P156" s="124"/>
      <c r="Q156" s="124"/>
      <c r="R156" s="124"/>
      <c r="S156" s="122"/>
    </row>
    <row r="157" spans="2:19" ht="21.75" thickBot="1">
      <c r="B157" s="104">
        <v>75</v>
      </c>
      <c r="C157" s="105">
        <v>7094</v>
      </c>
      <c r="D157" s="106">
        <v>43144</v>
      </c>
      <c r="E157" s="231" t="s">
        <v>335</v>
      </c>
      <c r="F157" s="261">
        <v>0.21078354816787667</v>
      </c>
      <c r="G157" s="262">
        <v>2.3599775609264496E-2</v>
      </c>
      <c r="H157" s="263">
        <v>0.1119621327868941</v>
      </c>
      <c r="I157" s="264">
        <v>1.0966061839922443</v>
      </c>
      <c r="J157" s="265">
        <v>4.3864247359689772</v>
      </c>
      <c r="K157" s="266"/>
      <c r="M157" s="124"/>
      <c r="N157" s="124"/>
      <c r="O157" s="124"/>
      <c r="P157" s="124"/>
      <c r="Q157" s="124"/>
      <c r="R157" s="124"/>
      <c r="S157" s="122"/>
    </row>
    <row r="158" spans="2:19" ht="21.75" thickBot="1">
      <c r="B158" s="104">
        <v>76</v>
      </c>
      <c r="C158" s="105">
        <v>7095</v>
      </c>
      <c r="D158" s="106">
        <v>43180</v>
      </c>
      <c r="E158" s="231" t="s">
        <v>335</v>
      </c>
      <c r="F158" s="65">
        <v>0.59192237933149061</v>
      </c>
      <c r="G158" s="253">
        <v>2.4343897476609481E-2</v>
      </c>
      <c r="H158" s="244">
        <v>4.1126840826838075E-2</v>
      </c>
      <c r="I158" s="140">
        <v>3.1809582738273168</v>
      </c>
      <c r="J158" s="73">
        <v>12.723833095309267</v>
      </c>
      <c r="K158" s="44"/>
      <c r="M158" s="124"/>
      <c r="N158" s="124"/>
      <c r="O158" s="124"/>
      <c r="P158" s="124"/>
      <c r="Q158" s="124"/>
      <c r="R158" s="124"/>
      <c r="S158" s="122"/>
    </row>
    <row r="159" spans="2:19" ht="21.75" thickBot="1">
      <c r="B159" s="104">
        <v>77</v>
      </c>
      <c r="C159" s="105">
        <v>7096</v>
      </c>
      <c r="D159" s="106">
        <v>43158</v>
      </c>
      <c r="E159" s="231" t="s">
        <v>334</v>
      </c>
      <c r="F159" s="261">
        <v>0.15383735247555633</v>
      </c>
      <c r="G159" s="262">
        <v>1.7395330088151261E-2</v>
      </c>
      <c r="H159" s="263">
        <v>0.11307611453411652</v>
      </c>
      <c r="I159" s="267">
        <v>0.78404117301550258</v>
      </c>
      <c r="J159" s="265">
        <v>3.1361646920620103</v>
      </c>
      <c r="K159" s="266"/>
      <c r="M159" s="124"/>
      <c r="N159" s="124"/>
      <c r="O159" s="124"/>
      <c r="P159" s="124"/>
      <c r="Q159" s="124"/>
      <c r="R159" s="124"/>
      <c r="S159" s="122"/>
    </row>
    <row r="160" spans="2:19" ht="21.75" thickBot="1">
      <c r="B160" s="104">
        <v>78</v>
      </c>
      <c r="C160" s="105">
        <v>7099</v>
      </c>
      <c r="D160" s="106">
        <v>43207</v>
      </c>
      <c r="E160" s="231" t="s">
        <v>335</v>
      </c>
      <c r="F160" s="74">
        <v>0.37969986902890102</v>
      </c>
      <c r="G160" s="251">
        <v>2.7430912963210419E-2</v>
      </c>
      <c r="H160" s="246">
        <v>7.2243672438882259E-2</v>
      </c>
      <c r="I160" s="140">
        <v>2.0219913542487333</v>
      </c>
      <c r="J160" s="73">
        <v>8.0879654169949333</v>
      </c>
      <c r="K160" s="60"/>
      <c r="M160" s="124"/>
      <c r="N160" s="124"/>
      <c r="O160" s="124"/>
      <c r="P160" s="124"/>
      <c r="Q160" s="124"/>
      <c r="R160" s="124"/>
      <c r="S160" s="122"/>
    </row>
    <row r="161" spans="1:19" ht="21.75" thickBot="1">
      <c r="B161" s="104">
        <v>79</v>
      </c>
      <c r="C161" s="105">
        <v>9001</v>
      </c>
      <c r="D161" s="106">
        <v>43354</v>
      </c>
      <c r="E161" s="231" t="s">
        <v>335</v>
      </c>
      <c r="F161" s="261">
        <v>0.21328579484216198</v>
      </c>
      <c r="G161" s="262">
        <v>1.7226023299829637E-2</v>
      </c>
      <c r="H161" s="263">
        <v>8.0764981618102707E-2</v>
      </c>
      <c r="I161" s="264">
        <v>1.110344261460815</v>
      </c>
      <c r="J161" s="265">
        <v>4.44137704584326</v>
      </c>
      <c r="K161" s="268" t="s">
        <v>324</v>
      </c>
      <c r="M161" s="124"/>
      <c r="N161" s="124"/>
      <c r="O161" s="124"/>
      <c r="P161" s="124"/>
      <c r="Q161" s="124"/>
      <c r="R161" s="124"/>
      <c r="S161" s="122"/>
    </row>
    <row r="162" spans="1:19" ht="21.75" thickBot="1">
      <c r="B162" s="18">
        <v>80</v>
      </c>
      <c r="C162" s="89">
        <v>9002</v>
      </c>
      <c r="D162" s="20">
        <v>43256</v>
      </c>
      <c r="E162" s="171" t="s">
        <v>335</v>
      </c>
      <c r="F162" s="65">
        <v>0.1245117454838147</v>
      </c>
      <c r="G162" s="253">
        <v>3.084677408133886E-2</v>
      </c>
      <c r="H162" s="244">
        <v>0.24774188139020697</v>
      </c>
      <c r="I162" s="140">
        <v>0.62293531703072935</v>
      </c>
      <c r="J162" s="73">
        <v>2.4917412681229174</v>
      </c>
      <c r="K162" s="44"/>
      <c r="M162" s="124"/>
      <c r="N162" s="124"/>
      <c r="O162" s="124"/>
      <c r="P162" s="124"/>
      <c r="Q162" s="124"/>
      <c r="R162" s="124"/>
      <c r="S162" s="122"/>
    </row>
    <row r="163" spans="1:19">
      <c r="A163" s="128" t="s">
        <v>370</v>
      </c>
      <c r="B163" s="18">
        <v>1</v>
      </c>
      <c r="C163" s="19">
        <v>7001</v>
      </c>
      <c r="D163" s="20">
        <v>40571</v>
      </c>
      <c r="E163" s="130" t="s">
        <v>323</v>
      </c>
      <c r="F163" s="65">
        <v>0.25750024115987302</v>
      </c>
      <c r="G163" s="253">
        <v>1.2538306433209995E-2</v>
      </c>
      <c r="H163" s="269">
        <v>4.8692406565263732E-2</v>
      </c>
      <c r="I163" s="25">
        <v>1.3528132194376101</v>
      </c>
      <c r="J163" s="26">
        <v>5.4112528777504405</v>
      </c>
      <c r="K163" s="27" t="s">
        <v>324</v>
      </c>
      <c r="M163" s="124"/>
      <c r="N163" s="124"/>
      <c r="O163" s="124"/>
      <c r="P163" s="124"/>
      <c r="Q163" s="124"/>
      <c r="R163" s="124"/>
      <c r="S163" s="122"/>
    </row>
    <row r="164" spans="1:19" ht="21.75" thickBot="1">
      <c r="A164" s="270">
        <v>44301</v>
      </c>
      <c r="B164" s="28">
        <v>2</v>
      </c>
      <c r="C164" s="29">
        <v>7001</v>
      </c>
      <c r="D164" s="30">
        <v>40736</v>
      </c>
      <c r="E164" s="137" t="s">
        <v>325</v>
      </c>
      <c r="F164" s="70">
        <v>0.22839201986893867</v>
      </c>
      <c r="G164" s="250">
        <v>7.8992148278382839E-3</v>
      </c>
      <c r="H164" s="271">
        <v>3.4586212041783242E-2</v>
      </c>
      <c r="I164" s="35">
        <v>1.1932114073577866</v>
      </c>
      <c r="J164" s="36">
        <v>4.7728456294311465</v>
      </c>
      <c r="K164" s="37"/>
      <c r="M164" s="124"/>
      <c r="N164" s="124"/>
      <c r="O164" s="124"/>
      <c r="P164" s="124"/>
      <c r="Q164" s="124"/>
      <c r="R164" s="124"/>
      <c r="S164" s="122"/>
    </row>
    <row r="165" spans="1:19">
      <c r="B165" s="28">
        <v>3</v>
      </c>
      <c r="C165" s="29">
        <v>7001</v>
      </c>
      <c r="D165" s="30">
        <v>40935</v>
      </c>
      <c r="E165" s="137" t="s">
        <v>326</v>
      </c>
      <c r="F165" s="38">
        <v>0.14246961253343901</v>
      </c>
      <c r="G165" s="39"/>
      <c r="H165" s="272"/>
      <c r="I165" s="35">
        <v>0.72161750881492603</v>
      </c>
      <c r="J165" s="36">
        <v>2.8864700352597041</v>
      </c>
      <c r="K165" s="37" t="s">
        <v>327</v>
      </c>
      <c r="M165" s="124"/>
      <c r="N165" s="124"/>
      <c r="O165" s="124"/>
      <c r="P165" s="124"/>
      <c r="Q165" s="124"/>
      <c r="R165" s="124"/>
      <c r="S165" s="122"/>
    </row>
    <row r="166" spans="1:19">
      <c r="B166" s="28">
        <v>4</v>
      </c>
      <c r="C166" s="29">
        <v>7001</v>
      </c>
      <c r="D166" s="30">
        <v>41113</v>
      </c>
      <c r="E166" s="137" t="s">
        <v>328</v>
      </c>
      <c r="F166" s="38">
        <v>0.25286785993423733</v>
      </c>
      <c r="G166" s="41">
        <v>1.3975102158621289E-2</v>
      </c>
      <c r="H166" s="271">
        <v>5.5266423191368631E-2</v>
      </c>
      <c r="I166" s="35">
        <v>1.3274193255533999</v>
      </c>
      <c r="J166" s="36">
        <v>5.3096773022135997</v>
      </c>
      <c r="K166" s="42"/>
      <c r="M166" s="124"/>
      <c r="N166" s="124"/>
      <c r="O166" s="124"/>
      <c r="P166" s="124"/>
      <c r="Q166" s="124"/>
      <c r="R166" s="124"/>
      <c r="S166" s="122"/>
    </row>
    <row r="167" spans="1:19">
      <c r="B167" s="28">
        <v>5</v>
      </c>
      <c r="C167" s="29">
        <v>7001</v>
      </c>
      <c r="D167" s="30">
        <v>41292</v>
      </c>
      <c r="E167" s="137" t="s">
        <v>329</v>
      </c>
      <c r="F167" s="38">
        <v>0.30156632553794965</v>
      </c>
      <c r="G167" s="41">
        <v>7.4795862132139082E-3</v>
      </c>
      <c r="H167" s="271">
        <v>2.480245829792645E-2</v>
      </c>
      <c r="I167" s="35">
        <v>1.59429362057693</v>
      </c>
      <c r="J167" s="36">
        <v>6.3771744823077201</v>
      </c>
      <c r="K167" s="43"/>
      <c r="M167" s="124"/>
      <c r="N167" s="124"/>
      <c r="O167" s="124"/>
      <c r="P167" s="124"/>
      <c r="Q167" s="124"/>
      <c r="R167" s="124"/>
      <c r="S167" s="122"/>
    </row>
    <row r="168" spans="1:19">
      <c r="B168" s="28">
        <v>6</v>
      </c>
      <c r="C168" s="29">
        <v>7001</v>
      </c>
      <c r="D168" s="30">
        <v>41485</v>
      </c>
      <c r="E168" s="137" t="s">
        <v>330</v>
      </c>
      <c r="F168" s="38">
        <v>0.22944534444716336</v>
      </c>
      <c r="G168" s="41">
        <v>7.6702449664772746E-3</v>
      </c>
      <c r="H168" s="271">
        <v>3.3429507950829558E-2</v>
      </c>
      <c r="I168" s="35">
        <v>1.1989885225323866</v>
      </c>
      <c r="J168" s="36">
        <v>4.7959540901295465</v>
      </c>
      <c r="K168" s="44"/>
      <c r="M168" s="124"/>
      <c r="N168" s="124"/>
      <c r="O168" s="124"/>
      <c r="P168" s="124"/>
      <c r="Q168" s="124"/>
      <c r="R168" s="124"/>
      <c r="S168" s="122"/>
    </row>
    <row r="169" spans="1:19">
      <c r="B169" s="28">
        <v>7</v>
      </c>
      <c r="C169" s="29">
        <v>7001</v>
      </c>
      <c r="D169" s="30">
        <v>42011</v>
      </c>
      <c r="E169" s="137" t="s">
        <v>331</v>
      </c>
      <c r="F169" s="38">
        <v>0.22630075142647132</v>
      </c>
      <c r="G169" s="41">
        <v>1.7240202355235611E-3</v>
      </c>
      <c r="H169" s="271">
        <v>7.6182700439849068E-3</v>
      </c>
      <c r="I169" s="35">
        <v>1.1817433017483234</v>
      </c>
      <c r="J169" s="36">
        <v>4.7269732069932937</v>
      </c>
      <c r="K169" s="43"/>
      <c r="M169" s="124"/>
      <c r="N169" s="124"/>
      <c r="O169" s="124"/>
      <c r="P169" s="124"/>
      <c r="Q169" s="124"/>
      <c r="R169" s="124"/>
      <c r="S169" s="122"/>
    </row>
    <row r="170" spans="1:19">
      <c r="B170" s="28">
        <v>8</v>
      </c>
      <c r="C170" s="29">
        <v>7001</v>
      </c>
      <c r="D170" s="30">
        <v>42375</v>
      </c>
      <c r="E170" s="137" t="s">
        <v>332</v>
      </c>
      <c r="F170" s="38">
        <v>0.17480275636794931</v>
      </c>
      <c r="G170" s="41">
        <v>1.0475829493386076E-2</v>
      </c>
      <c r="H170" s="271">
        <v>5.9929429667202064E-2</v>
      </c>
      <c r="I170" s="35">
        <v>0.89916012063919737</v>
      </c>
      <c r="J170" s="36">
        <v>3.5966404825567895</v>
      </c>
      <c r="K170" s="44"/>
      <c r="M170" s="124"/>
      <c r="N170" s="124"/>
      <c r="O170" s="124"/>
      <c r="P170" s="124"/>
      <c r="Q170" s="124"/>
      <c r="R170" s="124"/>
      <c r="S170" s="122"/>
    </row>
    <row r="171" spans="1:19" ht="21.75" thickBot="1">
      <c r="B171" s="45">
        <v>9</v>
      </c>
      <c r="C171" s="29">
        <v>7001</v>
      </c>
      <c r="D171" s="30">
        <v>42774</v>
      </c>
      <c r="E171" s="137" t="s">
        <v>333</v>
      </c>
      <c r="F171" s="38">
        <v>0.17922030953922899</v>
      </c>
      <c r="G171" s="41">
        <v>1.7483431519034792E-2</v>
      </c>
      <c r="H171" s="271">
        <v>9.7552735870082272E-2</v>
      </c>
      <c r="I171" s="35">
        <v>0.92340374127839997</v>
      </c>
      <c r="J171" s="36">
        <v>3.6936149651135999</v>
      </c>
      <c r="K171" s="44"/>
      <c r="M171" s="124"/>
      <c r="N171" s="124"/>
      <c r="O171" s="124"/>
      <c r="P171" s="124"/>
      <c r="Q171" s="124"/>
      <c r="R171" s="124"/>
      <c r="S171" s="122"/>
    </row>
    <row r="172" spans="1:19">
      <c r="B172" s="18">
        <v>10</v>
      </c>
      <c r="C172" s="89">
        <v>7020</v>
      </c>
      <c r="D172" s="20">
        <v>40771</v>
      </c>
      <c r="E172" s="130" t="s">
        <v>335</v>
      </c>
      <c r="F172" s="79">
        <v>0.20604988759643064</v>
      </c>
      <c r="G172" s="80">
        <v>1.1156101230459903E-2</v>
      </c>
      <c r="H172" s="269">
        <v>5.4142719321984029E-2</v>
      </c>
      <c r="I172" s="25">
        <v>1.0706486458275968</v>
      </c>
      <c r="J172" s="26">
        <v>4.2825945833103871</v>
      </c>
      <c r="K172" s="69"/>
      <c r="M172" s="124"/>
      <c r="N172" s="124"/>
      <c r="O172" s="124"/>
      <c r="P172" s="124"/>
      <c r="Q172" s="124"/>
      <c r="R172" s="124"/>
      <c r="S172" s="122"/>
    </row>
    <row r="173" spans="1:19">
      <c r="B173" s="28">
        <v>11</v>
      </c>
      <c r="C173" s="136">
        <v>7020</v>
      </c>
      <c r="D173" s="30">
        <v>41022</v>
      </c>
      <c r="E173" s="137" t="s">
        <v>323</v>
      </c>
      <c r="F173" s="38">
        <v>0.1044965735052278</v>
      </c>
      <c r="G173" s="41">
        <v>5.100034416861402E-3</v>
      </c>
      <c r="H173" s="271">
        <v>4.880575741180887E-2</v>
      </c>
      <c r="I173" s="35">
        <v>0.51297458468046508</v>
      </c>
      <c r="J173" s="36">
        <v>2.0518983387218603</v>
      </c>
      <c r="K173" s="37"/>
      <c r="M173" s="124"/>
      <c r="N173" s="124"/>
      <c r="O173" s="124"/>
      <c r="P173" s="124"/>
      <c r="Q173" s="124"/>
      <c r="R173" s="124"/>
      <c r="S173" s="122"/>
    </row>
    <row r="174" spans="1:19">
      <c r="B174" s="28">
        <v>12</v>
      </c>
      <c r="C174" s="136">
        <v>7020</v>
      </c>
      <c r="D174" s="30">
        <v>41211</v>
      </c>
      <c r="E174" s="137" t="s">
        <v>325</v>
      </c>
      <c r="F174" s="38">
        <v>0.25801687327482231</v>
      </c>
      <c r="G174" s="41">
        <v>1.3023029678562666E-2</v>
      </c>
      <c r="H174" s="271">
        <v>5.0473558233888861E-2</v>
      </c>
      <c r="I174" s="35">
        <v>1.3556473743878301</v>
      </c>
      <c r="J174" s="36">
        <v>5.4225894975513205</v>
      </c>
      <c r="K174" s="37"/>
      <c r="M174" s="124"/>
      <c r="N174" s="124"/>
      <c r="O174" s="124"/>
      <c r="P174" s="124"/>
      <c r="Q174" s="124"/>
      <c r="R174" s="124"/>
      <c r="S174" s="122"/>
    </row>
    <row r="175" spans="1:19">
      <c r="B175" s="28">
        <v>13</v>
      </c>
      <c r="C175" s="136">
        <v>7020</v>
      </c>
      <c r="D175" s="30">
        <v>41372</v>
      </c>
      <c r="E175" s="137" t="s">
        <v>326</v>
      </c>
      <c r="F175" s="38">
        <v>0.208664722081259</v>
      </c>
      <c r="G175" s="41">
        <v>1.4288408622726465E-2</v>
      </c>
      <c r="H175" s="271">
        <v>6.8475439835786994E-2</v>
      </c>
      <c r="I175" s="35">
        <v>1.0849926037623399</v>
      </c>
      <c r="J175" s="36">
        <v>4.3399704150493594</v>
      </c>
      <c r="K175" s="85"/>
      <c r="M175" s="124"/>
      <c r="N175" s="124"/>
      <c r="O175" s="124"/>
      <c r="P175" s="124"/>
      <c r="Q175" s="124"/>
      <c r="R175" s="124"/>
      <c r="S175" s="122"/>
    </row>
    <row r="176" spans="1:19">
      <c r="B176" s="28">
        <v>14</v>
      </c>
      <c r="C176" s="136">
        <v>7020</v>
      </c>
      <c r="D176" s="30">
        <v>41933</v>
      </c>
      <c r="E176" s="137" t="s">
        <v>330</v>
      </c>
      <c r="F176" s="38">
        <v>0.15923577876355535</v>
      </c>
      <c r="G176" s="41">
        <v>7.2739480386331693E-3</v>
      </c>
      <c r="H176" s="271">
        <v>4.5680362134153572E-2</v>
      </c>
      <c r="I176" s="35">
        <v>0.81369366485668937</v>
      </c>
      <c r="J176" s="36">
        <v>3.2547746594267575</v>
      </c>
      <c r="K176" s="85"/>
      <c r="M176" s="124"/>
      <c r="N176" s="124"/>
      <c r="O176" s="124"/>
      <c r="P176" s="124"/>
      <c r="Q176" s="124"/>
      <c r="R176" s="124"/>
      <c r="S176" s="122"/>
    </row>
    <row r="177" spans="2:19">
      <c r="B177" s="28">
        <v>15</v>
      </c>
      <c r="C177" s="136">
        <v>7020</v>
      </c>
      <c r="D177" s="30">
        <v>42290</v>
      </c>
      <c r="E177" s="137" t="s">
        <v>331</v>
      </c>
      <c r="F177" s="38">
        <v>0.12535415736054834</v>
      </c>
      <c r="G177" s="41">
        <v>1.0475699315781463E-2</v>
      </c>
      <c r="H177" s="271">
        <v>8.3568822417679087E-2</v>
      </c>
      <c r="I177" s="35">
        <v>0.62759047223520403</v>
      </c>
      <c r="J177" s="36">
        <v>2.5103618889408161</v>
      </c>
      <c r="K177" s="85"/>
      <c r="M177" s="124"/>
      <c r="N177" s="124"/>
      <c r="O177" s="124"/>
      <c r="P177" s="124"/>
      <c r="Q177" s="124"/>
      <c r="R177" s="124"/>
      <c r="S177" s="122"/>
    </row>
    <row r="178" spans="2:19">
      <c r="B178" s="28">
        <v>16</v>
      </c>
      <c r="C178" s="136">
        <v>7020</v>
      </c>
      <c r="D178" s="30">
        <v>42718</v>
      </c>
      <c r="E178" s="137" t="s">
        <v>332</v>
      </c>
      <c r="F178" s="38">
        <v>0.22330050022987832</v>
      </c>
      <c r="G178" s="41">
        <v>3.0013501672328971E-3</v>
      </c>
      <c r="H178" s="271">
        <v>1.3440857338622776E-2</v>
      </c>
      <c r="I178" s="35">
        <v>1.1652869555622731</v>
      </c>
      <c r="J178" s="36">
        <v>4.6611478222490925</v>
      </c>
      <c r="K178" s="37"/>
      <c r="M178" s="124"/>
      <c r="N178" s="124"/>
      <c r="O178" s="124"/>
      <c r="P178" s="124"/>
      <c r="Q178" s="124"/>
      <c r="R178" s="124"/>
      <c r="S178" s="122"/>
    </row>
    <row r="179" spans="2:19">
      <c r="B179" s="28">
        <v>17</v>
      </c>
      <c r="C179" s="136">
        <v>7020</v>
      </c>
      <c r="D179" s="30">
        <v>43033</v>
      </c>
      <c r="E179" s="137" t="s">
        <v>333</v>
      </c>
      <c r="F179" s="38">
        <v>0.19940392235072069</v>
      </c>
      <c r="G179" s="41">
        <v>9.07043506677601E-3</v>
      </c>
      <c r="H179" s="271">
        <v>4.5487746478840657E-2</v>
      </c>
      <c r="I179" s="35">
        <v>1.0341835836074684</v>
      </c>
      <c r="J179" s="36">
        <v>4.1367343344298737</v>
      </c>
      <c r="K179" s="44"/>
      <c r="M179" s="124"/>
      <c r="N179" s="124"/>
      <c r="O179" s="124"/>
      <c r="P179" s="124"/>
      <c r="Q179" s="124"/>
      <c r="R179" s="124"/>
      <c r="S179" s="122"/>
    </row>
    <row r="180" spans="2:19" ht="21.75" thickBot="1">
      <c r="B180" s="45">
        <v>18</v>
      </c>
      <c r="C180" s="92">
        <v>7020</v>
      </c>
      <c r="D180" s="51">
        <v>43418</v>
      </c>
      <c r="E180" s="166" t="s">
        <v>355</v>
      </c>
      <c r="F180" s="53">
        <v>0.23721039463988333</v>
      </c>
      <c r="G180" s="54">
        <v>3.6969397055317227E-3</v>
      </c>
      <c r="H180" s="273">
        <v>1.5585066207339543E-2</v>
      </c>
      <c r="I180" s="63">
        <v>1.2415744779751299</v>
      </c>
      <c r="J180" s="57">
        <v>4.9662979119005195</v>
      </c>
      <c r="K180" s="88"/>
      <c r="M180" s="124"/>
      <c r="N180" s="124"/>
      <c r="O180" s="124"/>
      <c r="P180" s="124"/>
      <c r="Q180" s="124"/>
      <c r="R180" s="124"/>
      <c r="S180" s="122"/>
    </row>
    <row r="181" spans="2:19">
      <c r="B181" s="18">
        <v>19</v>
      </c>
      <c r="C181" s="89">
        <v>7028</v>
      </c>
      <c r="D181" s="20">
        <v>40833</v>
      </c>
      <c r="E181" s="130" t="s">
        <v>335</v>
      </c>
      <c r="F181" s="79">
        <v>0.21722783950171151</v>
      </c>
      <c r="G181" s="80">
        <v>2.7731520982268665E-2</v>
      </c>
      <c r="H181" s="269">
        <v>0.12766098970500589</v>
      </c>
      <c r="I181" s="25">
        <v>1.1319405611199636</v>
      </c>
      <c r="J181" s="26">
        <v>4.5277622444798542</v>
      </c>
      <c r="K181" s="27" t="s">
        <v>324</v>
      </c>
      <c r="M181" s="124"/>
      <c r="N181" s="124"/>
      <c r="O181" s="124"/>
      <c r="P181" s="124"/>
      <c r="Q181" s="124"/>
      <c r="R181" s="124"/>
      <c r="S181" s="122"/>
    </row>
    <row r="182" spans="2:19">
      <c r="B182" s="28">
        <v>20</v>
      </c>
      <c r="C182" s="136">
        <v>7028</v>
      </c>
      <c r="D182" s="30">
        <v>41012</v>
      </c>
      <c r="E182" s="137" t="s">
        <v>323</v>
      </c>
      <c r="F182" s="38">
        <v>0.22843489449113</v>
      </c>
      <c r="G182" s="39"/>
      <c r="H182" s="272"/>
      <c r="I182" s="35">
        <v>1.1934484991207901</v>
      </c>
      <c r="J182" s="36">
        <v>4.7737939964831604</v>
      </c>
      <c r="K182" s="37" t="s">
        <v>327</v>
      </c>
      <c r="M182" s="124"/>
      <c r="N182" s="124"/>
      <c r="O182" s="124"/>
      <c r="P182" s="124"/>
      <c r="Q182" s="124"/>
      <c r="R182" s="124"/>
      <c r="S182" s="122"/>
    </row>
    <row r="183" spans="2:19">
      <c r="B183" s="28">
        <v>21</v>
      </c>
      <c r="C183" s="136">
        <v>7028</v>
      </c>
      <c r="D183" s="30">
        <v>41199</v>
      </c>
      <c r="E183" s="137" t="s">
        <v>325</v>
      </c>
      <c r="F183" s="38">
        <v>0.30775467620824765</v>
      </c>
      <c r="G183" s="41">
        <v>2.2270277867221088E-2</v>
      </c>
      <c r="H183" s="271">
        <v>7.2363735107477331E-2</v>
      </c>
      <c r="I183" s="35">
        <v>1.6281768485826802</v>
      </c>
      <c r="J183" s="36">
        <v>6.5127073943307208</v>
      </c>
      <c r="K183" s="44"/>
      <c r="M183" s="124"/>
      <c r="N183" s="124"/>
      <c r="O183" s="124"/>
      <c r="P183" s="124"/>
      <c r="Q183" s="124"/>
      <c r="R183" s="124"/>
      <c r="S183" s="122"/>
    </row>
    <row r="184" spans="2:19">
      <c r="B184" s="28">
        <v>22</v>
      </c>
      <c r="C184" s="136">
        <v>7028</v>
      </c>
      <c r="D184" s="30">
        <v>41368</v>
      </c>
      <c r="E184" s="137" t="s">
        <v>326</v>
      </c>
      <c r="F184" s="38">
        <v>0.17618460420363333</v>
      </c>
      <c r="G184" s="41">
        <v>1.9620229215581379E-2</v>
      </c>
      <c r="H184" s="271">
        <v>0.11136176911862521</v>
      </c>
      <c r="I184" s="35">
        <v>0.90673720882776843</v>
      </c>
      <c r="J184" s="36">
        <v>3.6269488353110737</v>
      </c>
      <c r="K184" s="85"/>
      <c r="M184" s="124"/>
      <c r="N184" s="124"/>
      <c r="O184" s="124"/>
      <c r="P184" s="124"/>
      <c r="Q184" s="124"/>
      <c r="R184" s="124"/>
      <c r="S184" s="122"/>
    </row>
    <row r="185" spans="2:19">
      <c r="B185" s="28">
        <v>23</v>
      </c>
      <c r="C185" s="136">
        <v>7028</v>
      </c>
      <c r="D185" s="30">
        <v>41570</v>
      </c>
      <c r="E185" s="137" t="s">
        <v>328</v>
      </c>
      <c r="F185" s="38">
        <v>0.54840497472751371</v>
      </c>
      <c r="G185" s="41">
        <v>3.1488527271887154E-2</v>
      </c>
      <c r="H185" s="271">
        <v>5.7418383718223699E-2</v>
      </c>
      <c r="I185" s="35">
        <v>2.9436224499399231</v>
      </c>
      <c r="J185" s="36">
        <v>11.774489799759692</v>
      </c>
      <c r="K185" s="44"/>
      <c r="M185" s="124"/>
      <c r="N185" s="124"/>
      <c r="O185" s="124"/>
      <c r="P185" s="124"/>
      <c r="Q185" s="124"/>
      <c r="R185" s="124"/>
      <c r="S185" s="122"/>
    </row>
    <row r="186" spans="2:19">
      <c r="B186" s="28">
        <v>24</v>
      </c>
      <c r="C186" s="136">
        <v>7028</v>
      </c>
      <c r="D186" s="30">
        <v>41752</v>
      </c>
      <c r="E186" s="137" t="s">
        <v>329</v>
      </c>
      <c r="F186" s="38">
        <v>0.30607504872091568</v>
      </c>
      <c r="G186" s="41">
        <v>2.6922254737882165E-2</v>
      </c>
      <c r="H186" s="271">
        <v>8.7959651890573823E-2</v>
      </c>
      <c r="I186" s="35">
        <v>1.61896995506841</v>
      </c>
      <c r="J186" s="36">
        <v>6.4758798202736401</v>
      </c>
      <c r="K186" s="44"/>
      <c r="M186" s="124"/>
      <c r="N186" s="124"/>
      <c r="O186" s="124"/>
      <c r="P186" s="124"/>
      <c r="Q186" s="124"/>
      <c r="R186" s="124"/>
      <c r="S186" s="122"/>
    </row>
    <row r="187" spans="2:19">
      <c r="B187" s="28">
        <v>25</v>
      </c>
      <c r="C187" s="136">
        <v>7028</v>
      </c>
      <c r="D187" s="30">
        <v>42130</v>
      </c>
      <c r="E187" s="137" t="s">
        <v>330</v>
      </c>
      <c r="F187" s="38">
        <v>0.331185082158102</v>
      </c>
      <c r="G187" s="41">
        <v>2.6377355934182826E-2</v>
      </c>
      <c r="H187" s="271">
        <v>7.9645362533541694E-2</v>
      </c>
      <c r="I187" s="35">
        <v>1.7564790442824467</v>
      </c>
      <c r="J187" s="36">
        <v>7.0259161771297869</v>
      </c>
      <c r="K187" s="60"/>
      <c r="M187" s="124"/>
      <c r="N187" s="124"/>
      <c r="O187" s="124"/>
      <c r="P187" s="124"/>
      <c r="Q187" s="124"/>
      <c r="R187" s="124"/>
      <c r="S187" s="122"/>
    </row>
    <row r="188" spans="2:19">
      <c r="B188" s="28">
        <v>26</v>
      </c>
      <c r="C188" s="136">
        <v>7028</v>
      </c>
      <c r="D188" s="30">
        <v>42437</v>
      </c>
      <c r="E188" s="137" t="s">
        <v>331</v>
      </c>
      <c r="F188" s="38">
        <v>0.32265093995719102</v>
      </c>
      <c r="G188" s="41">
        <v>1.7479558498601E-2</v>
      </c>
      <c r="H188" s="271">
        <v>5.4174825899841385E-2</v>
      </c>
      <c r="I188" s="35">
        <v>1.7097579702187402</v>
      </c>
      <c r="J188" s="36">
        <v>6.8390318808749608</v>
      </c>
      <c r="K188" s="37" t="s">
        <v>324</v>
      </c>
      <c r="M188" s="124"/>
      <c r="N188" s="124"/>
      <c r="O188" s="124"/>
      <c r="P188" s="124"/>
      <c r="Q188" s="124"/>
      <c r="R188" s="124"/>
      <c r="S188" s="122"/>
    </row>
    <row r="189" spans="2:19" ht="21.75" thickBot="1">
      <c r="B189" s="45">
        <v>27</v>
      </c>
      <c r="C189" s="92">
        <v>7028</v>
      </c>
      <c r="D189" s="51">
        <v>42830</v>
      </c>
      <c r="E189" s="166" t="s">
        <v>332</v>
      </c>
      <c r="F189" s="53">
        <v>0.32790833453027163</v>
      </c>
      <c r="G189" s="54">
        <v>2.1636230899353712E-2</v>
      </c>
      <c r="H189" s="273">
        <v>6.5982558602383778E-2</v>
      </c>
      <c r="I189" s="63">
        <v>1.73854512725201</v>
      </c>
      <c r="J189" s="57">
        <v>6.9541805090080402</v>
      </c>
      <c r="K189" s="88"/>
      <c r="M189" s="124"/>
      <c r="N189" s="124"/>
      <c r="O189" s="124"/>
      <c r="P189" s="124"/>
      <c r="Q189" s="124"/>
      <c r="R189" s="124"/>
      <c r="S189" s="122"/>
    </row>
    <row r="190" spans="2:19">
      <c r="B190" s="18">
        <v>28</v>
      </c>
      <c r="C190" s="89">
        <v>7000</v>
      </c>
      <c r="D190" s="20">
        <v>40339</v>
      </c>
      <c r="E190" s="130" t="s">
        <v>334</v>
      </c>
      <c r="F190" s="79">
        <v>0.164376589071628</v>
      </c>
      <c r="G190" s="80">
        <v>1.6634884777923446E-3</v>
      </c>
      <c r="H190" s="269">
        <v>1.0119984160685257E-2</v>
      </c>
      <c r="I190" s="25">
        <v>0.84192264982301035</v>
      </c>
      <c r="J190" s="26">
        <v>3.3676905992920414</v>
      </c>
      <c r="K190" s="69"/>
      <c r="M190" s="124"/>
      <c r="N190" s="124"/>
      <c r="O190" s="124"/>
      <c r="P190" s="124"/>
      <c r="Q190" s="124"/>
      <c r="R190" s="124"/>
      <c r="S190" s="122"/>
    </row>
    <row r="191" spans="2:19">
      <c r="B191" s="28">
        <v>29</v>
      </c>
      <c r="C191" s="136">
        <v>7000</v>
      </c>
      <c r="D191" s="30">
        <v>40647</v>
      </c>
      <c r="E191" s="137" t="s">
        <v>323</v>
      </c>
      <c r="F191" s="70">
        <v>0.10625939212284301</v>
      </c>
      <c r="G191" s="255"/>
      <c r="H191" s="272"/>
      <c r="I191" s="35">
        <v>0.52266421948165098</v>
      </c>
      <c r="J191" s="36">
        <v>2.0906568779266039</v>
      </c>
      <c r="K191" s="37" t="s">
        <v>327</v>
      </c>
      <c r="M191" s="124"/>
      <c r="N191" s="124"/>
      <c r="O191" s="124"/>
      <c r="P191" s="124"/>
      <c r="Q191" s="124"/>
      <c r="R191" s="124"/>
      <c r="S191" s="122"/>
    </row>
    <row r="192" spans="2:19">
      <c r="B192" s="28">
        <v>30</v>
      </c>
      <c r="C192" s="136">
        <v>7000</v>
      </c>
      <c r="D192" s="30">
        <v>40742</v>
      </c>
      <c r="E192" s="137" t="s">
        <v>325</v>
      </c>
      <c r="F192" s="70">
        <v>0.138856218837587</v>
      </c>
      <c r="G192" s="255"/>
      <c r="H192" s="272"/>
      <c r="I192" s="35">
        <v>0.70176968448766197</v>
      </c>
      <c r="J192" s="36">
        <v>2.8070787379506479</v>
      </c>
      <c r="K192" s="37" t="s">
        <v>327</v>
      </c>
      <c r="M192" s="124"/>
      <c r="N192" s="124"/>
      <c r="O192" s="124"/>
      <c r="P192" s="124"/>
      <c r="Q192" s="124"/>
      <c r="R192" s="124"/>
      <c r="S192" s="122"/>
    </row>
    <row r="193" spans="2:19">
      <c r="B193" s="28">
        <v>31</v>
      </c>
      <c r="C193" s="136">
        <v>7000</v>
      </c>
      <c r="D193" s="30">
        <v>40969</v>
      </c>
      <c r="E193" s="137" t="s">
        <v>326</v>
      </c>
      <c r="F193" s="70">
        <v>0.13396383601245251</v>
      </c>
      <c r="G193" s="250">
        <v>1.2596043930945128E-3</v>
      </c>
      <c r="H193" s="271">
        <v>9.4025703547144408E-3</v>
      </c>
      <c r="I193" s="35">
        <v>0.67489451962085301</v>
      </c>
      <c r="J193" s="36">
        <v>2.699578078483412</v>
      </c>
      <c r="K193" s="37" t="s">
        <v>324</v>
      </c>
      <c r="M193" s="124"/>
      <c r="N193" s="124"/>
      <c r="O193" s="124"/>
      <c r="P193" s="124"/>
      <c r="Q193" s="124"/>
      <c r="R193" s="124"/>
      <c r="S193" s="122"/>
    </row>
    <row r="194" spans="2:19">
      <c r="B194" s="28">
        <v>32</v>
      </c>
      <c r="C194" s="136">
        <v>7000</v>
      </c>
      <c r="D194" s="30">
        <v>41121</v>
      </c>
      <c r="E194" s="137" t="s">
        <v>328</v>
      </c>
      <c r="F194" s="70">
        <v>0.11313400470011702</v>
      </c>
      <c r="G194" s="250">
        <v>1.0999089509053473E-2</v>
      </c>
      <c r="H194" s="271">
        <v>9.7221781711065838E-2</v>
      </c>
      <c r="I194" s="35">
        <v>0.56044181141624572</v>
      </c>
      <c r="J194" s="36">
        <v>2.2417672456649829</v>
      </c>
      <c r="K194" s="44"/>
      <c r="M194" s="124"/>
      <c r="N194" s="124"/>
      <c r="O194" s="124"/>
      <c r="P194" s="124"/>
      <c r="Q194" s="124"/>
      <c r="R194" s="124"/>
      <c r="S194" s="122"/>
    </row>
    <row r="195" spans="2:19">
      <c r="B195" s="28">
        <v>33</v>
      </c>
      <c r="C195" s="136">
        <v>7000</v>
      </c>
      <c r="D195" s="30">
        <v>41309</v>
      </c>
      <c r="E195" s="137" t="s">
        <v>329</v>
      </c>
      <c r="F195" s="70">
        <v>0.216771046449351</v>
      </c>
      <c r="G195" s="250">
        <v>5.1216377996041286E-3</v>
      </c>
      <c r="H195" s="271">
        <v>2.3626945957475044E-2</v>
      </c>
      <c r="I195" s="35">
        <v>1.1294699283570802</v>
      </c>
      <c r="J195" s="36">
        <v>4.5178797134283206</v>
      </c>
      <c r="K195" s="44"/>
      <c r="M195" s="124"/>
      <c r="N195" s="124"/>
      <c r="O195" s="124"/>
      <c r="P195" s="124"/>
      <c r="Q195" s="124"/>
      <c r="R195" s="124"/>
      <c r="S195" s="122"/>
    </row>
    <row r="196" spans="2:19" ht="21.75" thickBot="1">
      <c r="B196" s="45">
        <v>34</v>
      </c>
      <c r="C196" s="92">
        <v>7000</v>
      </c>
      <c r="D196" s="51">
        <v>41478</v>
      </c>
      <c r="E196" s="166" t="s">
        <v>330</v>
      </c>
      <c r="F196" s="74">
        <v>0.17713219328842253</v>
      </c>
      <c r="G196" s="251">
        <v>6.5664580541195117E-3</v>
      </c>
      <c r="H196" s="273">
        <v>3.7070946462156744E-2</v>
      </c>
      <c r="I196" s="63">
        <v>0.91194900704890003</v>
      </c>
      <c r="J196" s="57">
        <v>3.6477960281956001</v>
      </c>
      <c r="K196" s="254" t="s">
        <v>324</v>
      </c>
      <c r="M196" s="124"/>
      <c r="N196" s="124"/>
      <c r="O196" s="124"/>
      <c r="P196" s="124"/>
      <c r="Q196" s="124"/>
      <c r="R196" s="124"/>
      <c r="S196" s="122"/>
    </row>
    <row r="197" spans="2:19">
      <c r="B197" s="18">
        <v>35</v>
      </c>
      <c r="C197" s="29">
        <v>7013</v>
      </c>
      <c r="D197" s="30">
        <v>40602</v>
      </c>
      <c r="E197" s="137" t="s">
        <v>334</v>
      </c>
      <c r="F197" s="70">
        <v>0.120331992936814</v>
      </c>
      <c r="G197" s="250">
        <v>3.7707045307529968E-3</v>
      </c>
      <c r="H197" s="271">
        <v>3.1335843766279042E-2</v>
      </c>
      <c r="I197" s="25">
        <v>0.59999878911742854</v>
      </c>
      <c r="J197" s="26">
        <v>2.3999951564697142</v>
      </c>
      <c r="K197" s="27" t="s">
        <v>324</v>
      </c>
      <c r="M197" s="124"/>
      <c r="N197" s="124"/>
      <c r="O197" s="124"/>
      <c r="P197" s="124"/>
      <c r="Q197" s="124"/>
      <c r="R197" s="124"/>
      <c r="S197" s="122"/>
    </row>
    <row r="198" spans="2:19">
      <c r="B198" s="28">
        <v>36</v>
      </c>
      <c r="C198" s="29">
        <v>7013</v>
      </c>
      <c r="D198" s="30">
        <v>40857</v>
      </c>
      <c r="E198" s="137" t="s">
        <v>323</v>
      </c>
      <c r="F198" s="70">
        <v>0.13177339615300734</v>
      </c>
      <c r="G198" s="250">
        <v>1.2904329567758187E-2</v>
      </c>
      <c r="H198" s="271">
        <v>9.7928185388607994E-2</v>
      </c>
      <c r="I198" s="35">
        <v>0.66285595287156795</v>
      </c>
      <c r="J198" s="36">
        <v>2.6514238114862718</v>
      </c>
      <c r="K198" s="44"/>
      <c r="M198" s="124"/>
      <c r="N198" s="124"/>
      <c r="O198" s="124"/>
      <c r="P198" s="124"/>
      <c r="Q198" s="124"/>
      <c r="R198" s="124"/>
      <c r="S198" s="122"/>
    </row>
    <row r="199" spans="2:19">
      <c r="B199" s="28">
        <v>37</v>
      </c>
      <c r="C199" s="29">
        <v>7013</v>
      </c>
      <c r="D199" s="30">
        <v>41184</v>
      </c>
      <c r="E199" s="137" t="s">
        <v>325</v>
      </c>
      <c r="F199" s="70">
        <v>0.19441951382914635</v>
      </c>
      <c r="G199" s="250">
        <v>5.7697194384991081E-3</v>
      </c>
      <c r="H199" s="271">
        <v>2.9676647805885737E-2</v>
      </c>
      <c r="I199" s="35">
        <v>1.006832973297114</v>
      </c>
      <c r="J199" s="36">
        <v>4.0273318931884559</v>
      </c>
      <c r="K199" s="44"/>
      <c r="M199" s="124"/>
      <c r="N199" s="124"/>
      <c r="O199" s="124"/>
      <c r="P199" s="124"/>
      <c r="Q199" s="124"/>
      <c r="R199" s="124"/>
      <c r="S199" s="122"/>
    </row>
    <row r="200" spans="2:19">
      <c r="B200" s="28">
        <v>38</v>
      </c>
      <c r="C200" s="29">
        <v>7013</v>
      </c>
      <c r="D200" s="30">
        <v>41375</v>
      </c>
      <c r="E200" s="137" t="s">
        <v>326</v>
      </c>
      <c r="F200" s="70">
        <v>0.34435923116910599</v>
      </c>
      <c r="G200" s="255"/>
      <c r="H200" s="272"/>
      <c r="I200" s="35">
        <v>1.8286217450690401</v>
      </c>
      <c r="J200" s="36">
        <v>7.3144869802761603</v>
      </c>
      <c r="K200" s="37" t="s">
        <v>327</v>
      </c>
      <c r="M200" s="124"/>
      <c r="N200" s="124"/>
      <c r="O200" s="124"/>
      <c r="P200" s="124"/>
      <c r="Q200" s="124"/>
      <c r="R200" s="124"/>
      <c r="S200" s="122"/>
    </row>
    <row r="201" spans="2:19">
      <c r="B201" s="28">
        <v>39</v>
      </c>
      <c r="C201" s="29">
        <v>7013</v>
      </c>
      <c r="D201" s="30">
        <v>41781</v>
      </c>
      <c r="E201" s="137" t="s">
        <v>329</v>
      </c>
      <c r="F201" s="70">
        <v>0.16418087495483333</v>
      </c>
      <c r="G201" s="250">
        <v>1.2904010015941398E-2</v>
      </c>
      <c r="H201" s="271">
        <v>7.8596304347210544E-2</v>
      </c>
      <c r="I201" s="35">
        <v>0.84084290428795894</v>
      </c>
      <c r="J201" s="36">
        <v>3.3633716171518357</v>
      </c>
      <c r="K201" s="60"/>
      <c r="M201" s="124"/>
      <c r="N201" s="124"/>
      <c r="O201" s="124"/>
      <c r="P201" s="124"/>
      <c r="Q201" s="124"/>
      <c r="R201" s="124"/>
      <c r="S201" s="122"/>
    </row>
    <row r="202" spans="2:19">
      <c r="B202" s="28">
        <v>40</v>
      </c>
      <c r="C202" s="29">
        <v>7013</v>
      </c>
      <c r="D202" s="30">
        <v>41948</v>
      </c>
      <c r="E202" s="137" t="s">
        <v>330</v>
      </c>
      <c r="F202" s="70">
        <v>0.16819898244243467</v>
      </c>
      <c r="G202" s="250">
        <v>4.2865166319673931E-3</v>
      </c>
      <c r="H202" s="271">
        <v>2.5484795268808678E-2</v>
      </c>
      <c r="I202" s="35">
        <v>0.8629087196836106</v>
      </c>
      <c r="J202" s="36">
        <v>3.4516348787344424</v>
      </c>
      <c r="K202" s="44"/>
      <c r="M202" s="124"/>
      <c r="N202" s="124"/>
      <c r="O202" s="124"/>
      <c r="P202" s="124"/>
      <c r="Q202" s="124"/>
      <c r="R202" s="124"/>
      <c r="S202" s="122"/>
    </row>
    <row r="203" spans="2:19" ht="21.75" thickBot="1">
      <c r="B203" s="45">
        <v>41</v>
      </c>
      <c r="C203" s="50">
        <v>7013</v>
      </c>
      <c r="D203" s="51">
        <v>42291</v>
      </c>
      <c r="E203" s="166" t="s">
        <v>331</v>
      </c>
      <c r="F203" s="74">
        <v>0.15633497995197534</v>
      </c>
      <c r="G203" s="251">
        <v>1.8510266444769847E-2</v>
      </c>
      <c r="H203" s="273">
        <v>0.11840131012557796</v>
      </c>
      <c r="I203" s="63">
        <v>0.79775559193472245</v>
      </c>
      <c r="J203" s="57">
        <v>3.1910223677388898</v>
      </c>
      <c r="K203" s="64"/>
      <c r="M203" s="124"/>
      <c r="N203" s="124"/>
      <c r="O203" s="124"/>
      <c r="P203" s="124"/>
      <c r="Q203" s="124"/>
      <c r="R203" s="124"/>
      <c r="S203" s="122"/>
    </row>
    <row r="204" spans="2:19">
      <c r="B204" s="18">
        <v>42</v>
      </c>
      <c r="C204" s="89">
        <v>7016</v>
      </c>
      <c r="D204" s="20">
        <v>40715</v>
      </c>
      <c r="E204" s="130" t="s">
        <v>334</v>
      </c>
      <c r="F204" s="65">
        <v>0.1778706862575985</v>
      </c>
      <c r="G204" s="253">
        <v>9.5889261311264962E-3</v>
      </c>
      <c r="H204" s="269">
        <v>5.3909535814347063E-2</v>
      </c>
      <c r="I204" s="25">
        <v>0.91600056583515843</v>
      </c>
      <c r="J204" s="26">
        <v>3.6640022633406337</v>
      </c>
      <c r="K204" s="27" t="s">
        <v>324</v>
      </c>
      <c r="M204" s="124"/>
      <c r="N204" s="124"/>
      <c r="O204" s="124"/>
      <c r="P204" s="124"/>
      <c r="Q204" s="124"/>
      <c r="R204" s="124"/>
      <c r="S204" s="122"/>
    </row>
    <row r="205" spans="2:19">
      <c r="B205" s="28">
        <v>43</v>
      </c>
      <c r="C205" s="136">
        <v>7016</v>
      </c>
      <c r="D205" s="30">
        <v>41071</v>
      </c>
      <c r="E205" s="137" t="s">
        <v>325</v>
      </c>
      <c r="F205" s="70">
        <v>0.15385074203569502</v>
      </c>
      <c r="G205" s="250">
        <v>9.2460536572455208E-3</v>
      </c>
      <c r="H205" s="271">
        <v>6.0097556468725624E-2</v>
      </c>
      <c r="I205" s="35">
        <v>0.78412154355931207</v>
      </c>
      <c r="J205" s="36">
        <v>3.1364861742372483</v>
      </c>
      <c r="K205" s="44"/>
      <c r="M205" s="124"/>
      <c r="N205" s="124"/>
      <c r="O205" s="124"/>
      <c r="P205" s="124"/>
      <c r="Q205" s="124"/>
      <c r="R205" s="124"/>
      <c r="S205" s="122"/>
    </row>
    <row r="206" spans="2:19">
      <c r="B206" s="28">
        <v>44</v>
      </c>
      <c r="C206" s="136">
        <v>7016</v>
      </c>
      <c r="D206" s="30">
        <v>41450</v>
      </c>
      <c r="E206" s="137" t="s">
        <v>328</v>
      </c>
      <c r="F206" s="70">
        <v>0.23675829168264098</v>
      </c>
      <c r="G206" s="250">
        <v>1.730233529717656E-2</v>
      </c>
      <c r="H206" s="271">
        <v>7.3080166165285607E-2</v>
      </c>
      <c r="I206" s="35">
        <v>1.2390863538363599</v>
      </c>
      <c r="J206" s="36">
        <v>4.9563454153454396</v>
      </c>
      <c r="K206" s="44"/>
      <c r="M206" s="124"/>
      <c r="N206" s="124"/>
      <c r="O206" s="124"/>
      <c r="P206" s="124"/>
      <c r="Q206" s="124"/>
      <c r="R206" s="124"/>
      <c r="S206" s="122"/>
    </row>
    <row r="207" spans="2:19">
      <c r="B207" s="28">
        <v>45</v>
      </c>
      <c r="C207" s="136">
        <v>7016</v>
      </c>
      <c r="D207" s="30">
        <v>41891</v>
      </c>
      <c r="E207" s="137" t="s">
        <v>330</v>
      </c>
      <c r="F207" s="70">
        <v>0.15155486643716548</v>
      </c>
      <c r="G207" s="250">
        <v>4.5819113617224932E-3</v>
      </c>
      <c r="H207" s="271">
        <v>3.0232690440343924E-2</v>
      </c>
      <c r="I207" s="35">
        <v>0.77151496817342746</v>
      </c>
      <c r="J207" s="36">
        <v>3.0860598726937098</v>
      </c>
      <c r="K207" s="44"/>
      <c r="M207" s="124"/>
      <c r="N207" s="124"/>
      <c r="O207" s="124"/>
      <c r="P207" s="124"/>
      <c r="Q207" s="124"/>
      <c r="R207" s="124"/>
      <c r="S207" s="122"/>
    </row>
    <row r="208" spans="2:19">
      <c r="B208" s="28">
        <v>46</v>
      </c>
      <c r="C208" s="136">
        <v>7016</v>
      </c>
      <c r="D208" s="30">
        <v>42319</v>
      </c>
      <c r="E208" s="137" t="s">
        <v>331</v>
      </c>
      <c r="F208" s="70">
        <v>0.13371117638149102</v>
      </c>
      <c r="G208" s="250">
        <v>6.2954201945624177E-3</v>
      </c>
      <c r="H208" s="271">
        <v>4.708222876299413E-2</v>
      </c>
      <c r="I208" s="35">
        <v>0.67350535661043287</v>
      </c>
      <c r="J208" s="36">
        <v>2.6940214264417315</v>
      </c>
      <c r="K208" s="44"/>
      <c r="M208" s="124"/>
      <c r="N208" s="124"/>
      <c r="O208" s="124"/>
      <c r="P208" s="124"/>
      <c r="Q208" s="124"/>
      <c r="R208" s="124"/>
      <c r="S208" s="122"/>
    </row>
    <row r="209" spans="2:19">
      <c r="B209" s="28">
        <v>47</v>
      </c>
      <c r="C209" s="136">
        <v>7016</v>
      </c>
      <c r="D209" s="30">
        <v>42662</v>
      </c>
      <c r="E209" s="137" t="s">
        <v>332</v>
      </c>
      <c r="F209" s="70">
        <v>0.13660083879405169</v>
      </c>
      <c r="G209" s="250">
        <v>1.2226475697655862E-2</v>
      </c>
      <c r="H209" s="271">
        <v>8.9505128999165906E-2</v>
      </c>
      <c r="I209" s="35">
        <v>0.68937587239191933</v>
      </c>
      <c r="J209" s="36">
        <v>2.7575034895676773</v>
      </c>
      <c r="K209" s="44"/>
      <c r="M209" s="124"/>
      <c r="N209" s="124"/>
      <c r="O209" s="124"/>
      <c r="P209" s="124"/>
      <c r="Q209" s="124"/>
      <c r="R209" s="124"/>
      <c r="S209" s="122"/>
    </row>
    <row r="210" spans="2:19" ht="21.75" thickBot="1">
      <c r="B210" s="45">
        <v>48</v>
      </c>
      <c r="C210" s="92">
        <v>7016</v>
      </c>
      <c r="D210" s="51">
        <v>43047</v>
      </c>
      <c r="E210" s="166" t="s">
        <v>333</v>
      </c>
      <c r="F210" s="74">
        <v>0.1046126576774089</v>
      </c>
      <c r="G210" s="251">
        <v>7.0539228524894443E-3</v>
      </c>
      <c r="H210" s="273">
        <v>6.7428961361840428E-2</v>
      </c>
      <c r="I210" s="63">
        <v>0.51361186237663292</v>
      </c>
      <c r="J210" s="57">
        <v>2.0544474495065317</v>
      </c>
      <c r="K210" s="64"/>
      <c r="M210" s="124"/>
      <c r="N210" s="124"/>
      <c r="O210" s="124"/>
      <c r="P210" s="124"/>
      <c r="Q210" s="124"/>
      <c r="R210" s="124"/>
      <c r="S210" s="122"/>
    </row>
    <row r="211" spans="2:19">
      <c r="B211" s="18">
        <v>49</v>
      </c>
      <c r="C211" s="29">
        <v>7023</v>
      </c>
      <c r="D211" s="30">
        <v>41022</v>
      </c>
      <c r="E211" s="137" t="s">
        <v>323</v>
      </c>
      <c r="F211" s="70">
        <v>0.16015661331735198</v>
      </c>
      <c r="G211" s="250">
        <v>1.0687376714099106E-2</v>
      </c>
      <c r="H211" s="271">
        <v>6.6730786151939656E-2</v>
      </c>
      <c r="I211" s="25">
        <v>0.81874808274205224</v>
      </c>
      <c r="J211" s="26">
        <v>3.274992330968209</v>
      </c>
      <c r="K211" s="274"/>
      <c r="M211" s="124"/>
      <c r="N211" s="124"/>
      <c r="O211" s="124"/>
      <c r="P211" s="124"/>
      <c r="Q211" s="124"/>
      <c r="R211" s="124"/>
      <c r="S211" s="122"/>
    </row>
    <row r="212" spans="2:19">
      <c r="B212" s="28">
        <v>50</v>
      </c>
      <c r="C212" s="29">
        <v>7023</v>
      </c>
      <c r="D212" s="30">
        <v>41372</v>
      </c>
      <c r="E212" s="137" t="s">
        <v>326</v>
      </c>
      <c r="F212" s="70">
        <v>0.18951778911998099</v>
      </c>
      <c r="G212" s="250">
        <v>6.1251663729868146E-3</v>
      </c>
      <c r="H212" s="271">
        <v>3.2319743710755619E-2</v>
      </c>
      <c r="I212" s="35">
        <v>0.979932149991813</v>
      </c>
      <c r="J212" s="36">
        <v>3.919728599967252</v>
      </c>
      <c r="K212" s="85"/>
      <c r="M212" s="124"/>
      <c r="N212" s="124"/>
      <c r="O212" s="124"/>
      <c r="P212" s="124"/>
      <c r="Q212" s="124"/>
      <c r="R212" s="124"/>
      <c r="S212" s="122"/>
    </row>
    <row r="213" spans="2:19">
      <c r="B213" s="28">
        <v>51</v>
      </c>
      <c r="C213" s="29">
        <v>7023</v>
      </c>
      <c r="D213" s="30">
        <v>41569</v>
      </c>
      <c r="E213" s="137" t="s">
        <v>328</v>
      </c>
      <c r="F213" s="70">
        <v>0.21245444359563667</v>
      </c>
      <c r="G213" s="250">
        <v>7.7724608587912995E-3</v>
      </c>
      <c r="H213" s="271">
        <v>3.6584129412631068E-2</v>
      </c>
      <c r="I213" s="35">
        <v>1.1057884923437666</v>
      </c>
      <c r="J213" s="36">
        <v>4.4231539693750666</v>
      </c>
      <c r="K213" s="44"/>
      <c r="M213" s="124"/>
      <c r="N213" s="124"/>
      <c r="O213" s="124"/>
      <c r="P213" s="124"/>
      <c r="Q213" s="124"/>
      <c r="R213" s="124"/>
      <c r="S213" s="122"/>
    </row>
    <row r="214" spans="2:19">
      <c r="B214" s="28">
        <v>52</v>
      </c>
      <c r="C214" s="29">
        <v>7023</v>
      </c>
      <c r="D214" s="30">
        <v>41933</v>
      </c>
      <c r="E214" s="137" t="s">
        <v>330</v>
      </c>
      <c r="F214" s="70">
        <v>0.17886614467336134</v>
      </c>
      <c r="G214" s="250">
        <v>1.9346512980113268E-2</v>
      </c>
      <c r="H214" s="271">
        <v>0.10816196108795852</v>
      </c>
      <c r="I214" s="35">
        <v>0.92145749370287566</v>
      </c>
      <c r="J214" s="36">
        <v>3.6858299748115027</v>
      </c>
      <c r="K214" s="37"/>
      <c r="M214" s="124"/>
      <c r="N214" s="124"/>
      <c r="O214" s="124"/>
      <c r="P214" s="124"/>
      <c r="Q214" s="124"/>
      <c r="R214" s="124"/>
      <c r="S214" s="122"/>
    </row>
    <row r="215" spans="2:19">
      <c r="B215" s="28">
        <v>53</v>
      </c>
      <c r="C215" s="29">
        <v>7023</v>
      </c>
      <c r="D215" s="30">
        <v>42718</v>
      </c>
      <c r="E215" s="137" t="s">
        <v>332</v>
      </c>
      <c r="F215" s="70">
        <v>0.16396922180485998</v>
      </c>
      <c r="G215" s="250">
        <v>1.2828814198753353E-2</v>
      </c>
      <c r="H215" s="271">
        <v>7.8239160115188833E-2</v>
      </c>
      <c r="I215" s="35">
        <v>0.83968085375426804</v>
      </c>
      <c r="J215" s="36">
        <v>3.3587234150170722</v>
      </c>
      <c r="K215" s="44"/>
      <c r="M215" s="124"/>
      <c r="N215" s="124"/>
      <c r="O215" s="124"/>
      <c r="P215" s="124"/>
      <c r="Q215" s="124"/>
      <c r="R215" s="124"/>
      <c r="S215" s="122"/>
    </row>
    <row r="216" spans="2:19">
      <c r="B216" s="28">
        <v>54</v>
      </c>
      <c r="C216" s="29">
        <v>7023</v>
      </c>
      <c r="D216" s="30">
        <v>43033</v>
      </c>
      <c r="E216" s="137" t="s">
        <v>333</v>
      </c>
      <c r="F216" s="70">
        <v>0.14336501453113198</v>
      </c>
      <c r="G216" s="250">
        <v>6.1059556080792958E-3</v>
      </c>
      <c r="H216" s="271">
        <v>4.2590276491433522E-2</v>
      </c>
      <c r="I216" s="35">
        <v>0.72653444555648272</v>
      </c>
      <c r="J216" s="36">
        <v>2.9061377822259309</v>
      </c>
      <c r="K216" s="85"/>
      <c r="M216" s="124"/>
      <c r="N216" s="124"/>
      <c r="O216" s="124"/>
      <c r="P216" s="124"/>
      <c r="Q216" s="124"/>
      <c r="R216" s="124"/>
      <c r="S216" s="122"/>
    </row>
    <row r="217" spans="2:19" ht="21.75" thickBot="1">
      <c r="B217" s="45">
        <v>55</v>
      </c>
      <c r="C217" s="50">
        <v>7023</v>
      </c>
      <c r="D217" s="51">
        <v>43418</v>
      </c>
      <c r="E217" s="166" t="s">
        <v>355</v>
      </c>
      <c r="F217" s="74">
        <v>0.2017298271222617</v>
      </c>
      <c r="G217" s="251">
        <v>1.365306398665788E-2</v>
      </c>
      <c r="H217" s="273">
        <v>6.7679946894433296E-2</v>
      </c>
      <c r="I217" s="63">
        <v>1.0469430298367801</v>
      </c>
      <c r="J217" s="57">
        <v>4.1877721193471205</v>
      </c>
      <c r="K217" s="64"/>
      <c r="M217" s="124"/>
      <c r="N217" s="124"/>
      <c r="O217" s="124"/>
      <c r="P217" s="124"/>
      <c r="Q217" s="124"/>
      <c r="R217" s="124"/>
      <c r="S217" s="122"/>
    </row>
    <row r="218" spans="2:19">
      <c r="B218" s="18">
        <v>56</v>
      </c>
      <c r="C218" s="19">
        <v>7031</v>
      </c>
      <c r="D218" s="20">
        <v>40876</v>
      </c>
      <c r="E218" s="130" t="s">
        <v>335</v>
      </c>
      <c r="F218" s="65">
        <v>0.16538971161334101</v>
      </c>
      <c r="G218" s="253">
        <v>2.4849319534265353E-3</v>
      </c>
      <c r="H218" s="269">
        <v>1.5024706973526704E-2</v>
      </c>
      <c r="I218" s="25">
        <v>0.84748515012252901</v>
      </c>
      <c r="J218" s="26">
        <v>3.389940600490116</v>
      </c>
      <c r="K218" s="69"/>
      <c r="M218" s="124"/>
      <c r="N218" s="124"/>
      <c r="O218" s="124"/>
      <c r="P218" s="124"/>
      <c r="Q218" s="124"/>
      <c r="R218" s="124"/>
      <c r="S218" s="122"/>
    </row>
    <row r="219" spans="2:19">
      <c r="B219" s="28">
        <v>57</v>
      </c>
      <c r="C219" s="29">
        <v>7031</v>
      </c>
      <c r="D219" s="30">
        <v>41082</v>
      </c>
      <c r="E219" s="137" t="s">
        <v>323</v>
      </c>
      <c r="F219" s="70">
        <v>0.22426185380969565</v>
      </c>
      <c r="G219" s="250">
        <v>1.7472001460726465E-2</v>
      </c>
      <c r="H219" s="271">
        <v>7.7908931741699022E-2</v>
      </c>
      <c r="I219" s="35">
        <v>1.1705507674136</v>
      </c>
      <c r="J219" s="36">
        <v>4.6822030696543999</v>
      </c>
      <c r="K219" s="60"/>
      <c r="M219" s="124"/>
      <c r="N219" s="124"/>
      <c r="O219" s="124"/>
      <c r="P219" s="124"/>
      <c r="Q219" s="124"/>
      <c r="R219" s="124"/>
      <c r="S219" s="122"/>
    </row>
    <row r="220" spans="2:19">
      <c r="B220" s="28">
        <v>58</v>
      </c>
      <c r="C220" s="29">
        <v>7031</v>
      </c>
      <c r="D220" s="30">
        <v>41226</v>
      </c>
      <c r="E220" s="137" t="s">
        <v>325</v>
      </c>
      <c r="F220" s="70">
        <v>0.26315516054753196</v>
      </c>
      <c r="G220" s="250">
        <v>1.3384403079873312E-2</v>
      </c>
      <c r="H220" s="271">
        <v>5.0861260147911015E-2</v>
      </c>
      <c r="I220" s="35">
        <v>1.3838130732058398</v>
      </c>
      <c r="J220" s="36">
        <v>5.5352522928233592</v>
      </c>
      <c r="K220" s="44"/>
      <c r="M220" s="124"/>
      <c r="N220" s="124"/>
      <c r="O220" s="124"/>
      <c r="P220" s="124"/>
      <c r="Q220" s="124"/>
      <c r="R220" s="124"/>
      <c r="S220" s="122"/>
    </row>
    <row r="221" spans="2:19">
      <c r="B221" s="28">
        <v>59</v>
      </c>
      <c r="C221" s="29">
        <v>7031</v>
      </c>
      <c r="D221" s="30">
        <v>41583</v>
      </c>
      <c r="E221" s="137" t="s">
        <v>328</v>
      </c>
      <c r="F221" s="70">
        <v>0.27252149831917899</v>
      </c>
      <c r="G221" s="250">
        <v>8.4409684717253689E-3</v>
      </c>
      <c r="H221" s="271">
        <v>3.0973587492313177E-2</v>
      </c>
      <c r="I221" s="35">
        <v>1.4351525386722368</v>
      </c>
      <c r="J221" s="36">
        <v>5.7406101546889472</v>
      </c>
      <c r="K221" s="44"/>
      <c r="M221" s="124"/>
      <c r="N221" s="124"/>
      <c r="O221" s="124"/>
      <c r="P221" s="124"/>
      <c r="Q221" s="124"/>
      <c r="R221" s="124"/>
      <c r="S221" s="122"/>
    </row>
    <row r="222" spans="2:19">
      <c r="B222" s="28">
        <v>60</v>
      </c>
      <c r="C222" s="29">
        <v>7031</v>
      </c>
      <c r="D222" s="30">
        <v>41975</v>
      </c>
      <c r="E222" s="137" t="s">
        <v>330</v>
      </c>
      <c r="F222" s="70">
        <v>0.23683460059828301</v>
      </c>
      <c r="G222" s="250">
        <v>1.8803831698069689E-2</v>
      </c>
      <c r="H222" s="271">
        <v>7.9396471843928756E-2</v>
      </c>
      <c r="I222" s="35">
        <v>1.2395031247330868</v>
      </c>
      <c r="J222" s="36">
        <v>4.9580124989323471</v>
      </c>
      <c r="K222" s="44"/>
      <c r="M222" s="124"/>
      <c r="N222" s="124"/>
      <c r="O222" s="124"/>
      <c r="P222" s="124"/>
      <c r="Q222" s="124"/>
      <c r="R222" s="124"/>
      <c r="S222" s="122"/>
    </row>
    <row r="223" spans="2:19" ht="21.75" thickBot="1">
      <c r="B223" s="45">
        <v>61</v>
      </c>
      <c r="C223" s="50">
        <v>7031</v>
      </c>
      <c r="D223" s="51">
        <v>42312</v>
      </c>
      <c r="E223" s="166" t="s">
        <v>331</v>
      </c>
      <c r="F223" s="74">
        <v>0.28532829326565534</v>
      </c>
      <c r="G223" s="251">
        <v>1.6741041269383788E-2</v>
      </c>
      <c r="H223" s="273">
        <v>5.8672909993531613E-2</v>
      </c>
      <c r="I223" s="63">
        <v>1.5053259074874934</v>
      </c>
      <c r="J223" s="57">
        <v>6.0213036299499736</v>
      </c>
      <c r="K223" s="64"/>
      <c r="M223" s="124"/>
      <c r="N223" s="124"/>
      <c r="O223" s="124"/>
      <c r="P223" s="124"/>
      <c r="Q223" s="124"/>
      <c r="R223" s="124"/>
      <c r="S223" s="122"/>
    </row>
    <row r="224" spans="2:19">
      <c r="B224" s="18">
        <v>62</v>
      </c>
      <c r="C224" s="19">
        <v>7035</v>
      </c>
      <c r="D224" s="20">
        <v>40974</v>
      </c>
      <c r="E224" s="130" t="s">
        <v>335</v>
      </c>
      <c r="F224" s="65">
        <v>0.21151378850418501</v>
      </c>
      <c r="G224" s="253">
        <v>1.8416088634654035E-2</v>
      </c>
      <c r="H224" s="269">
        <v>8.7068028826355476E-2</v>
      </c>
      <c r="I224" s="25">
        <v>1.1006192290191767</v>
      </c>
      <c r="J224" s="26">
        <v>4.402476916076707</v>
      </c>
      <c r="K224" s="69"/>
      <c r="M224" s="124"/>
      <c r="N224" s="124"/>
      <c r="O224" s="124"/>
      <c r="P224" s="124"/>
      <c r="Q224" s="124"/>
      <c r="R224" s="124"/>
      <c r="S224" s="122"/>
    </row>
    <row r="225" spans="2:19">
      <c r="B225" s="28">
        <v>63</v>
      </c>
      <c r="C225" s="29">
        <v>7035</v>
      </c>
      <c r="D225" s="30">
        <v>41375</v>
      </c>
      <c r="E225" s="137" t="s">
        <v>325</v>
      </c>
      <c r="F225" s="70">
        <v>0.41909818346549499</v>
      </c>
      <c r="G225" s="250">
        <v>3.3970958294452652E-2</v>
      </c>
      <c r="H225" s="271">
        <v>8.1057278782620951E-2</v>
      </c>
      <c r="I225" s="35">
        <v>2.2374422733707866</v>
      </c>
      <c r="J225" s="36">
        <v>8.9497690934831464</v>
      </c>
      <c r="K225" s="44"/>
      <c r="M225" s="124"/>
      <c r="N225" s="124"/>
      <c r="O225" s="124"/>
      <c r="P225" s="124"/>
      <c r="Q225" s="124"/>
      <c r="R225" s="124"/>
      <c r="S225" s="122"/>
    </row>
    <row r="226" spans="2:19">
      <c r="B226" s="28">
        <v>64</v>
      </c>
      <c r="C226" s="29">
        <v>7035</v>
      </c>
      <c r="D226" s="30">
        <v>41781</v>
      </c>
      <c r="E226" s="137" t="s">
        <v>328</v>
      </c>
      <c r="F226" s="70">
        <v>0.19625041496971832</v>
      </c>
      <c r="G226" s="250">
        <v>1.3182501114193508E-2</v>
      </c>
      <c r="H226" s="271">
        <v>6.717183816517068E-2</v>
      </c>
      <c r="I226" s="35">
        <v>1.0168759901212858</v>
      </c>
      <c r="J226" s="36">
        <v>4.0675039604851433</v>
      </c>
      <c r="K226" s="85"/>
      <c r="M226" s="124"/>
      <c r="N226" s="124"/>
      <c r="O226" s="124"/>
      <c r="P226" s="124"/>
      <c r="Q226" s="124"/>
      <c r="R226" s="124"/>
      <c r="S226" s="122"/>
    </row>
    <row r="227" spans="2:19">
      <c r="B227" s="28">
        <v>65</v>
      </c>
      <c r="C227" s="29">
        <v>7035</v>
      </c>
      <c r="D227" s="30">
        <v>42305</v>
      </c>
      <c r="E227" s="137" t="s">
        <v>330</v>
      </c>
      <c r="F227" s="70">
        <v>0.17004376507597865</v>
      </c>
      <c r="G227" s="250">
        <v>1.6444284878775684E-2</v>
      </c>
      <c r="H227" s="271">
        <v>9.6706191323322421E-2</v>
      </c>
      <c r="I227" s="35">
        <v>0.87302894294825606</v>
      </c>
      <c r="J227" s="36">
        <v>3.4921157717930242</v>
      </c>
      <c r="K227" s="44"/>
      <c r="M227" s="124"/>
      <c r="N227" s="124"/>
      <c r="O227" s="124"/>
      <c r="P227" s="124"/>
      <c r="Q227" s="124"/>
      <c r="R227" s="124"/>
      <c r="S227" s="122"/>
    </row>
    <row r="228" spans="2:19">
      <c r="B228" s="28">
        <v>66</v>
      </c>
      <c r="C228" s="29">
        <v>7035</v>
      </c>
      <c r="D228" s="30">
        <v>42655</v>
      </c>
      <c r="E228" s="137" t="s">
        <v>331</v>
      </c>
      <c r="F228" s="70">
        <v>0.24987563889289166</v>
      </c>
      <c r="G228" s="250">
        <v>1.4278088547035519E-2</v>
      </c>
      <c r="H228" s="271">
        <v>5.7140778550068154E-2</v>
      </c>
      <c r="I228" s="35">
        <v>1.3110143533817167</v>
      </c>
      <c r="J228" s="36">
        <v>5.2440574135268667</v>
      </c>
      <c r="K228" s="44"/>
      <c r="M228" s="124"/>
      <c r="N228" s="124"/>
      <c r="O228" s="124"/>
      <c r="P228" s="124"/>
      <c r="Q228" s="124"/>
      <c r="R228" s="124"/>
      <c r="S228" s="122"/>
    </row>
    <row r="229" spans="2:19">
      <c r="B229" s="28">
        <v>67</v>
      </c>
      <c r="C229" s="29">
        <v>7035</v>
      </c>
      <c r="D229" s="30">
        <v>43046</v>
      </c>
      <c r="E229" s="137" t="s">
        <v>332</v>
      </c>
      <c r="F229" s="70">
        <v>0.17327863111204747</v>
      </c>
      <c r="G229" s="250">
        <v>5.0373741855355009E-3</v>
      </c>
      <c r="H229" s="271">
        <v>2.9070948640390486E-2</v>
      </c>
      <c r="I229" s="35">
        <v>0.89079539380078243</v>
      </c>
      <c r="J229" s="36">
        <v>3.5631815752031297</v>
      </c>
      <c r="K229" s="37" t="s">
        <v>324</v>
      </c>
      <c r="M229" s="124"/>
      <c r="N229" s="124"/>
      <c r="O229" s="124"/>
      <c r="P229" s="124"/>
      <c r="Q229" s="124"/>
      <c r="R229" s="124"/>
      <c r="S229" s="122"/>
    </row>
    <row r="230" spans="2:19" ht="21.75" thickBot="1">
      <c r="B230" s="45">
        <v>68</v>
      </c>
      <c r="C230" s="50">
        <v>7035</v>
      </c>
      <c r="D230" s="51">
        <v>43410</v>
      </c>
      <c r="E230" s="166" t="s">
        <v>333</v>
      </c>
      <c r="F230" s="74">
        <v>1.2709586061378633E-2</v>
      </c>
      <c r="G230" s="251">
        <v>2.2527122874040294E-3</v>
      </c>
      <c r="H230" s="273">
        <v>0.17724513422584853</v>
      </c>
      <c r="I230" s="63">
        <v>1.5122985490364699E-2</v>
      </c>
      <c r="J230" s="57">
        <v>6.0491941961458795E-2</v>
      </c>
      <c r="K230" s="64"/>
      <c r="M230" s="124"/>
      <c r="N230" s="124"/>
      <c r="O230" s="124"/>
      <c r="P230" s="124"/>
      <c r="Q230" s="124"/>
      <c r="R230" s="124"/>
      <c r="S230" s="122"/>
    </row>
    <row r="231" spans="2:19">
      <c r="B231" s="18">
        <v>69</v>
      </c>
      <c r="C231" s="275">
        <v>7039</v>
      </c>
      <c r="D231" s="276" t="s">
        <v>371</v>
      </c>
      <c r="E231" s="277" t="s">
        <v>371</v>
      </c>
      <c r="F231" s="65">
        <v>8.3416957041753503E-2</v>
      </c>
      <c r="G231" s="253">
        <v>5.5761356643670582E-3</v>
      </c>
      <c r="H231" s="269">
        <v>6.6846548497039762E-2</v>
      </c>
      <c r="I231" s="25">
        <v>0.39709360254981929</v>
      </c>
      <c r="J231" s="26">
        <v>1.5883744101992772</v>
      </c>
      <c r="K231" s="69"/>
      <c r="M231" s="124"/>
      <c r="N231" s="124"/>
      <c r="O231" s="124"/>
      <c r="P231" s="124"/>
      <c r="Q231" s="124"/>
      <c r="R231" s="124"/>
      <c r="S231" s="122"/>
    </row>
    <row r="232" spans="2:19">
      <c r="B232" s="28">
        <v>70</v>
      </c>
      <c r="C232" s="29">
        <v>7039</v>
      </c>
      <c r="D232" s="30">
        <v>41557</v>
      </c>
      <c r="E232" s="137" t="s">
        <v>323</v>
      </c>
      <c r="F232" s="70">
        <v>0.2964762788330943</v>
      </c>
      <c r="G232" s="250">
        <v>5.8530657521363673E-3</v>
      </c>
      <c r="H232" s="271">
        <v>1.9742104748391817E-2</v>
      </c>
      <c r="I232" s="35">
        <v>1.5664108606233</v>
      </c>
      <c r="J232" s="36">
        <v>6.2656434424932002</v>
      </c>
      <c r="K232" s="44"/>
      <c r="M232" s="124"/>
      <c r="N232" s="124"/>
      <c r="O232" s="124"/>
      <c r="P232" s="124"/>
      <c r="Q232" s="124"/>
      <c r="R232" s="124"/>
      <c r="S232" s="122"/>
    </row>
    <row r="233" spans="2:19">
      <c r="B233" s="28">
        <v>71</v>
      </c>
      <c r="C233" s="29">
        <v>7039</v>
      </c>
      <c r="D233" s="30">
        <v>41779</v>
      </c>
      <c r="E233" s="137" t="s">
        <v>325</v>
      </c>
      <c r="F233" s="70">
        <v>7.3560737451385194E-2</v>
      </c>
      <c r="G233" s="250">
        <v>1.6522497838753966E-3</v>
      </c>
      <c r="H233" s="271">
        <v>2.2461028003795302E-2</v>
      </c>
      <c r="I233" s="35">
        <v>0.34289736715698649</v>
      </c>
      <c r="J233" s="36">
        <v>1.371589468627946</v>
      </c>
      <c r="K233" s="37" t="s">
        <v>324</v>
      </c>
      <c r="M233" s="124"/>
      <c r="N233" s="124"/>
      <c r="O233" s="124"/>
      <c r="P233" s="124"/>
      <c r="Q233" s="124"/>
      <c r="R233" s="124"/>
      <c r="S233" s="122"/>
    </row>
    <row r="234" spans="2:19">
      <c r="B234" s="28">
        <v>72</v>
      </c>
      <c r="C234" s="29">
        <v>7039</v>
      </c>
      <c r="D234" s="30">
        <v>42109</v>
      </c>
      <c r="E234" s="137" t="s">
        <v>328</v>
      </c>
      <c r="F234" s="70">
        <v>9.803588300477227E-2</v>
      </c>
      <c r="G234" s="250">
        <v>8.0755235512274415E-3</v>
      </c>
      <c r="H234" s="271">
        <v>8.2373140361619787E-2</v>
      </c>
      <c r="I234" s="35">
        <v>0.47746154208744102</v>
      </c>
      <c r="J234" s="36">
        <v>1.9098461683497641</v>
      </c>
      <c r="K234" s="44"/>
      <c r="M234" s="124"/>
      <c r="N234" s="124"/>
      <c r="O234" s="124"/>
      <c r="P234" s="124"/>
      <c r="Q234" s="124"/>
      <c r="R234" s="124"/>
      <c r="S234" s="122"/>
    </row>
    <row r="235" spans="2:19">
      <c r="B235" s="28">
        <v>73</v>
      </c>
      <c r="C235" s="29">
        <v>7039</v>
      </c>
      <c r="D235" s="30">
        <v>42486</v>
      </c>
      <c r="E235" s="137" t="s">
        <v>330</v>
      </c>
      <c r="F235" s="70">
        <v>0.10609913652223167</v>
      </c>
      <c r="G235" s="250">
        <v>1.0107296368468211E-2</v>
      </c>
      <c r="H235" s="271">
        <v>9.5262758018302626E-2</v>
      </c>
      <c r="I235" s="35">
        <v>0.5217801895008366</v>
      </c>
      <c r="J235" s="36">
        <v>2.0871207580033464</v>
      </c>
      <c r="K235" s="44"/>
      <c r="M235" s="124"/>
      <c r="N235" s="124"/>
      <c r="O235" s="124"/>
      <c r="P235" s="124"/>
      <c r="Q235" s="124"/>
      <c r="R235" s="124"/>
      <c r="S235" s="122"/>
    </row>
    <row r="236" spans="2:19">
      <c r="B236" s="28">
        <v>74</v>
      </c>
      <c r="C236" s="29">
        <v>7039</v>
      </c>
      <c r="D236" s="30">
        <v>42864</v>
      </c>
      <c r="E236" s="137" t="s">
        <v>331</v>
      </c>
      <c r="F236" s="70">
        <v>0.11466456639704632</v>
      </c>
      <c r="G236" s="250">
        <v>5.597782383212826E-3</v>
      </c>
      <c r="H236" s="271">
        <v>4.8818763800401212E-2</v>
      </c>
      <c r="I236" s="35">
        <v>0.56885569413081394</v>
      </c>
      <c r="J236" s="36">
        <v>2.2754227765232558</v>
      </c>
      <c r="K236" s="37"/>
      <c r="M236" s="124"/>
      <c r="N236" s="124"/>
      <c r="O236" s="124"/>
      <c r="P236" s="124"/>
      <c r="Q236" s="124"/>
      <c r="R236" s="124"/>
      <c r="S236" s="122"/>
    </row>
    <row r="237" spans="2:19" ht="21.75" thickBot="1">
      <c r="B237" s="28">
        <v>75</v>
      </c>
      <c r="C237" s="50">
        <v>7039</v>
      </c>
      <c r="D237" s="51">
        <v>43600</v>
      </c>
      <c r="E237" s="166" t="s">
        <v>333</v>
      </c>
      <c r="F237" s="74">
        <v>8.1859484486637851E-2</v>
      </c>
      <c r="G237" s="251">
        <v>4.812708585736486E-4</v>
      </c>
      <c r="H237" s="273">
        <v>5.8792314854145917E-3</v>
      </c>
      <c r="I237" s="63">
        <v>0.38853101829785797</v>
      </c>
      <c r="J237" s="57">
        <v>1.5541240731914319</v>
      </c>
      <c r="K237" s="64"/>
      <c r="M237" s="124"/>
      <c r="N237" s="124"/>
      <c r="O237" s="124"/>
      <c r="P237" s="124"/>
      <c r="Q237" s="124"/>
      <c r="R237" s="124"/>
      <c r="S237" s="122"/>
    </row>
    <row r="238" spans="2:19">
      <c r="B238" s="18">
        <v>76</v>
      </c>
      <c r="C238" s="19">
        <v>7055</v>
      </c>
      <c r="D238" s="20">
        <v>42270</v>
      </c>
      <c r="E238" s="171" t="s">
        <v>335</v>
      </c>
      <c r="F238" s="65">
        <v>9.3806790722604061E-2</v>
      </c>
      <c r="G238" s="253">
        <v>1.439407214850647E-2</v>
      </c>
      <c r="H238" s="269">
        <v>0.15344381827400067</v>
      </c>
      <c r="I238" s="25">
        <v>0.45420925790321903</v>
      </c>
      <c r="J238" s="26">
        <v>1.8168370316128761</v>
      </c>
      <c r="K238" s="69"/>
      <c r="M238" s="124"/>
      <c r="N238" s="124"/>
      <c r="O238" s="124"/>
      <c r="P238" s="124"/>
      <c r="Q238" s="124"/>
      <c r="R238" s="124"/>
      <c r="S238" s="122"/>
    </row>
    <row r="239" spans="2:19" ht="21.75" thickBot="1">
      <c r="B239" s="45">
        <v>77</v>
      </c>
      <c r="C239" s="50">
        <v>7055</v>
      </c>
      <c r="D239" s="51">
        <v>42606</v>
      </c>
      <c r="E239" s="195" t="s">
        <v>325</v>
      </c>
      <c r="F239" s="74">
        <v>0.118306421649177</v>
      </c>
      <c r="G239" s="251">
        <v>3.3959100660838123E-3</v>
      </c>
      <c r="H239" s="273">
        <v>2.8704359566837055E-2</v>
      </c>
      <c r="I239" s="63">
        <v>0.58886884151346297</v>
      </c>
      <c r="J239" s="57">
        <v>2.3554753660538519</v>
      </c>
      <c r="K239" s="64"/>
      <c r="M239" s="124"/>
      <c r="N239" s="124"/>
      <c r="O239" s="124"/>
      <c r="P239" s="124"/>
      <c r="Q239" s="124"/>
      <c r="R239" s="124"/>
      <c r="S239" s="122"/>
    </row>
    <row r="240" spans="2:19" ht="21.75" thickBot="1">
      <c r="B240" s="45">
        <v>78</v>
      </c>
      <c r="C240" s="105">
        <v>9003</v>
      </c>
      <c r="D240" s="106">
        <v>43292</v>
      </c>
      <c r="E240" s="231" t="s">
        <v>335</v>
      </c>
      <c r="F240" s="261">
        <v>0.21200729527031334</v>
      </c>
      <c r="G240" s="262">
        <v>7.3150262607508129E-3</v>
      </c>
      <c r="H240" s="278">
        <v>3.4503653524865806E-2</v>
      </c>
      <c r="I240" s="279">
        <v>1.1033356073003833</v>
      </c>
      <c r="J240" s="280">
        <v>4.4133424292015331</v>
      </c>
      <c r="K240" s="281"/>
      <c r="M240" s="124"/>
      <c r="N240" s="124"/>
      <c r="O240" s="124"/>
      <c r="P240" s="124"/>
      <c r="Q240" s="124"/>
      <c r="R240" s="124"/>
      <c r="S240" s="122"/>
    </row>
    <row r="241" spans="1:19" ht="21.75" thickBot="1">
      <c r="B241" s="104">
        <v>79</v>
      </c>
      <c r="C241" s="105">
        <v>9004</v>
      </c>
      <c r="D241" s="106">
        <v>43445</v>
      </c>
      <c r="E241" s="231" t="s">
        <v>334</v>
      </c>
      <c r="F241" s="261">
        <v>8.6188536015064501E-2</v>
      </c>
      <c r="G241" s="262">
        <v>8.5153574448702442E-3</v>
      </c>
      <c r="H241" s="278">
        <v>9.8799188831585255E-2</v>
      </c>
      <c r="I241" s="279">
        <v>0.41233089089388736</v>
      </c>
      <c r="J241" s="280">
        <v>1.6493235635755494</v>
      </c>
      <c r="K241" s="268"/>
      <c r="M241" s="124"/>
      <c r="N241" s="124"/>
      <c r="O241" s="124"/>
      <c r="P241" s="124"/>
      <c r="Q241" s="124"/>
      <c r="R241" s="124"/>
      <c r="S241" s="122"/>
    </row>
    <row r="242" spans="1:19" ht="21.75" thickBot="1">
      <c r="B242" s="104">
        <v>80</v>
      </c>
      <c r="C242" s="282">
        <v>9005</v>
      </c>
      <c r="D242" s="106">
        <v>43362</v>
      </c>
      <c r="E242" s="231" t="s">
        <v>335</v>
      </c>
      <c r="F242" s="283"/>
      <c r="G242" s="284"/>
      <c r="H242" s="285"/>
      <c r="I242" s="286"/>
      <c r="J242" s="287"/>
      <c r="K242" s="288" t="s">
        <v>369</v>
      </c>
      <c r="M242" s="124"/>
      <c r="N242" s="124"/>
      <c r="O242" s="124"/>
      <c r="P242" s="124"/>
      <c r="Q242" s="124"/>
      <c r="R242" s="124"/>
      <c r="S242" s="122"/>
    </row>
    <row r="243" spans="1:19">
      <c r="A243" s="128" t="s">
        <v>372</v>
      </c>
      <c r="B243" s="18">
        <v>1</v>
      </c>
      <c r="C243" s="19">
        <v>7007</v>
      </c>
      <c r="D243" s="20">
        <v>40595</v>
      </c>
      <c r="E243" s="130" t="s">
        <v>334</v>
      </c>
      <c r="F243" s="38">
        <v>0.36572286868590997</v>
      </c>
      <c r="G243" s="41">
        <v>5.2884959350452581E-3</v>
      </c>
      <c r="H243" s="271">
        <v>1.4460391700545045E-2</v>
      </c>
      <c r="I243" s="46">
        <v>1.9455419262826734</v>
      </c>
      <c r="J243" s="289">
        <v>7.7821677051306937</v>
      </c>
      <c r="K243" s="27" t="s">
        <v>324</v>
      </c>
      <c r="M243" s="124"/>
      <c r="N243" s="124"/>
      <c r="O243" s="124"/>
      <c r="P243" s="124"/>
      <c r="Q243" s="124"/>
      <c r="R243" s="124"/>
      <c r="S243" s="122"/>
    </row>
    <row r="244" spans="1:19" ht="21.75" thickBot="1">
      <c r="A244" s="270">
        <v>44302</v>
      </c>
      <c r="B244" s="28">
        <v>2</v>
      </c>
      <c r="C244" s="29">
        <v>7007</v>
      </c>
      <c r="D244" s="30">
        <v>40995</v>
      </c>
      <c r="E244" s="137" t="s">
        <v>325</v>
      </c>
      <c r="F244" s="38">
        <v>0.47595203670196634</v>
      </c>
      <c r="G244" s="41">
        <v>6.0516690623948662E-3</v>
      </c>
      <c r="H244" s="271">
        <v>1.2714871658768268E-2</v>
      </c>
      <c r="I244" s="48">
        <v>2.5481528082289966</v>
      </c>
      <c r="J244" s="290">
        <v>10.192611232915986</v>
      </c>
      <c r="K244" s="37"/>
      <c r="M244" s="124"/>
      <c r="N244" s="124"/>
      <c r="O244" s="124"/>
      <c r="P244" s="124"/>
      <c r="Q244" s="124"/>
      <c r="R244" s="124"/>
      <c r="S244" s="122"/>
    </row>
    <row r="245" spans="1:19">
      <c r="B245" s="28">
        <v>3</v>
      </c>
      <c r="C245" s="29">
        <v>7007</v>
      </c>
      <c r="D245" s="30">
        <v>41317</v>
      </c>
      <c r="E245" s="137" t="s">
        <v>328</v>
      </c>
      <c r="F245" s="38">
        <v>0.50404935211785806</v>
      </c>
      <c r="G245" s="41">
        <v>3.3397669362466617E-2</v>
      </c>
      <c r="H245" s="271">
        <v>6.6258728876726125E-2</v>
      </c>
      <c r="I245" s="48">
        <v>2.7015507264626031</v>
      </c>
      <c r="J245" s="290">
        <v>10.806202905850412</v>
      </c>
      <c r="K245" s="37"/>
      <c r="M245" s="124"/>
      <c r="N245" s="124"/>
      <c r="O245" s="124"/>
      <c r="P245" s="124"/>
      <c r="Q245" s="124"/>
      <c r="R245" s="124"/>
      <c r="S245" s="122"/>
    </row>
    <row r="246" spans="1:19">
      <c r="B246" s="28">
        <v>4</v>
      </c>
      <c r="C246" s="29">
        <v>7007</v>
      </c>
      <c r="D246" s="30">
        <v>41529</v>
      </c>
      <c r="E246" s="137" t="s">
        <v>329</v>
      </c>
      <c r="F246" s="38">
        <v>0.31164489387243172</v>
      </c>
      <c r="G246" s="41">
        <v>6.5853362496991995E-3</v>
      </c>
      <c r="H246" s="271">
        <v>2.1130897310304823E-2</v>
      </c>
      <c r="I246" s="48">
        <v>1.6494976492834532</v>
      </c>
      <c r="J246" s="36">
        <v>6.5979905971338129</v>
      </c>
      <c r="K246" s="42"/>
      <c r="M246" s="124"/>
      <c r="N246" s="124"/>
      <c r="O246" s="124"/>
      <c r="P246" s="124"/>
      <c r="Q246" s="124"/>
      <c r="R246" s="124"/>
      <c r="S246" s="122"/>
    </row>
    <row r="247" spans="1:19" ht="21.75" thickBot="1">
      <c r="B247" s="45">
        <v>5</v>
      </c>
      <c r="C247" s="50">
        <v>7007</v>
      </c>
      <c r="D247" s="51">
        <v>41697</v>
      </c>
      <c r="E247" s="166" t="s">
        <v>330</v>
      </c>
      <c r="F247" s="53">
        <v>0.44661003405143568</v>
      </c>
      <c r="G247" s="54">
        <v>6.4026837021292724E-3</v>
      </c>
      <c r="H247" s="273">
        <v>1.4336184174025704E-2</v>
      </c>
      <c r="I247" s="56">
        <v>2.3878502307005367</v>
      </c>
      <c r="J247" s="57">
        <v>9.5514009228021468</v>
      </c>
      <c r="K247" s="58"/>
      <c r="M247" s="124"/>
      <c r="N247" s="124"/>
      <c r="O247" s="124"/>
      <c r="P247" s="124"/>
      <c r="Q247" s="124"/>
      <c r="R247" s="124"/>
      <c r="S247" s="122"/>
    </row>
    <row r="248" spans="1:19">
      <c r="B248" s="18">
        <v>6</v>
      </c>
      <c r="C248" s="19">
        <v>7018</v>
      </c>
      <c r="D248" s="20">
        <v>40652</v>
      </c>
      <c r="E248" s="130" t="s">
        <v>334</v>
      </c>
      <c r="F248" s="79">
        <v>0.18830631623313668</v>
      </c>
      <c r="G248" s="80">
        <v>4.9590020643182952E-3</v>
      </c>
      <c r="H248" s="269">
        <v>2.6334762229529764E-2</v>
      </c>
      <c r="I248" s="46">
        <v>0.97328363677056906</v>
      </c>
      <c r="J248" s="26">
        <v>3.8931345470822762</v>
      </c>
      <c r="K248" s="69"/>
      <c r="M248" s="124"/>
      <c r="N248" s="124"/>
      <c r="O248" s="124"/>
      <c r="P248" s="124"/>
      <c r="Q248" s="124"/>
      <c r="R248" s="124"/>
      <c r="S248" s="122"/>
    </row>
    <row r="249" spans="1:19">
      <c r="B249" s="28">
        <v>7</v>
      </c>
      <c r="C249" s="29">
        <v>7018</v>
      </c>
      <c r="D249" s="30">
        <v>40927</v>
      </c>
      <c r="E249" s="137" t="s">
        <v>323</v>
      </c>
      <c r="F249" s="38">
        <v>0.13370006765591866</v>
      </c>
      <c r="G249" s="41">
        <v>8.0853771856416977E-3</v>
      </c>
      <c r="H249" s="271">
        <v>6.0473994721152058E-2</v>
      </c>
      <c r="I249" s="48">
        <v>0.67344351851799045</v>
      </c>
      <c r="J249" s="36">
        <v>2.6937740740719618</v>
      </c>
      <c r="K249" s="43"/>
      <c r="M249" s="124"/>
      <c r="N249" s="124"/>
      <c r="O249" s="124"/>
      <c r="P249" s="124"/>
      <c r="Q249" s="124"/>
      <c r="R249" s="124"/>
      <c r="S249" s="122"/>
    </row>
    <row r="250" spans="1:19">
      <c r="B250" s="28">
        <v>8</v>
      </c>
      <c r="C250" s="29">
        <v>7018</v>
      </c>
      <c r="D250" s="30">
        <v>41043</v>
      </c>
      <c r="E250" s="137" t="s">
        <v>325</v>
      </c>
      <c r="F250" s="38">
        <v>0.28748185502819035</v>
      </c>
      <c r="G250" s="41">
        <v>9.2821584320868181E-3</v>
      </c>
      <c r="H250" s="271">
        <v>3.2287806237985398E-2</v>
      </c>
      <c r="I250" s="48">
        <v>1.5171316875303233</v>
      </c>
      <c r="J250" s="36">
        <v>6.0685267501212934</v>
      </c>
      <c r="K250" s="44"/>
      <c r="M250" s="124"/>
      <c r="N250" s="124"/>
      <c r="O250" s="124"/>
      <c r="P250" s="124"/>
      <c r="Q250" s="124"/>
      <c r="R250" s="124"/>
      <c r="S250" s="122"/>
    </row>
    <row r="251" spans="1:19">
      <c r="B251" s="28">
        <v>9</v>
      </c>
      <c r="C251" s="29">
        <v>7018</v>
      </c>
      <c r="D251" s="30">
        <v>41246</v>
      </c>
      <c r="E251" s="137" t="s">
        <v>326</v>
      </c>
      <c r="F251" s="38">
        <v>0.26458626643074395</v>
      </c>
      <c r="G251" s="41">
        <v>6.842250234736876E-3</v>
      </c>
      <c r="H251" s="271">
        <v>2.5860186649286465E-2</v>
      </c>
      <c r="I251" s="48">
        <v>1.3916614704021235</v>
      </c>
      <c r="J251" s="36">
        <v>5.5666458816084941</v>
      </c>
      <c r="K251" s="44"/>
      <c r="M251" s="124"/>
      <c r="N251" s="124"/>
      <c r="O251" s="124"/>
      <c r="P251" s="124"/>
      <c r="Q251" s="124"/>
      <c r="R251" s="124"/>
      <c r="S251" s="122"/>
    </row>
    <row r="252" spans="1:19" ht="21.75" thickBot="1">
      <c r="B252" s="45">
        <v>10</v>
      </c>
      <c r="C252" s="50">
        <v>7018</v>
      </c>
      <c r="D252" s="51">
        <v>41614</v>
      </c>
      <c r="E252" s="166" t="s">
        <v>329</v>
      </c>
      <c r="F252" s="53">
        <v>0.15641852051858934</v>
      </c>
      <c r="G252" s="54">
        <v>1.1530684792570196E-2</v>
      </c>
      <c r="H252" s="273">
        <v>7.3716876712178386E-2</v>
      </c>
      <c r="I252" s="56">
        <v>0.79822094629189999</v>
      </c>
      <c r="J252" s="87">
        <v>3.1928837851676</v>
      </c>
      <c r="K252" s="64"/>
      <c r="M252" s="124"/>
      <c r="N252" s="124"/>
      <c r="O252" s="124"/>
      <c r="P252" s="124"/>
      <c r="Q252" s="124"/>
      <c r="R252" s="124"/>
    </row>
    <row r="253" spans="1:19">
      <c r="B253" s="18">
        <v>11</v>
      </c>
      <c r="C253" s="19">
        <v>7021</v>
      </c>
      <c r="D253" s="78" t="s">
        <v>336</v>
      </c>
      <c r="E253" s="130" t="s">
        <v>334</v>
      </c>
      <c r="F253" s="79">
        <v>0.265308683953625</v>
      </c>
      <c r="G253" s="80">
        <v>3.8843004876203753E-3</v>
      </c>
      <c r="H253" s="244">
        <v>1.4640683560509979E-2</v>
      </c>
      <c r="I253" s="220">
        <v>1.3956221548731367</v>
      </c>
      <c r="J253" s="82">
        <v>5.5824886194925467</v>
      </c>
      <c r="K253" s="27"/>
      <c r="M253" s="124"/>
      <c r="N253" s="124"/>
      <c r="O253" s="124"/>
      <c r="P253" s="124"/>
      <c r="Q253" s="124"/>
      <c r="R253" s="124"/>
    </row>
    <row r="254" spans="1:19">
      <c r="B254" s="28">
        <v>12</v>
      </c>
      <c r="C254" s="29">
        <v>7021</v>
      </c>
      <c r="D254" s="30">
        <v>41036</v>
      </c>
      <c r="E254" s="137" t="s">
        <v>325</v>
      </c>
      <c r="F254" s="38">
        <v>0.18778648174489465</v>
      </c>
      <c r="G254" s="41">
        <v>5.3185272914007212E-3</v>
      </c>
      <c r="H254" s="245">
        <v>2.8322205315214687E-2</v>
      </c>
      <c r="I254" s="212">
        <v>0.97043047364772761</v>
      </c>
      <c r="J254" s="84">
        <v>3.8817218945909104</v>
      </c>
      <c r="K254" s="37"/>
      <c r="M254" s="124"/>
      <c r="N254" s="124"/>
      <c r="O254" s="124"/>
      <c r="P254" s="124"/>
      <c r="Q254" s="124"/>
      <c r="R254" s="124"/>
    </row>
    <row r="255" spans="1:19">
      <c r="B255" s="28">
        <v>13</v>
      </c>
      <c r="C255" s="29">
        <v>7021</v>
      </c>
      <c r="D255" s="30">
        <v>41394</v>
      </c>
      <c r="E255" s="137" t="s">
        <v>328</v>
      </c>
      <c r="F255" s="38">
        <v>0.21816446683735133</v>
      </c>
      <c r="G255" s="41">
        <v>7.1328342835040104E-3</v>
      </c>
      <c r="H255" s="245">
        <v>3.269475724853841E-2</v>
      </c>
      <c r="I255" s="212">
        <v>1.1371129244046734</v>
      </c>
      <c r="J255" s="84">
        <v>4.5484516976186935</v>
      </c>
      <c r="K255" s="85"/>
      <c r="M255" s="124"/>
      <c r="N255" s="124"/>
      <c r="O255" s="124"/>
      <c r="P255" s="124"/>
      <c r="Q255" s="124"/>
      <c r="R255" s="124"/>
    </row>
    <row r="256" spans="1:19">
      <c r="B256" s="28">
        <v>14</v>
      </c>
      <c r="C256" s="29">
        <v>7021</v>
      </c>
      <c r="D256" s="30">
        <v>41878</v>
      </c>
      <c r="E256" s="137" t="s">
        <v>330</v>
      </c>
      <c r="F256" s="38">
        <v>0.26220227754845532</v>
      </c>
      <c r="G256" s="41">
        <v>1.342916677381451E-2</v>
      </c>
      <c r="H256" s="245">
        <v>5.1216819698802131E-2</v>
      </c>
      <c r="I256" s="212">
        <v>1.3785899042463636</v>
      </c>
      <c r="J256" s="84">
        <v>5.5143596169854545</v>
      </c>
      <c r="K256" s="85"/>
      <c r="M256" s="124"/>
      <c r="N256" s="124"/>
      <c r="O256" s="124"/>
      <c r="P256" s="124"/>
      <c r="Q256" s="124"/>
      <c r="R256" s="124"/>
    </row>
    <row r="257" spans="2:18" ht="21.75" thickBot="1">
      <c r="B257" s="45">
        <v>15</v>
      </c>
      <c r="C257" s="50">
        <v>7021</v>
      </c>
      <c r="D257" s="51">
        <v>42106</v>
      </c>
      <c r="E257" s="166" t="s">
        <v>331</v>
      </c>
      <c r="F257" s="53">
        <v>0.18044707175108965</v>
      </c>
      <c r="G257" s="54">
        <v>8.6678712280607671E-3</v>
      </c>
      <c r="H257" s="246">
        <v>4.8035532768397088E-2</v>
      </c>
      <c r="I257" s="216">
        <v>0.9301448602471124</v>
      </c>
      <c r="J257" s="87">
        <v>3.7205794409884496</v>
      </c>
      <c r="K257" s="88"/>
      <c r="M257" s="124"/>
      <c r="N257" s="124"/>
      <c r="O257" s="124"/>
      <c r="P257" s="124"/>
      <c r="Q257" s="124"/>
      <c r="R257" s="124"/>
    </row>
    <row r="258" spans="2:18">
      <c r="B258" s="18">
        <v>16</v>
      </c>
      <c r="C258" s="19">
        <v>7026</v>
      </c>
      <c r="D258" s="20">
        <v>40854</v>
      </c>
      <c r="E258" s="130" t="s">
        <v>335</v>
      </c>
      <c r="F258" s="79">
        <v>0.13022258207938334</v>
      </c>
      <c r="G258" s="80">
        <v>3.1434862836496579E-4</v>
      </c>
      <c r="H258" s="244">
        <v>2.4139333082286735E-3</v>
      </c>
      <c r="I258" s="220">
        <v>0.65434141068233598</v>
      </c>
      <c r="J258" s="82">
        <v>2.6173656427293439</v>
      </c>
      <c r="K258" s="27"/>
      <c r="M258" s="142"/>
      <c r="N258" s="124"/>
      <c r="O258" s="122"/>
      <c r="P258" s="122"/>
      <c r="Q258" s="122"/>
    </row>
    <row r="259" spans="2:18">
      <c r="B259" s="28">
        <v>17</v>
      </c>
      <c r="C259" s="29">
        <v>7026</v>
      </c>
      <c r="D259" s="30">
        <v>41032</v>
      </c>
      <c r="E259" s="137" t="s">
        <v>323</v>
      </c>
      <c r="F259" s="38">
        <v>0.18600812981717366</v>
      </c>
      <c r="G259" s="41">
        <v>3.7354720604284969E-3</v>
      </c>
      <c r="H259" s="245">
        <v>2.0082305349234313E-2</v>
      </c>
      <c r="I259" s="212">
        <v>0.9606704701469333</v>
      </c>
      <c r="J259" s="84">
        <v>3.8426818805877332</v>
      </c>
      <c r="K259" s="44"/>
      <c r="M259" s="142"/>
      <c r="N259" s="124"/>
      <c r="O259" s="122"/>
      <c r="P259" s="122"/>
      <c r="Q259" s="122"/>
    </row>
    <row r="260" spans="2:18">
      <c r="B260" s="28">
        <v>18</v>
      </c>
      <c r="C260" s="29">
        <v>7026</v>
      </c>
      <c r="D260" s="30">
        <v>41227</v>
      </c>
      <c r="E260" s="137" t="s">
        <v>325</v>
      </c>
      <c r="F260" s="38">
        <v>0.19753264233730503</v>
      </c>
      <c r="G260" s="41">
        <v>1.2035340054420932E-2</v>
      </c>
      <c r="H260" s="245">
        <v>6.092836055860322E-2</v>
      </c>
      <c r="I260" s="212">
        <v>1.0239131722354118</v>
      </c>
      <c r="J260" s="84">
        <v>4.0956526889416471</v>
      </c>
      <c r="K260" s="85"/>
      <c r="N260" s="124"/>
      <c r="O260" s="124"/>
      <c r="P260" s="124"/>
    </row>
    <row r="261" spans="2:18">
      <c r="B261" s="28">
        <v>19</v>
      </c>
      <c r="C261" s="29">
        <v>7026</v>
      </c>
      <c r="D261" s="30">
        <v>41619</v>
      </c>
      <c r="E261" s="137" t="s">
        <v>328</v>
      </c>
      <c r="F261" s="38">
        <v>0.20930225497147248</v>
      </c>
      <c r="G261" s="41">
        <v>1.0499544310389349E-3</v>
      </c>
      <c r="H261" s="245">
        <v>5.0164506406394993E-3</v>
      </c>
      <c r="I261" s="212">
        <v>1.0884967307686566</v>
      </c>
      <c r="J261" s="84">
        <v>4.3539869230746264</v>
      </c>
      <c r="K261" s="37" t="s">
        <v>324</v>
      </c>
      <c r="N261" s="124"/>
      <c r="O261" s="124"/>
      <c r="P261" s="124"/>
    </row>
    <row r="262" spans="2:18" ht="21.75" thickBot="1">
      <c r="B262" s="45">
        <v>20</v>
      </c>
      <c r="C262" s="50">
        <v>7026</v>
      </c>
      <c r="D262" s="51">
        <v>41976</v>
      </c>
      <c r="E262" s="166" t="s">
        <v>330</v>
      </c>
      <c r="F262" s="53">
        <v>0.223454711138378</v>
      </c>
      <c r="G262" s="54">
        <v>1.2210949989271903E-2</v>
      </c>
      <c r="H262" s="246">
        <v>5.4646196211589698E-2</v>
      </c>
      <c r="I262" s="216">
        <v>1.1661284435400765</v>
      </c>
      <c r="J262" s="87">
        <v>4.664513774160306</v>
      </c>
      <c r="K262" s="254"/>
    </row>
    <row r="263" spans="2:18">
      <c r="B263" s="18">
        <v>21</v>
      </c>
      <c r="C263" s="19">
        <v>7040</v>
      </c>
      <c r="D263" s="20">
        <v>41401</v>
      </c>
      <c r="E263" s="130" t="s">
        <v>335</v>
      </c>
      <c r="F263" s="79">
        <v>0.10735903454337066</v>
      </c>
      <c r="G263" s="80">
        <v>5.1895709270667403E-3</v>
      </c>
      <c r="H263" s="244">
        <v>4.8338464938134935E-2</v>
      </c>
      <c r="I263" s="220">
        <v>0.52870707251711135</v>
      </c>
      <c r="J263" s="82">
        <v>2.1148282900684454</v>
      </c>
      <c r="K263" s="69"/>
    </row>
    <row r="264" spans="2:18">
      <c r="B264" s="28">
        <v>22</v>
      </c>
      <c r="C264" s="29">
        <v>7040</v>
      </c>
      <c r="D264" s="30">
        <v>41772</v>
      </c>
      <c r="E264" s="137" t="s">
        <v>325</v>
      </c>
      <c r="F264" s="38">
        <v>7.3651647874975967E-2</v>
      </c>
      <c r="G264" s="41">
        <v>3.4461489902573267E-3</v>
      </c>
      <c r="H264" s="245">
        <v>4.6789842314284416E-2</v>
      </c>
      <c r="I264" s="212">
        <v>0.34339705718301533</v>
      </c>
      <c r="J264" s="84">
        <v>1.3735882287320613</v>
      </c>
      <c r="K264" s="85"/>
    </row>
    <row r="265" spans="2:18">
      <c r="B265" s="28">
        <v>23</v>
      </c>
      <c r="C265" s="29">
        <v>7040</v>
      </c>
      <c r="D265" s="30">
        <v>42122</v>
      </c>
      <c r="E265" s="137" t="s">
        <v>328</v>
      </c>
      <c r="F265" s="38">
        <v>0.10610146277459799</v>
      </c>
      <c r="G265" s="41">
        <v>2.2554575570311723E-3</v>
      </c>
      <c r="H265" s="245">
        <v>2.1257553836205517E-2</v>
      </c>
      <c r="I265" s="212">
        <v>0.52179606019099267</v>
      </c>
      <c r="J265" s="84">
        <v>2.0871842407639707</v>
      </c>
      <c r="K265" s="44"/>
    </row>
    <row r="266" spans="2:18">
      <c r="B266" s="28">
        <v>24</v>
      </c>
      <c r="C266" s="29">
        <v>7040</v>
      </c>
      <c r="D266" s="30">
        <v>42471</v>
      </c>
      <c r="E266" s="137" t="s">
        <v>330</v>
      </c>
      <c r="F266" s="38">
        <v>0.10887102560737734</v>
      </c>
      <c r="G266" s="41">
        <v>8.773165524200684E-3</v>
      </c>
      <c r="H266" s="245">
        <v>8.0583107169757348E-2</v>
      </c>
      <c r="I266" s="212">
        <v>0.53701529816186999</v>
      </c>
      <c r="J266" s="84">
        <v>2.14806119264748</v>
      </c>
      <c r="K266" s="44"/>
    </row>
    <row r="267" spans="2:18">
      <c r="B267" s="28">
        <v>25</v>
      </c>
      <c r="C267" s="29">
        <v>7040</v>
      </c>
      <c r="D267" s="30">
        <v>42858</v>
      </c>
      <c r="E267" s="137" t="s">
        <v>331</v>
      </c>
      <c r="F267" s="38">
        <v>8.6546461321508769E-2</v>
      </c>
      <c r="G267" s="41">
        <v>1.1224289477834428E-2</v>
      </c>
      <c r="H267" s="245">
        <v>0.12969091175360323</v>
      </c>
      <c r="I267" s="212">
        <v>0.41429706437567032</v>
      </c>
      <c r="J267" s="84">
        <v>1.6571882575026813</v>
      </c>
      <c r="K267" s="60"/>
    </row>
    <row r="268" spans="2:18" ht="21.75" thickBot="1">
      <c r="B268" s="45">
        <v>26</v>
      </c>
      <c r="C268" s="50">
        <v>7040</v>
      </c>
      <c r="D268" s="51">
        <v>43542</v>
      </c>
      <c r="E268" s="166" t="s">
        <v>333</v>
      </c>
      <c r="F268" s="74">
        <v>0.1756936725669625</v>
      </c>
      <c r="G268" s="251">
        <v>8.0285968085310865E-4</v>
      </c>
      <c r="H268" s="246">
        <v>4.5696562040224474E-3</v>
      </c>
      <c r="I268" s="216">
        <v>0.90405431537298264</v>
      </c>
      <c r="J268" s="87">
        <v>3.6162172614919306</v>
      </c>
      <c r="K268" s="254" t="s">
        <v>324</v>
      </c>
    </row>
    <row r="269" spans="2:18">
      <c r="B269" s="18">
        <v>27</v>
      </c>
      <c r="C269" s="19">
        <v>7048</v>
      </c>
      <c r="D269" s="20">
        <v>42136</v>
      </c>
      <c r="E269" s="130" t="s">
        <v>335</v>
      </c>
      <c r="F269" s="65">
        <v>0.112848333892503</v>
      </c>
      <c r="G269" s="253">
        <v>6.2871917322065863E-3</v>
      </c>
      <c r="H269" s="244">
        <v>5.5713642508852954E-2</v>
      </c>
      <c r="I269" s="220">
        <v>0.5588745012476023</v>
      </c>
      <c r="J269" s="82">
        <v>2.2354980049904092</v>
      </c>
      <c r="K269" s="248"/>
    </row>
    <row r="270" spans="2:18">
      <c r="B270" s="28">
        <v>28</v>
      </c>
      <c r="C270" s="29">
        <v>7048</v>
      </c>
      <c r="D270" s="30">
        <v>42499</v>
      </c>
      <c r="E270" s="137" t="s">
        <v>325</v>
      </c>
      <c r="F270" s="70">
        <v>0.18878521156732231</v>
      </c>
      <c r="G270" s="250">
        <v>1.9782168227451571E-2</v>
      </c>
      <c r="H270" s="245">
        <v>0.10478664119512927</v>
      </c>
      <c r="I270" s="212">
        <v>0.97590048113875627</v>
      </c>
      <c r="J270" s="84">
        <v>3.9036019245550251</v>
      </c>
      <c r="K270" s="44"/>
    </row>
    <row r="271" spans="2:18">
      <c r="B271" s="28">
        <v>29</v>
      </c>
      <c r="C271" s="29">
        <v>7048</v>
      </c>
      <c r="D271" s="30">
        <v>42885</v>
      </c>
      <c r="E271" s="137" t="s">
        <v>328</v>
      </c>
      <c r="F271" s="70">
        <v>0.10457195224249206</v>
      </c>
      <c r="G271" s="250">
        <v>1.1480006821027624E-2</v>
      </c>
      <c r="H271" s="245">
        <v>0.1097809362342841</v>
      </c>
      <c r="I271" s="291">
        <v>0.51338552566716933</v>
      </c>
      <c r="J271" s="73">
        <v>2.0535421026686773</v>
      </c>
      <c r="K271" s="37"/>
    </row>
    <row r="272" spans="2:18">
      <c r="B272" s="28">
        <v>30</v>
      </c>
      <c r="C272" s="29">
        <v>7048</v>
      </c>
      <c r="D272" s="30">
        <v>43235</v>
      </c>
      <c r="E272" s="137" t="s">
        <v>330</v>
      </c>
      <c r="F272" s="70">
        <v>0.18437249202693598</v>
      </c>
      <c r="G272" s="250">
        <v>1.6879864319352653E-2</v>
      </c>
      <c r="H272" s="245">
        <v>9.155305183425401E-2</v>
      </c>
      <c r="I272" s="291">
        <v>0.9516845353261294</v>
      </c>
      <c r="J272" s="73">
        <v>3.8067381413045176</v>
      </c>
      <c r="K272" s="37"/>
    </row>
    <row r="273" spans="2:11" ht="21.75" thickBot="1">
      <c r="B273" s="45">
        <v>31</v>
      </c>
      <c r="C273" s="50">
        <v>7048</v>
      </c>
      <c r="D273" s="51">
        <v>43614</v>
      </c>
      <c r="E273" s="166" t="s">
        <v>331</v>
      </c>
      <c r="F273" s="74">
        <v>3.766966480490317E-2</v>
      </c>
      <c r="G273" s="251">
        <v>4.4228631799224398E-3</v>
      </c>
      <c r="H273" s="246">
        <v>0.11741180079061254</v>
      </c>
      <c r="I273" s="229">
        <v>0.14546128626020402</v>
      </c>
      <c r="J273" s="77">
        <v>0.58184514504081608</v>
      </c>
      <c r="K273" s="254"/>
    </row>
    <row r="274" spans="2:11">
      <c r="B274" s="18">
        <v>32</v>
      </c>
      <c r="C274" s="19">
        <v>7049</v>
      </c>
      <c r="D274" s="20">
        <v>42136</v>
      </c>
      <c r="E274" s="130" t="s">
        <v>334</v>
      </c>
      <c r="F274" s="65">
        <v>0.19112247633509263</v>
      </c>
      <c r="G274" s="253">
        <v>9.3490048606942999E-3</v>
      </c>
      <c r="H274" s="244">
        <v>4.8916302467234711E-2</v>
      </c>
      <c r="I274" s="226">
        <v>0.98873736516016564</v>
      </c>
      <c r="J274" s="68">
        <v>3.9549494606406626</v>
      </c>
      <c r="K274" s="69"/>
    </row>
    <row r="275" spans="2:11">
      <c r="B275" s="28">
        <v>33</v>
      </c>
      <c r="C275" s="29">
        <v>7049</v>
      </c>
      <c r="D275" s="30">
        <v>42499</v>
      </c>
      <c r="E275" s="137" t="s">
        <v>325</v>
      </c>
      <c r="F275" s="70">
        <v>0.20746446916974068</v>
      </c>
      <c r="G275" s="250">
        <v>9.2614344799377569E-3</v>
      </c>
      <c r="H275" s="245">
        <v>4.4641063199888711E-2</v>
      </c>
      <c r="I275" s="291">
        <v>1.0784111207509899</v>
      </c>
      <c r="J275" s="73">
        <v>4.3136444830039595</v>
      </c>
      <c r="K275" s="44"/>
    </row>
    <row r="276" spans="2:11">
      <c r="B276" s="28">
        <v>34</v>
      </c>
      <c r="C276" s="29">
        <v>7049</v>
      </c>
      <c r="D276" s="30">
        <v>42885</v>
      </c>
      <c r="E276" s="137" t="s">
        <v>328</v>
      </c>
      <c r="F276" s="70">
        <v>6.7682814628964541E-2</v>
      </c>
      <c r="G276" s="250">
        <v>5.6709267538056531E-3</v>
      </c>
      <c r="H276" s="245">
        <v>8.3786804447975885E-2</v>
      </c>
      <c r="I276" s="291">
        <v>0.31057068533650667</v>
      </c>
      <c r="J276" s="73">
        <v>1.2422827413460267</v>
      </c>
      <c r="K276" s="37"/>
    </row>
    <row r="277" spans="2:11">
      <c r="B277" s="28">
        <v>35</v>
      </c>
      <c r="C277" s="29">
        <v>7049</v>
      </c>
      <c r="D277" s="30">
        <v>43235</v>
      </c>
      <c r="E277" s="137" t="s">
        <v>330</v>
      </c>
      <c r="F277" s="70">
        <v>0.16158875811582399</v>
      </c>
      <c r="G277" s="250">
        <v>6.9354881418230933E-3</v>
      </c>
      <c r="H277" s="245">
        <v>4.2920610460115409E-2</v>
      </c>
      <c r="I277" s="291">
        <v>0.82661397728274133</v>
      </c>
      <c r="J277" s="73">
        <v>3.3064559091309653</v>
      </c>
      <c r="K277" s="37"/>
    </row>
    <row r="278" spans="2:11" ht="21.75" thickBot="1">
      <c r="B278" s="45">
        <v>36</v>
      </c>
      <c r="C278" s="50">
        <v>7049</v>
      </c>
      <c r="D278" s="51">
        <v>43614</v>
      </c>
      <c r="E278" s="166" t="s">
        <v>331</v>
      </c>
      <c r="F278" s="74">
        <v>9.571595270301797E-2</v>
      </c>
      <c r="G278" s="251">
        <v>2.3801674848301728E-3</v>
      </c>
      <c r="H278" s="246">
        <v>2.4866988392365705E-2</v>
      </c>
      <c r="I278" s="229">
        <v>0.46471074825423497</v>
      </c>
      <c r="J278" s="77">
        <v>1.8588429930169399</v>
      </c>
      <c r="K278" s="64"/>
    </row>
    <row r="279" spans="2:11">
      <c r="B279" s="18">
        <v>37</v>
      </c>
      <c r="C279" s="19">
        <v>7008</v>
      </c>
      <c r="D279" s="20">
        <v>40581</v>
      </c>
      <c r="E279" s="130" t="s">
        <v>334</v>
      </c>
      <c r="F279" s="65">
        <v>0.19214319420270534</v>
      </c>
      <c r="G279" s="253">
        <v>9.2000805351216425E-3</v>
      </c>
      <c r="H279" s="244">
        <v>4.7881376039870721E-2</v>
      </c>
      <c r="I279" s="226">
        <v>0.9943391895836543</v>
      </c>
      <c r="J279" s="68">
        <v>3.9773567583346172</v>
      </c>
      <c r="K279" s="69"/>
    </row>
    <row r="280" spans="2:11">
      <c r="B280" s="28">
        <v>38</v>
      </c>
      <c r="C280" s="29">
        <v>7008</v>
      </c>
      <c r="D280" s="30">
        <v>40967</v>
      </c>
      <c r="E280" s="137" t="s">
        <v>325</v>
      </c>
      <c r="F280" s="70">
        <v>0.33436686156988932</v>
      </c>
      <c r="G280" s="250">
        <v>2.5661390332754264E-2</v>
      </c>
      <c r="H280" s="245">
        <v>7.6746212864131344E-2</v>
      </c>
      <c r="I280" s="291">
        <v>1.7739002059086968</v>
      </c>
      <c r="J280" s="73">
        <v>7.0956008236347872</v>
      </c>
      <c r="K280" s="37"/>
    </row>
    <row r="281" spans="2:11">
      <c r="B281" s="28">
        <v>39</v>
      </c>
      <c r="C281" s="29">
        <v>7008</v>
      </c>
      <c r="D281" s="30">
        <v>41165</v>
      </c>
      <c r="E281" s="137" t="s">
        <v>326</v>
      </c>
      <c r="F281" s="70">
        <v>0.27592286589366471</v>
      </c>
      <c r="G281" s="250">
        <v>1.1313799244476477E-2</v>
      </c>
      <c r="H281" s="245">
        <v>4.1003485549604993E-2</v>
      </c>
      <c r="I281" s="291">
        <v>1.4537913857827001</v>
      </c>
      <c r="J281" s="73">
        <v>5.8151655431308003</v>
      </c>
      <c r="K281" s="60"/>
    </row>
    <row r="282" spans="2:11" ht="21.75" thickBot="1">
      <c r="B282" s="45">
        <v>40</v>
      </c>
      <c r="C282" s="50">
        <v>7008</v>
      </c>
      <c r="D282" s="51">
        <v>41324</v>
      </c>
      <c r="E282" s="166" t="s">
        <v>328</v>
      </c>
      <c r="F282" s="74">
        <v>0.27817296455188467</v>
      </c>
      <c r="G282" s="251">
        <v>1.0211706742912934E-2</v>
      </c>
      <c r="H282" s="246">
        <v>3.6709918087702055E-2</v>
      </c>
      <c r="I282" s="229">
        <v>1.4661228016934835</v>
      </c>
      <c r="J282" s="77">
        <v>5.8644912067739341</v>
      </c>
      <c r="K282" s="64"/>
    </row>
    <row r="283" spans="2:11">
      <c r="B283" s="18">
        <v>41</v>
      </c>
      <c r="C283" s="29">
        <v>7022</v>
      </c>
      <c r="D283" s="30">
        <v>40826</v>
      </c>
      <c r="E283" s="176" t="s">
        <v>335</v>
      </c>
      <c r="F283" s="65">
        <v>0.20998565425134763</v>
      </c>
      <c r="G283" s="253">
        <v>1.5869169561804036E-2</v>
      </c>
      <c r="H283" s="244">
        <v>7.5572636704072327E-2</v>
      </c>
      <c r="I283" s="226">
        <v>1.0922382480549835</v>
      </c>
      <c r="J283" s="68">
        <v>4.3689529922199339</v>
      </c>
      <c r="K283" s="69"/>
    </row>
    <row r="284" spans="2:11">
      <c r="B284" s="28">
        <v>42</v>
      </c>
      <c r="C284" s="29">
        <v>7022</v>
      </c>
      <c r="D284" s="30">
        <v>41116</v>
      </c>
      <c r="E284" s="176" t="s">
        <v>323</v>
      </c>
      <c r="F284" s="70">
        <v>0.29201116652394699</v>
      </c>
      <c r="G284" s="250">
        <v>4.7831728688056858E-3</v>
      </c>
      <c r="H284" s="245">
        <v>1.6380102602731914E-2</v>
      </c>
      <c r="I284" s="291">
        <v>1.5419495767426266</v>
      </c>
      <c r="J284" s="73">
        <v>6.1677983069705062</v>
      </c>
      <c r="K284" s="37" t="s">
        <v>324</v>
      </c>
    </row>
    <row r="285" spans="2:11">
      <c r="B285" s="28">
        <v>43</v>
      </c>
      <c r="C285" s="29">
        <v>7022</v>
      </c>
      <c r="D285" s="30">
        <v>41255</v>
      </c>
      <c r="E285" s="176" t="s">
        <v>325</v>
      </c>
      <c r="F285" s="70">
        <v>0.20622371081381566</v>
      </c>
      <c r="G285" s="250">
        <v>7.4295959952977173E-3</v>
      </c>
      <c r="H285" s="245">
        <v>3.6026875697166352E-2</v>
      </c>
      <c r="I285" s="291">
        <v>1.0716045205205467</v>
      </c>
      <c r="J285" s="73">
        <v>4.2864180820821867</v>
      </c>
      <c r="K285" s="44"/>
    </row>
    <row r="286" spans="2:11" ht="21.75" thickBot="1">
      <c r="B286" s="45">
        <v>44</v>
      </c>
      <c r="C286" s="29">
        <v>7022</v>
      </c>
      <c r="D286" s="30">
        <v>41710</v>
      </c>
      <c r="E286" s="176" t="s">
        <v>328</v>
      </c>
      <c r="F286" s="74">
        <v>0.35194141145915597</v>
      </c>
      <c r="G286" s="251">
        <v>2.6763795789490536E-3</v>
      </c>
      <c r="H286" s="246">
        <v>7.604616824865058E-3</v>
      </c>
      <c r="I286" s="229">
        <v>1.8701226655094934</v>
      </c>
      <c r="J286" s="77">
        <v>7.4804906620379734</v>
      </c>
      <c r="K286" s="64"/>
    </row>
    <row r="287" spans="2:11">
      <c r="B287" s="18">
        <v>45</v>
      </c>
      <c r="C287" s="19">
        <v>7033</v>
      </c>
      <c r="D287" s="20">
        <v>40897</v>
      </c>
      <c r="E287" s="130" t="s">
        <v>335</v>
      </c>
      <c r="F287" s="65">
        <v>0.17568683544520533</v>
      </c>
      <c r="G287" s="253">
        <v>1.5076880314647161E-3</v>
      </c>
      <c r="H287" s="244">
        <v>8.5816790293029455E-3</v>
      </c>
      <c r="I287" s="226">
        <v>0.90401672211679907</v>
      </c>
      <c r="J287" s="68">
        <v>3.6160668884671963</v>
      </c>
      <c r="K287" s="69"/>
    </row>
    <row r="288" spans="2:11">
      <c r="B288" s="28">
        <v>46</v>
      </c>
      <c r="C288" s="29">
        <v>7033</v>
      </c>
      <c r="D288" s="30">
        <v>41184</v>
      </c>
      <c r="E288" s="137" t="s">
        <v>323</v>
      </c>
      <c r="F288" s="70">
        <v>0.37507239100706302</v>
      </c>
      <c r="G288" s="250">
        <v>5.0468002458638724E-3</v>
      </c>
      <c r="H288" s="245">
        <v>1.3455536496070264E-2</v>
      </c>
      <c r="I288" s="291">
        <v>1.9966972577418634</v>
      </c>
      <c r="J288" s="73">
        <v>7.9867890309674534</v>
      </c>
      <c r="K288" s="44"/>
    </row>
    <row r="289" spans="2:11">
      <c r="B289" s="28">
        <v>47</v>
      </c>
      <c r="C289" s="29">
        <v>7033</v>
      </c>
      <c r="D289" s="30">
        <v>41415</v>
      </c>
      <c r="E289" s="137" t="s">
        <v>325</v>
      </c>
      <c r="F289" s="70">
        <v>0.44800222970064568</v>
      </c>
      <c r="G289" s="250">
        <v>1.3903537157856074E-3</v>
      </c>
      <c r="H289" s="245">
        <v>3.1034526696767546E-3</v>
      </c>
      <c r="I289" s="291">
        <v>2.39545905625728</v>
      </c>
      <c r="J289" s="73">
        <v>9.5818362250291198</v>
      </c>
      <c r="K289" s="44"/>
    </row>
    <row r="290" spans="2:11" ht="21.75" thickBot="1">
      <c r="B290" s="45">
        <v>48</v>
      </c>
      <c r="C290" s="50">
        <v>7033</v>
      </c>
      <c r="D290" s="51">
        <v>41773</v>
      </c>
      <c r="E290" s="166" t="s">
        <v>328</v>
      </c>
      <c r="F290" s="74">
        <v>0.478213994477454</v>
      </c>
      <c r="G290" s="251">
        <v>1.260417327196982E-2</v>
      </c>
      <c r="H290" s="246">
        <v>2.6356763744947366E-2</v>
      </c>
      <c r="I290" s="229">
        <v>2.5605035644049905</v>
      </c>
      <c r="J290" s="77">
        <v>10.242014257619962</v>
      </c>
      <c r="K290" s="64"/>
    </row>
    <row r="291" spans="2:11">
      <c r="B291" s="18">
        <v>49</v>
      </c>
      <c r="C291" s="19">
        <v>7034</v>
      </c>
      <c r="D291" s="20">
        <v>40883</v>
      </c>
      <c r="E291" s="130" t="s">
        <v>335</v>
      </c>
      <c r="F291" s="65">
        <v>0.12387664000203101</v>
      </c>
      <c r="G291" s="253">
        <v>3.9907707905588877E-3</v>
      </c>
      <c r="H291" s="244">
        <v>3.2215684817520539E-2</v>
      </c>
      <c r="I291" s="226">
        <v>0.6194754158462944</v>
      </c>
      <c r="J291" s="68">
        <v>2.4779016633851776</v>
      </c>
      <c r="K291" s="292"/>
    </row>
    <row r="292" spans="2:11">
      <c r="B292" s="28">
        <v>50</v>
      </c>
      <c r="C292" s="29">
        <v>7034</v>
      </c>
      <c r="D292" s="30">
        <v>41975</v>
      </c>
      <c r="E292" s="137" t="s">
        <v>330</v>
      </c>
      <c r="F292" s="70">
        <v>0.13272838467777268</v>
      </c>
      <c r="G292" s="250">
        <v>1.0356570181100073E-2</v>
      </c>
      <c r="H292" s="245">
        <v>7.8028299720839092E-2</v>
      </c>
      <c r="I292" s="291">
        <v>0.66810419674378008</v>
      </c>
      <c r="J292" s="73">
        <v>2.6724167869751203</v>
      </c>
      <c r="K292" s="293"/>
    </row>
    <row r="293" spans="2:11">
      <c r="B293" s="28">
        <v>51</v>
      </c>
      <c r="C293" s="29">
        <v>7034</v>
      </c>
      <c r="D293" s="30">
        <v>42690</v>
      </c>
      <c r="E293" s="137" t="s">
        <v>332</v>
      </c>
      <c r="F293" s="70">
        <v>0.2324365074729807</v>
      </c>
      <c r="G293" s="250">
        <v>1.6675898764720101E-2</v>
      </c>
      <c r="H293" s="245">
        <v>7.1743888023522176E-2</v>
      </c>
      <c r="I293" s="291">
        <v>1.2153862976454965</v>
      </c>
      <c r="J293" s="73">
        <v>4.8615451905819862</v>
      </c>
      <c r="K293" s="294"/>
    </row>
    <row r="294" spans="2:11" ht="21.75" thickBot="1">
      <c r="B294" s="45">
        <v>52</v>
      </c>
      <c r="C294" s="50">
        <v>7034</v>
      </c>
      <c r="D294" s="51">
        <v>43012</v>
      </c>
      <c r="E294" s="166" t="s">
        <v>333</v>
      </c>
      <c r="F294" s="74">
        <v>0.23875812904053231</v>
      </c>
      <c r="G294" s="251">
        <v>5.7205818476419755E-3</v>
      </c>
      <c r="H294" s="246">
        <v>2.3959736452243818E-2</v>
      </c>
      <c r="I294" s="229">
        <v>1.2500611897627831</v>
      </c>
      <c r="J294" s="77">
        <v>5.0002447590511325</v>
      </c>
      <c r="K294" s="295"/>
    </row>
    <row r="295" spans="2:11">
      <c r="B295" s="18">
        <v>53</v>
      </c>
      <c r="C295" s="29">
        <v>7037</v>
      </c>
      <c r="D295" s="30">
        <v>41191</v>
      </c>
      <c r="E295" s="176" t="s">
        <v>334</v>
      </c>
      <c r="F295" s="65">
        <v>0.16230693682244599</v>
      </c>
      <c r="G295" s="253">
        <v>1.3690628866361384E-2</v>
      </c>
      <c r="H295" s="244">
        <v>8.4350238716772205E-2</v>
      </c>
      <c r="I295" s="226">
        <v>0.83055299239578673</v>
      </c>
      <c r="J295" s="68">
        <v>3.3222119695831469</v>
      </c>
      <c r="K295" s="69"/>
    </row>
    <row r="296" spans="2:11">
      <c r="B296" s="28">
        <v>54</v>
      </c>
      <c r="C296" s="29">
        <v>7037</v>
      </c>
      <c r="D296" s="30">
        <v>41767</v>
      </c>
      <c r="E296" s="176" t="s">
        <v>325</v>
      </c>
      <c r="F296" s="70">
        <v>0.13048033555910035</v>
      </c>
      <c r="G296" s="250">
        <v>7.2544677435514978E-3</v>
      </c>
      <c r="H296" s="245">
        <v>5.5598168969036924E-2</v>
      </c>
      <c r="I296" s="291">
        <v>0.65575580006332368</v>
      </c>
      <c r="J296" s="73">
        <v>2.6230232002532947</v>
      </c>
      <c r="K296" s="85"/>
    </row>
    <row r="297" spans="2:11">
      <c r="B297" s="28">
        <v>55</v>
      </c>
      <c r="C297" s="29">
        <v>7037</v>
      </c>
      <c r="D297" s="30">
        <v>42381</v>
      </c>
      <c r="E297" s="176" t="s">
        <v>330</v>
      </c>
      <c r="F297" s="70">
        <v>0.14486500025955865</v>
      </c>
      <c r="G297" s="250">
        <v>4.4654753716471731E-3</v>
      </c>
      <c r="H297" s="245">
        <v>3.0825081031624318E-2</v>
      </c>
      <c r="I297" s="291">
        <v>0.73477369584157637</v>
      </c>
      <c r="J297" s="73">
        <v>2.9390947833663055</v>
      </c>
      <c r="K297" s="44"/>
    </row>
    <row r="298" spans="2:11" ht="21.75" thickBot="1">
      <c r="B298" s="45">
        <v>56</v>
      </c>
      <c r="C298" s="29">
        <v>7037</v>
      </c>
      <c r="D298" s="30">
        <v>42822</v>
      </c>
      <c r="E298" s="176" t="s">
        <v>331</v>
      </c>
      <c r="F298" s="70">
        <v>8.9120136780236711E-2</v>
      </c>
      <c r="G298" s="250">
        <v>2.0549880580117016E-3</v>
      </c>
      <c r="H298" s="245">
        <v>2.3058627738410473E-2</v>
      </c>
      <c r="I298" s="229">
        <v>0.428450696838862</v>
      </c>
      <c r="J298" s="77">
        <v>1.713802787355448</v>
      </c>
      <c r="K298" s="64"/>
    </row>
    <row r="299" spans="2:11">
      <c r="B299" s="18">
        <v>57</v>
      </c>
      <c r="C299" s="19">
        <v>7050</v>
      </c>
      <c r="D299" s="20">
        <v>42171</v>
      </c>
      <c r="E299" s="171" t="s">
        <v>334</v>
      </c>
      <c r="F299" s="65">
        <v>0.18020810845597768</v>
      </c>
      <c r="G299" s="253">
        <v>4.8016613251844822E-3</v>
      </c>
      <c r="H299" s="244">
        <v>2.6645090314332116E-2</v>
      </c>
      <c r="I299" s="226">
        <v>0.92883480309289634</v>
      </c>
      <c r="J299" s="68">
        <v>3.7153392123715854</v>
      </c>
      <c r="K299" s="274"/>
    </row>
    <row r="300" spans="2:11">
      <c r="B300" s="28">
        <v>58</v>
      </c>
      <c r="C300" s="29">
        <v>7050</v>
      </c>
      <c r="D300" s="30">
        <v>42507</v>
      </c>
      <c r="E300" s="176" t="s">
        <v>325</v>
      </c>
      <c r="F300" s="70">
        <v>0.11932188006316267</v>
      </c>
      <c r="G300" s="250">
        <v>5.2747441224452497E-3</v>
      </c>
      <c r="H300" s="245">
        <v>4.4206009154843018E-2</v>
      </c>
      <c r="I300" s="291">
        <v>0.59444819011698169</v>
      </c>
      <c r="J300" s="73">
        <v>2.3777927604679268</v>
      </c>
      <c r="K300" s="44"/>
    </row>
    <row r="301" spans="2:11">
      <c r="B301" s="28">
        <v>59</v>
      </c>
      <c r="C301" s="29">
        <v>7050</v>
      </c>
      <c r="D301" s="30">
        <v>42927</v>
      </c>
      <c r="E301" s="176" t="s">
        <v>328</v>
      </c>
      <c r="F301" s="70">
        <v>0.17120440034820836</v>
      </c>
      <c r="G301" s="250">
        <v>3.2130665400713554E-3</v>
      </c>
      <c r="H301" s="245">
        <v>1.8767429654473713E-2</v>
      </c>
      <c r="I301" s="291">
        <v>0.87940902451222902</v>
      </c>
      <c r="J301" s="73">
        <v>3.5176360980489161</v>
      </c>
      <c r="K301" s="44"/>
    </row>
    <row r="302" spans="2:11" ht="21.75" thickBot="1">
      <c r="B302" s="45">
        <v>60</v>
      </c>
      <c r="C302" s="50">
        <v>7050</v>
      </c>
      <c r="D302" s="51">
        <v>43341</v>
      </c>
      <c r="E302" s="195" t="s">
        <v>330</v>
      </c>
      <c r="F302" s="74">
        <v>0.17091345982867201</v>
      </c>
      <c r="G302" s="251">
        <v>5.3471954811248465E-3</v>
      </c>
      <c r="H302" s="246">
        <v>3.128598231224744E-2</v>
      </c>
      <c r="I302" s="229">
        <v>0.87781119332092705</v>
      </c>
      <c r="J302" s="77">
        <v>3.5112447732837082</v>
      </c>
      <c r="K302" s="64"/>
    </row>
    <row r="303" spans="2:11">
      <c r="B303" s="18">
        <v>61</v>
      </c>
      <c r="C303" s="89">
        <v>7051</v>
      </c>
      <c r="D303" s="20">
        <v>42248</v>
      </c>
      <c r="E303" s="171" t="s">
        <v>334</v>
      </c>
      <c r="F303" s="65">
        <v>7.4632313103716721E-2</v>
      </c>
      <c r="G303" s="253">
        <v>3.8895702710406229E-3</v>
      </c>
      <c r="H303" s="244">
        <v>5.2116437361860633E-2</v>
      </c>
      <c r="I303" s="210">
        <v>0.34878981608601461</v>
      </c>
      <c r="J303" s="68">
        <v>1.3951592643440585</v>
      </c>
      <c r="K303" s="69"/>
    </row>
    <row r="304" spans="2:11">
      <c r="B304" s="28">
        <v>62</v>
      </c>
      <c r="C304" s="136">
        <v>7051</v>
      </c>
      <c r="D304" s="30">
        <v>42996</v>
      </c>
      <c r="E304" s="176" t="s">
        <v>325</v>
      </c>
      <c r="F304" s="70">
        <v>9.6689832865865799E-2</v>
      </c>
      <c r="G304" s="250">
        <v>3.7580245682499389E-3</v>
      </c>
      <c r="H304" s="245">
        <v>3.8866801781148035E-2</v>
      </c>
      <c r="I304" s="214">
        <v>0.47006397502163932</v>
      </c>
      <c r="J304" s="73">
        <v>1.8802559000865573</v>
      </c>
      <c r="K304" s="44"/>
    </row>
    <row r="305" spans="2:11" ht="21.75" thickBot="1">
      <c r="B305" s="45">
        <v>63</v>
      </c>
      <c r="C305" s="92">
        <v>7051</v>
      </c>
      <c r="D305" s="51">
        <v>43012</v>
      </c>
      <c r="E305" s="195" t="s">
        <v>328</v>
      </c>
      <c r="F305" s="74">
        <v>7.8548100147442998E-2</v>
      </c>
      <c r="G305" s="251">
        <v>2.5184570910418758E-3</v>
      </c>
      <c r="H305" s="246">
        <v>3.206260986980549E-2</v>
      </c>
      <c r="I305" s="218">
        <v>0.37032282622365037</v>
      </c>
      <c r="J305" s="77">
        <v>1.4812913048946015</v>
      </c>
      <c r="K305" s="64"/>
    </row>
    <row r="306" spans="2:11">
      <c r="B306" s="18">
        <v>64</v>
      </c>
      <c r="C306" s="89">
        <v>7052</v>
      </c>
      <c r="D306" s="20">
        <v>42192</v>
      </c>
      <c r="E306" s="171" t="s">
        <v>334</v>
      </c>
      <c r="F306" s="65">
        <v>7.7716102267279638E-2</v>
      </c>
      <c r="G306" s="253">
        <v>1.5291003464017417E-3</v>
      </c>
      <c r="H306" s="244">
        <v>1.9675463665726454E-2</v>
      </c>
      <c r="I306" s="210">
        <v>0.36574795699572499</v>
      </c>
      <c r="J306" s="68">
        <v>1.4629918279829</v>
      </c>
      <c r="K306" s="248"/>
    </row>
    <row r="307" spans="2:11">
      <c r="B307" s="28">
        <v>65</v>
      </c>
      <c r="C307" s="136">
        <v>7052</v>
      </c>
      <c r="D307" s="30">
        <v>42556</v>
      </c>
      <c r="E307" s="176" t="s">
        <v>325</v>
      </c>
      <c r="F307" s="70">
        <v>9.1185816782025073E-2</v>
      </c>
      <c r="G307" s="250">
        <v>1.1268721984865133E-2</v>
      </c>
      <c r="H307" s="245">
        <v>0.12357976692584137</v>
      </c>
      <c r="I307" s="214">
        <v>0.43980318255275463</v>
      </c>
      <c r="J307" s="73">
        <v>1.7592127302110185</v>
      </c>
      <c r="K307" s="44"/>
    </row>
    <row r="308" spans="2:11">
      <c r="B308" s="28">
        <v>66</v>
      </c>
      <c r="C308" s="136">
        <v>7052</v>
      </c>
      <c r="D308" s="30">
        <v>42919</v>
      </c>
      <c r="E308" s="176" t="s">
        <v>328</v>
      </c>
      <c r="F308" s="70">
        <v>0.11937298721706098</v>
      </c>
      <c r="G308" s="250">
        <v>4.9171451558921624E-3</v>
      </c>
      <c r="H308" s="245">
        <v>4.119143929062534E-2</v>
      </c>
      <c r="I308" s="214">
        <v>0.59472913400637228</v>
      </c>
      <c r="J308" s="73">
        <v>2.3789165360254891</v>
      </c>
      <c r="K308" s="44"/>
    </row>
    <row r="309" spans="2:11">
      <c r="B309" s="28">
        <v>67</v>
      </c>
      <c r="C309" s="136">
        <v>7052</v>
      </c>
      <c r="D309" s="30">
        <v>43312</v>
      </c>
      <c r="E309" s="176" t="s">
        <v>330</v>
      </c>
      <c r="F309" s="70">
        <v>0.11408282705839351</v>
      </c>
      <c r="G309" s="250">
        <v>2.8730873839428353E-3</v>
      </c>
      <c r="H309" s="245">
        <v>2.5184223235213483E-2</v>
      </c>
      <c r="I309" s="214">
        <v>0.56565969688608098</v>
      </c>
      <c r="J309" s="73">
        <v>2.2626387875443239</v>
      </c>
      <c r="K309" s="37" t="s">
        <v>324</v>
      </c>
    </row>
    <row r="310" spans="2:11" ht="21.75" thickBot="1">
      <c r="B310" s="45">
        <v>68</v>
      </c>
      <c r="C310" s="92">
        <v>7052</v>
      </c>
      <c r="D310" s="51">
        <v>43619</v>
      </c>
      <c r="E310" s="195" t="s">
        <v>331</v>
      </c>
      <c r="F310" s="74">
        <v>9.9831098880663244E-2</v>
      </c>
      <c r="G310" s="251">
        <v>1.4168439446317042E-2</v>
      </c>
      <c r="H310" s="246">
        <v>0.14192410586658777</v>
      </c>
      <c r="I310" s="218">
        <v>0.48732839625837565</v>
      </c>
      <c r="J310" s="77">
        <v>1.9493135850335026</v>
      </c>
      <c r="K310" s="254" t="s">
        <v>324</v>
      </c>
    </row>
    <row r="311" spans="2:11">
      <c r="B311" s="18">
        <v>69</v>
      </c>
      <c r="C311" s="89">
        <v>7053</v>
      </c>
      <c r="D311" s="20">
        <v>42583</v>
      </c>
      <c r="E311" s="171" t="s">
        <v>325</v>
      </c>
      <c r="F311" s="65">
        <v>0.11289727725592534</v>
      </c>
      <c r="G311" s="253">
        <v>8.2731146920333766E-3</v>
      </c>
      <c r="H311" s="244">
        <v>7.3280019617117623E-2</v>
      </c>
      <c r="I311" s="210">
        <v>0.55914255074230435</v>
      </c>
      <c r="J311" s="68">
        <v>2.2365702029692174</v>
      </c>
      <c r="K311" s="69"/>
    </row>
    <row r="312" spans="2:11">
      <c r="B312" s="28">
        <v>70</v>
      </c>
      <c r="C312" s="136">
        <v>7053</v>
      </c>
      <c r="D312" s="30">
        <v>42969</v>
      </c>
      <c r="E312" s="176" t="s">
        <v>328</v>
      </c>
      <c r="F312" s="70">
        <v>0.14898390540028164</v>
      </c>
      <c r="G312" s="250">
        <v>3.2621874409186342E-3</v>
      </c>
      <c r="H312" s="245">
        <v>2.1896240618434395E-2</v>
      </c>
      <c r="I312" s="214">
        <v>0.7573960676379784</v>
      </c>
      <c r="J312" s="73">
        <v>3.0295842705519136</v>
      </c>
      <c r="K312" s="44"/>
    </row>
    <row r="313" spans="2:11">
      <c r="B313" s="28">
        <v>71</v>
      </c>
      <c r="C313" s="136">
        <v>7053</v>
      </c>
      <c r="D313" s="30">
        <v>43270</v>
      </c>
      <c r="E313" s="176" t="s">
        <v>330</v>
      </c>
      <c r="F313" s="70">
        <v>0.19928947130664065</v>
      </c>
      <c r="G313" s="250">
        <v>1.2672440828684911E-2</v>
      </c>
      <c r="H313" s="245">
        <v>6.3588110027078204E-2</v>
      </c>
      <c r="I313" s="214">
        <v>1.0335531038047596</v>
      </c>
      <c r="J313" s="73">
        <v>4.1342124152190385</v>
      </c>
      <c r="K313" s="37"/>
    </row>
    <row r="314" spans="2:11" ht="21.75" thickBot="1">
      <c r="B314" s="45">
        <v>72</v>
      </c>
      <c r="C314" s="92">
        <v>7053</v>
      </c>
      <c r="D314" s="51">
        <v>43628</v>
      </c>
      <c r="E314" s="195" t="s">
        <v>331</v>
      </c>
      <c r="F314" s="74">
        <v>8.5955357746737501E-2</v>
      </c>
      <c r="G314" s="251">
        <v>2.6394052558044658E-3</v>
      </c>
      <c r="H314" s="246">
        <v>3.0706698511817274E-2</v>
      </c>
      <c r="I314" s="218">
        <v>0.41105095322805002</v>
      </c>
      <c r="J314" s="77">
        <v>1.6442038129122001</v>
      </c>
      <c r="K314" s="64"/>
    </row>
    <row r="315" spans="2:11">
      <c r="B315" s="18">
        <v>73</v>
      </c>
      <c r="C315" s="89">
        <v>7054</v>
      </c>
      <c r="D315" s="20">
        <v>42276</v>
      </c>
      <c r="E315" s="171" t="s">
        <v>334</v>
      </c>
      <c r="F315" s="65">
        <v>0.13282235595228767</v>
      </c>
      <c r="G315" s="253">
        <v>7.6095774125317216E-3</v>
      </c>
      <c r="H315" s="244">
        <v>5.7291390127616977E-2</v>
      </c>
      <c r="I315" s="210">
        <v>0.66862199932192279</v>
      </c>
      <c r="J315" s="68">
        <v>2.6744879972876912</v>
      </c>
      <c r="K315" s="69"/>
    </row>
    <row r="316" spans="2:11">
      <c r="B316" s="28">
        <v>74</v>
      </c>
      <c r="C316" s="136">
        <v>7054</v>
      </c>
      <c r="D316" s="30">
        <v>42605</v>
      </c>
      <c r="E316" s="176" t="s">
        <v>325</v>
      </c>
      <c r="F316" s="70">
        <v>0.12840696565104401</v>
      </c>
      <c r="G316" s="250">
        <v>6.2199226619576095E-3</v>
      </c>
      <c r="H316" s="245">
        <v>4.8439137475304393E-2</v>
      </c>
      <c r="I316" s="214">
        <v>0.6443653292407171</v>
      </c>
      <c r="J316" s="73">
        <v>2.5774613169628684</v>
      </c>
      <c r="K316" s="37"/>
    </row>
    <row r="317" spans="2:11" ht="21.75" thickBot="1">
      <c r="B317" s="45">
        <v>75</v>
      </c>
      <c r="C317" s="92">
        <v>7054</v>
      </c>
      <c r="D317" s="51">
        <v>43082</v>
      </c>
      <c r="E317" s="195" t="s">
        <v>328</v>
      </c>
      <c r="F317" s="74">
        <v>0.10018933216964059</v>
      </c>
      <c r="G317" s="251">
        <v>3.7893700573611716E-3</v>
      </c>
      <c r="H317" s="246">
        <v>3.7822091187762481E-2</v>
      </c>
      <c r="I317" s="218">
        <v>0.48930023837337561</v>
      </c>
      <c r="J317" s="77">
        <v>1.9572009534935024</v>
      </c>
      <c r="K317" s="64"/>
    </row>
    <row r="318" spans="2:11">
      <c r="B318" s="18">
        <v>76</v>
      </c>
      <c r="C318" s="89">
        <v>7076</v>
      </c>
      <c r="D318" s="20">
        <v>42816</v>
      </c>
      <c r="E318" s="171" t="s">
        <v>334</v>
      </c>
      <c r="F318" s="65">
        <v>7.4112979780648403E-2</v>
      </c>
      <c r="G318" s="253">
        <v>1.4542193887843737E-3</v>
      </c>
      <c r="H318" s="244">
        <v>1.9621655924352457E-2</v>
      </c>
      <c r="I318" s="210">
        <v>0.34593432988929235</v>
      </c>
      <c r="J318" s="68">
        <v>1.3837373195571694</v>
      </c>
      <c r="K318" s="69"/>
    </row>
    <row r="319" spans="2:11">
      <c r="B319" s="28">
        <v>77</v>
      </c>
      <c r="C319" s="136">
        <v>7076</v>
      </c>
      <c r="D319" s="30">
        <v>43187</v>
      </c>
      <c r="E319" s="176" t="s">
        <v>325</v>
      </c>
      <c r="F319" s="70">
        <v>7.8989438541435766E-2</v>
      </c>
      <c r="G319" s="250">
        <v>5.8271707039874573E-3</v>
      </c>
      <c r="H319" s="245">
        <v>7.3771516946922952E-2</v>
      </c>
      <c r="I319" s="214">
        <v>0.37274875191999129</v>
      </c>
      <c r="J319" s="73">
        <v>1.4909950076799652</v>
      </c>
      <c r="K319" s="44"/>
    </row>
    <row r="320" spans="2:11" ht="21.75" thickBot="1">
      <c r="B320" s="45">
        <v>78</v>
      </c>
      <c r="C320" s="92">
        <v>7076</v>
      </c>
      <c r="D320" s="51">
        <v>43570</v>
      </c>
      <c r="E320" s="195" t="s">
        <v>328</v>
      </c>
      <c r="F320" s="74">
        <v>9.149132451195624E-2</v>
      </c>
      <c r="G320" s="251">
        <v>4.2183941509808705E-3</v>
      </c>
      <c r="H320" s="246">
        <v>4.6107039913162513E-2</v>
      </c>
      <c r="I320" s="218">
        <v>0.44148620486697937</v>
      </c>
      <c r="J320" s="77">
        <v>1.7659448194679175</v>
      </c>
      <c r="K320" s="249"/>
    </row>
    <row r="321" spans="1:11" ht="21.75" thickBot="1">
      <c r="B321" s="296">
        <v>79</v>
      </c>
      <c r="C321" s="297">
        <v>9006</v>
      </c>
      <c r="D321" s="106">
        <v>43445</v>
      </c>
      <c r="E321" s="231" t="s">
        <v>334</v>
      </c>
      <c r="F321" s="261">
        <v>0.13773620421078134</v>
      </c>
      <c r="G321" s="262">
        <v>1.4056313750769083E-2</v>
      </c>
      <c r="H321" s="263">
        <v>0.10205242573156972</v>
      </c>
      <c r="I321" s="298">
        <v>0.69561111759873639</v>
      </c>
      <c r="J321" s="265">
        <v>2.7824444703949456</v>
      </c>
      <c r="K321" s="268"/>
    </row>
    <row r="322" spans="1:11" ht="21.75" thickBot="1">
      <c r="B322" s="129">
        <v>80</v>
      </c>
      <c r="C322" s="297">
        <v>9007</v>
      </c>
      <c r="D322" s="106">
        <v>43431</v>
      </c>
      <c r="E322" s="231" t="s">
        <v>335</v>
      </c>
      <c r="F322" s="261">
        <v>0.24706313855853401</v>
      </c>
      <c r="G322" s="262">
        <v>8.4650512254592393E-3</v>
      </c>
      <c r="H322" s="263">
        <v>3.4262704160757294E-2</v>
      </c>
      <c r="I322" s="210">
        <v>1.2955983129212201</v>
      </c>
      <c r="J322" s="68">
        <v>5.1823932516848803</v>
      </c>
      <c r="K322" s="299"/>
    </row>
    <row r="323" spans="1:11">
      <c r="A323" s="300" t="s">
        <v>373</v>
      </c>
      <c r="B323" s="12">
        <v>1</v>
      </c>
      <c r="C323" s="301">
        <v>7014</v>
      </c>
      <c r="D323" s="20">
        <v>40610</v>
      </c>
      <c r="E323" s="130" t="s">
        <v>334</v>
      </c>
      <c r="F323" s="302"/>
      <c r="G323" s="303"/>
      <c r="H323" s="304"/>
      <c r="I323" s="305"/>
      <c r="J323" s="306"/>
      <c r="K323" s="27" t="s">
        <v>369</v>
      </c>
    </row>
    <row r="324" spans="1:11" ht="21.75" thickBot="1">
      <c r="A324" s="134">
        <v>44306</v>
      </c>
      <c r="B324" s="28">
        <v>2</v>
      </c>
      <c r="C324" s="136">
        <v>7014</v>
      </c>
      <c r="D324" s="30">
        <v>40836</v>
      </c>
      <c r="E324" s="137" t="s">
        <v>323</v>
      </c>
      <c r="F324" s="38">
        <v>8.1999846282972702E-2</v>
      </c>
      <c r="G324" s="41">
        <v>4.5662038136675834E-3</v>
      </c>
      <c r="H324" s="245">
        <v>5.5685516749752216E-2</v>
      </c>
      <c r="I324" s="307">
        <v>0.38930213384442069</v>
      </c>
      <c r="J324" s="186">
        <v>1.5572085353776828</v>
      </c>
      <c r="K324" s="37"/>
    </row>
    <row r="325" spans="1:11" ht="21.75" thickBot="1">
      <c r="B325" s="45">
        <v>3</v>
      </c>
      <c r="C325" s="92">
        <v>7014</v>
      </c>
      <c r="D325" s="51">
        <v>40980</v>
      </c>
      <c r="E325" s="166" t="s">
        <v>325</v>
      </c>
      <c r="F325" s="53">
        <v>7.7823287791331561E-2</v>
      </c>
      <c r="G325" s="54">
        <v>2.5158865285494995E-3</v>
      </c>
      <c r="H325" s="246">
        <v>3.2328196352939674E-2</v>
      </c>
      <c r="I325" s="308">
        <v>0.36633722828949872</v>
      </c>
      <c r="J325" s="170">
        <v>1.4653489131579949</v>
      </c>
      <c r="K325" s="254"/>
    </row>
    <row r="326" spans="1:11">
      <c r="B326" s="18">
        <v>4</v>
      </c>
      <c r="C326" s="309">
        <v>7042</v>
      </c>
      <c r="D326" s="310" t="s">
        <v>374</v>
      </c>
      <c r="E326" s="130" t="s">
        <v>367</v>
      </c>
      <c r="F326" s="79">
        <v>8.6901816953916869E-2</v>
      </c>
      <c r="G326" s="80">
        <v>4.9880983278129511E-3</v>
      </c>
      <c r="H326" s="244">
        <v>5.7399240921028015E-2</v>
      </c>
      <c r="I326" s="311">
        <v>0.41625402674492434</v>
      </c>
      <c r="J326" s="312">
        <v>1.6650161069796974</v>
      </c>
      <c r="K326" s="313"/>
    </row>
    <row r="327" spans="1:11">
      <c r="B327" s="28">
        <v>5</v>
      </c>
      <c r="C327" s="257">
        <v>7042</v>
      </c>
      <c r="D327" s="30">
        <v>42325</v>
      </c>
      <c r="E327" s="137" t="s">
        <v>330</v>
      </c>
      <c r="F327" s="314"/>
      <c r="G327" s="39"/>
      <c r="H327" s="179"/>
      <c r="I327" s="177"/>
      <c r="J327" s="315"/>
      <c r="K327" s="37" t="s">
        <v>369</v>
      </c>
    </row>
    <row r="328" spans="1:11">
      <c r="B328" s="28">
        <v>6</v>
      </c>
      <c r="C328" s="136">
        <v>7042</v>
      </c>
      <c r="D328" s="30">
        <v>42772</v>
      </c>
      <c r="E328" s="137" t="s">
        <v>331</v>
      </c>
      <c r="F328" s="38">
        <v>0.12073749470426599</v>
      </c>
      <c r="G328" s="41">
        <v>6.6501797817725581E-3</v>
      </c>
      <c r="H328" s="245">
        <v>5.5079656887543391E-2</v>
      </c>
      <c r="I328" s="307">
        <v>0.60222620034129803</v>
      </c>
      <c r="J328" s="316">
        <v>2.4089048013651921</v>
      </c>
      <c r="K328" s="260"/>
    </row>
    <row r="329" spans="1:11" ht="21.75" thickBot="1">
      <c r="B329" s="45">
        <v>7</v>
      </c>
      <c r="C329" s="92">
        <v>7042</v>
      </c>
      <c r="D329" s="51">
        <v>43577</v>
      </c>
      <c r="E329" s="166" t="s">
        <v>333</v>
      </c>
      <c r="F329" s="53">
        <v>0.12212204960994549</v>
      </c>
      <c r="G329" s="54">
        <v>4.8027248238650261E-4</v>
      </c>
      <c r="H329" s="246">
        <v>3.9327253671264106E-3</v>
      </c>
      <c r="I329" s="308">
        <v>0.60983527304292406</v>
      </c>
      <c r="J329" s="317">
        <v>2.4393410921716963</v>
      </c>
      <c r="K329" s="318" t="s">
        <v>324</v>
      </c>
    </row>
    <row r="330" spans="1:11">
      <c r="B330" s="18">
        <v>8</v>
      </c>
      <c r="C330" s="89">
        <v>7046</v>
      </c>
      <c r="D330" s="20">
        <v>41877</v>
      </c>
      <c r="E330" s="130" t="s">
        <v>335</v>
      </c>
      <c r="F330" s="79">
        <v>8.084070546002875E-2</v>
      </c>
      <c r="G330" s="80">
        <v>4.0949053457565443E-3</v>
      </c>
      <c r="H330" s="244">
        <v>5.0654003109624618E-2</v>
      </c>
      <c r="I330" s="311">
        <v>0.38292873975042235</v>
      </c>
      <c r="J330" s="312">
        <v>1.5317149590016894</v>
      </c>
      <c r="K330" s="319" t="s">
        <v>324</v>
      </c>
    </row>
    <row r="331" spans="1:11">
      <c r="B331" s="28">
        <v>9</v>
      </c>
      <c r="C331" s="136">
        <v>7046</v>
      </c>
      <c r="D331" s="30">
        <v>42255</v>
      </c>
      <c r="E331" s="137" t="s">
        <v>325</v>
      </c>
      <c r="F331" s="38">
        <v>0.121629867117649</v>
      </c>
      <c r="G331" s="41">
        <v>7.9176517477005295E-3</v>
      </c>
      <c r="H331" s="245">
        <v>6.5096278860865789E-2</v>
      </c>
      <c r="I331" s="307">
        <v>0.60712893080158958</v>
      </c>
      <c r="J331" s="316">
        <v>2.4285157232063583</v>
      </c>
      <c r="K331" s="44"/>
    </row>
    <row r="332" spans="1:11" ht="21.75" thickBot="1">
      <c r="B332" s="45">
        <v>10</v>
      </c>
      <c r="C332" s="92">
        <v>7046</v>
      </c>
      <c r="D332" s="51">
        <v>43207</v>
      </c>
      <c r="E332" s="166" t="s">
        <v>331</v>
      </c>
      <c r="F332" s="53">
        <v>0.17831907920500897</v>
      </c>
      <c r="G332" s="251">
        <v>3.0417226166474572E-3</v>
      </c>
      <c r="H332" s="246">
        <v>1.7057751925414918E-2</v>
      </c>
      <c r="I332" s="308">
        <v>0.91846597711218758</v>
      </c>
      <c r="J332" s="77">
        <v>3.6738639084487503</v>
      </c>
      <c r="K332" s="64"/>
    </row>
    <row r="333" spans="1:11">
      <c r="B333" s="129">
        <v>11</v>
      </c>
      <c r="C333" s="89">
        <v>7058</v>
      </c>
      <c r="D333" s="20">
        <v>42591</v>
      </c>
      <c r="E333" s="130" t="s">
        <v>325</v>
      </c>
      <c r="F333" s="80">
        <v>6.6314524990397403E-2</v>
      </c>
      <c r="G333" s="253">
        <v>9.3988373590134823E-3</v>
      </c>
      <c r="H333" s="269">
        <v>0.14173120233273886</v>
      </c>
      <c r="I333" s="311">
        <v>0.30304347070945065</v>
      </c>
      <c r="J333" s="68">
        <v>1.2121738828378026</v>
      </c>
      <c r="K333" s="27"/>
    </row>
    <row r="334" spans="1:11">
      <c r="B334" s="135">
        <v>12</v>
      </c>
      <c r="C334" s="136">
        <v>7058</v>
      </c>
      <c r="D334" s="30">
        <v>42975</v>
      </c>
      <c r="E334" s="137" t="s">
        <v>328</v>
      </c>
      <c r="F334" s="41">
        <v>9.7747158208419435E-2</v>
      </c>
      <c r="G334" s="250">
        <v>1.1890081866065357E-2</v>
      </c>
      <c r="H334" s="271">
        <v>0.12164120250650118</v>
      </c>
      <c r="I334" s="307">
        <v>0.47587202486439967</v>
      </c>
      <c r="J334" s="73">
        <v>1.9034880994575987</v>
      </c>
      <c r="K334" s="37"/>
    </row>
    <row r="335" spans="1:11" ht="21.75" thickBot="1">
      <c r="B335" s="320">
        <v>13</v>
      </c>
      <c r="C335" s="92">
        <v>7058</v>
      </c>
      <c r="D335" s="51">
        <v>43350</v>
      </c>
      <c r="E335" s="166" t="s">
        <v>330</v>
      </c>
      <c r="F335" s="54">
        <v>0.12765179852058464</v>
      </c>
      <c r="G335" s="251">
        <v>6.8471247052493192E-4</v>
      </c>
      <c r="H335" s="273">
        <v>5.3639077432545363E-3</v>
      </c>
      <c r="I335" s="308">
        <v>0.64021761474095829</v>
      </c>
      <c r="J335" s="77">
        <v>2.5608704589638331</v>
      </c>
      <c r="K335" s="88"/>
    </row>
    <row r="336" spans="1:11">
      <c r="B336" s="129">
        <v>14</v>
      </c>
      <c r="C336" s="89">
        <v>7059</v>
      </c>
      <c r="D336" s="20">
        <v>42452</v>
      </c>
      <c r="E336" s="130" t="s">
        <v>335</v>
      </c>
      <c r="F336" s="79">
        <v>7.947431445634566E-2</v>
      </c>
      <c r="G336" s="253">
        <v>1.2354194982904266E-2</v>
      </c>
      <c r="H336" s="244">
        <v>0.15544890279852977</v>
      </c>
      <c r="I336" s="311">
        <v>0.37541114897387334</v>
      </c>
      <c r="J336" s="68">
        <v>1.5016445958954934</v>
      </c>
      <c r="K336" s="319" t="s">
        <v>324</v>
      </c>
    </row>
    <row r="337" spans="2:11">
      <c r="B337" s="135">
        <v>15</v>
      </c>
      <c r="C337" s="136">
        <v>7059</v>
      </c>
      <c r="D337" s="30">
        <v>42717</v>
      </c>
      <c r="E337" s="137" t="s">
        <v>325</v>
      </c>
      <c r="F337" s="38">
        <v>7.0838856993822003E-2</v>
      </c>
      <c r="G337" s="255"/>
      <c r="H337" s="179"/>
      <c r="I337" s="307">
        <v>0.327928859554799</v>
      </c>
      <c r="J337" s="73">
        <v>1.311715438219196</v>
      </c>
      <c r="K337" s="321" t="s">
        <v>327</v>
      </c>
    </row>
    <row r="338" spans="2:11" ht="21.75" thickBot="1">
      <c r="B338" s="320">
        <v>16</v>
      </c>
      <c r="C338" s="322">
        <v>7059</v>
      </c>
      <c r="D338" s="51">
        <v>43089</v>
      </c>
      <c r="E338" s="166" t="s">
        <v>328</v>
      </c>
      <c r="F338" s="323"/>
      <c r="G338" s="324"/>
      <c r="H338" s="198"/>
      <c r="I338" s="196"/>
      <c r="J338" s="325"/>
      <c r="K338" s="254" t="s">
        <v>369</v>
      </c>
    </row>
    <row r="339" spans="2:11">
      <c r="B339" s="129">
        <v>17</v>
      </c>
      <c r="C339" s="89">
        <v>7061</v>
      </c>
      <c r="D339" s="20">
        <v>42627</v>
      </c>
      <c r="E339" s="130" t="s">
        <v>335</v>
      </c>
      <c r="F339" s="79">
        <v>0.135916556398708</v>
      </c>
      <c r="G339" s="326"/>
      <c r="H339" s="304"/>
      <c r="I339" s="133">
        <v>0.68562164896001898</v>
      </c>
      <c r="J339" s="68">
        <v>2.7424865958400759</v>
      </c>
      <c r="K339" s="319" t="s">
        <v>327</v>
      </c>
    </row>
    <row r="340" spans="2:11">
      <c r="B340" s="135">
        <v>18</v>
      </c>
      <c r="C340" s="136">
        <v>7061</v>
      </c>
      <c r="D340" s="30">
        <v>43068</v>
      </c>
      <c r="E340" s="137" t="s">
        <v>325</v>
      </c>
      <c r="F340" s="38">
        <v>5.8839948165084567E-2</v>
      </c>
      <c r="G340" s="250">
        <v>4.4417083589921675E-3</v>
      </c>
      <c r="H340" s="245">
        <v>7.5487971990224542E-2</v>
      </c>
      <c r="I340" s="140">
        <v>0.26193327059806532</v>
      </c>
      <c r="J340" s="73">
        <v>1.0477330823922613</v>
      </c>
      <c r="K340" s="85"/>
    </row>
    <row r="341" spans="2:11" ht="21.75" thickBot="1">
      <c r="B341" s="320">
        <v>19</v>
      </c>
      <c r="C341" s="92">
        <v>7061</v>
      </c>
      <c r="D341" s="51">
        <v>43404</v>
      </c>
      <c r="E341" s="166" t="s">
        <v>328</v>
      </c>
      <c r="F341" s="53">
        <v>8.6815048334832098E-2</v>
      </c>
      <c r="G341" s="324"/>
      <c r="H341" s="198"/>
      <c r="I341" s="169">
        <v>0.41577776632265201</v>
      </c>
      <c r="J341" s="77">
        <v>1.663111065290608</v>
      </c>
      <c r="K341" s="318" t="s">
        <v>327</v>
      </c>
    </row>
    <row r="342" spans="2:11">
      <c r="B342" s="18">
        <v>20</v>
      </c>
      <c r="C342" s="89">
        <v>7065</v>
      </c>
      <c r="D342" s="20">
        <v>42500</v>
      </c>
      <c r="E342" s="171" t="s">
        <v>335</v>
      </c>
      <c r="F342" s="79">
        <v>6.6943813938820498E-2</v>
      </c>
      <c r="G342" s="326"/>
      <c r="H342" s="304"/>
      <c r="I342" s="133">
        <v>0.306507326504178</v>
      </c>
      <c r="J342" s="68">
        <v>1.226029306016712</v>
      </c>
      <c r="K342" s="319" t="s">
        <v>327</v>
      </c>
    </row>
    <row r="343" spans="2:11">
      <c r="B343" s="28">
        <v>21</v>
      </c>
      <c r="C343" s="136">
        <v>7065</v>
      </c>
      <c r="D343" s="30">
        <v>42871</v>
      </c>
      <c r="E343" s="176" t="s">
        <v>325</v>
      </c>
      <c r="F343" s="38">
        <v>7.0291721805164603E-2</v>
      </c>
      <c r="G343" s="255"/>
      <c r="H343" s="179"/>
      <c r="I343" s="140">
        <v>0.32491987392751598</v>
      </c>
      <c r="J343" s="73">
        <v>1.2996794957100639</v>
      </c>
      <c r="K343" s="321" t="s">
        <v>327</v>
      </c>
    </row>
    <row r="344" spans="2:11" ht="21.75" thickBot="1">
      <c r="B344" s="45">
        <v>22</v>
      </c>
      <c r="C344" s="92">
        <v>7065</v>
      </c>
      <c r="D344" s="51">
        <v>43242</v>
      </c>
      <c r="E344" s="195" t="s">
        <v>328</v>
      </c>
      <c r="F344" s="53">
        <v>1.3243773081743467E-2</v>
      </c>
      <c r="G344" s="251">
        <v>7.9006840504735113E-4</v>
      </c>
      <c r="H344" s="246">
        <v>5.9655839780014049E-2</v>
      </c>
      <c r="I344" s="169">
        <v>1.102492898637901E-2</v>
      </c>
      <c r="J344" s="77">
        <v>4.4099715945516038E-2</v>
      </c>
      <c r="K344" s="88"/>
    </row>
    <row r="345" spans="2:11">
      <c r="B345" s="18">
        <v>23</v>
      </c>
      <c r="C345" s="89">
        <v>7066</v>
      </c>
      <c r="D345" s="20">
        <v>42500</v>
      </c>
      <c r="E345" s="171" t="s">
        <v>335</v>
      </c>
      <c r="F345" s="79">
        <v>6.1541013905888155E-2</v>
      </c>
      <c r="G345" s="253">
        <v>7.8432373275278706E-3</v>
      </c>
      <c r="H345" s="244">
        <v>0.12744732057099634</v>
      </c>
      <c r="I345" s="133">
        <v>0.27678921542401602</v>
      </c>
      <c r="J345" s="68">
        <v>1.1071568616960641</v>
      </c>
      <c r="K345" s="69"/>
    </row>
    <row r="346" spans="2:11">
      <c r="B346" s="28">
        <v>24</v>
      </c>
      <c r="C346" s="136">
        <v>7066</v>
      </c>
      <c r="D346" s="30">
        <v>42871</v>
      </c>
      <c r="E346" s="176" t="s">
        <v>325</v>
      </c>
      <c r="F346" s="38">
        <v>6.4716758603835967E-2</v>
      </c>
      <c r="G346" s="250">
        <v>7.3265316992603734E-3</v>
      </c>
      <c r="H346" s="245">
        <v>0.11320918811941405</v>
      </c>
      <c r="I346" s="140">
        <v>0.29425683897559801</v>
      </c>
      <c r="J346" s="73">
        <v>1.177027355902392</v>
      </c>
      <c r="K346" s="44"/>
    </row>
    <row r="347" spans="2:11" ht="21.75" thickBot="1">
      <c r="B347" s="45">
        <v>25</v>
      </c>
      <c r="C347" s="92">
        <v>7066</v>
      </c>
      <c r="D347" s="51">
        <v>43242</v>
      </c>
      <c r="E347" s="195" t="s">
        <v>328</v>
      </c>
      <c r="F347" s="53">
        <v>0.13134056252652568</v>
      </c>
      <c r="G347" s="251">
        <v>3.015958716873551E-3</v>
      </c>
      <c r="H347" s="246">
        <v>2.2962888683109188E-2</v>
      </c>
      <c r="I347" s="169">
        <v>0.66048307006929108</v>
      </c>
      <c r="J347" s="77">
        <v>2.6419322802771643</v>
      </c>
      <c r="K347" s="249"/>
    </row>
    <row r="348" spans="2:11">
      <c r="B348" s="18">
        <v>26</v>
      </c>
      <c r="C348" s="89">
        <v>7067</v>
      </c>
      <c r="D348" s="20">
        <v>42443</v>
      </c>
      <c r="E348" s="171" t="s">
        <v>335</v>
      </c>
      <c r="F348" s="79">
        <v>0.214137065846699</v>
      </c>
      <c r="G348" s="253">
        <v>7.1005681903799078E-4</v>
      </c>
      <c r="H348" s="244">
        <v>3.3158987036196776E-3</v>
      </c>
      <c r="I348" s="210">
        <v>1.1150212376718198</v>
      </c>
      <c r="J348" s="68">
        <v>4.4600849506872793</v>
      </c>
      <c r="K348" s="27" t="s">
        <v>324</v>
      </c>
    </row>
    <row r="349" spans="2:11">
      <c r="B349" s="28">
        <v>27</v>
      </c>
      <c r="C349" s="136">
        <v>7067</v>
      </c>
      <c r="D349" s="30">
        <v>42808</v>
      </c>
      <c r="E349" s="176" t="s">
        <v>325</v>
      </c>
      <c r="F349" s="38">
        <v>0.12856388868583901</v>
      </c>
      <c r="G349" s="250">
        <v>5.833620043792672E-3</v>
      </c>
      <c r="H349" s="245">
        <v>4.5375261307222969E-2</v>
      </c>
      <c r="I349" s="214">
        <v>0.64522761440625798</v>
      </c>
      <c r="J349" s="73">
        <v>2.5809104576250319</v>
      </c>
      <c r="K349" s="85"/>
    </row>
    <row r="350" spans="2:11" ht="21.75" thickBot="1">
      <c r="B350" s="45">
        <v>28</v>
      </c>
      <c r="C350" s="92">
        <v>7067</v>
      </c>
      <c r="D350" s="51">
        <v>43326</v>
      </c>
      <c r="E350" s="195" t="s">
        <v>328</v>
      </c>
      <c r="F350" s="53">
        <v>0.21876097283262466</v>
      </c>
      <c r="G350" s="251">
        <v>1.7781183321795027E-2</v>
      </c>
      <c r="H350" s="246">
        <v>8.1281332275842083E-2</v>
      </c>
      <c r="I350" s="218">
        <v>1.1403767895266401</v>
      </c>
      <c r="J350" s="77">
        <v>4.5615071581065605</v>
      </c>
      <c r="K350" s="64"/>
    </row>
    <row r="351" spans="2:11">
      <c r="B351" s="18">
        <v>29</v>
      </c>
      <c r="C351" s="89">
        <v>7069</v>
      </c>
      <c r="D351" s="20">
        <v>42508</v>
      </c>
      <c r="E351" s="171" t="s">
        <v>335</v>
      </c>
      <c r="F351" s="65">
        <v>0.113000425293961</v>
      </c>
      <c r="G351" s="253">
        <v>1.0930142575530155E-2</v>
      </c>
      <c r="H351" s="244">
        <v>9.6726561400953301E-2</v>
      </c>
      <c r="I351" s="210">
        <v>0.55970778061487059</v>
      </c>
      <c r="J351" s="68">
        <v>2.2388311224594823</v>
      </c>
      <c r="K351" s="27"/>
    </row>
    <row r="352" spans="2:11">
      <c r="B352" s="28">
        <v>30</v>
      </c>
      <c r="C352" s="136">
        <v>7069</v>
      </c>
      <c r="D352" s="30">
        <v>42949</v>
      </c>
      <c r="E352" s="176" t="s">
        <v>325</v>
      </c>
      <c r="F352" s="70">
        <v>0.11307836131942299</v>
      </c>
      <c r="G352" s="250">
        <v>4.6886513413430626E-3</v>
      </c>
      <c r="H352" s="245">
        <v>4.1463736179361423E-2</v>
      </c>
      <c r="I352" s="214">
        <v>0.560139170427989</v>
      </c>
      <c r="J352" s="73">
        <v>2.240556681711956</v>
      </c>
      <c r="K352" s="37"/>
    </row>
    <row r="353" spans="2:11" ht="21.75" thickBot="1">
      <c r="B353" s="45">
        <v>31</v>
      </c>
      <c r="C353" s="92">
        <v>7069</v>
      </c>
      <c r="D353" s="51">
        <v>43446</v>
      </c>
      <c r="E353" s="195" t="s">
        <v>328</v>
      </c>
      <c r="F353" s="74">
        <v>1.9459218974871399E-2</v>
      </c>
      <c r="G353" s="251">
        <v>2.6384118871899068E-3</v>
      </c>
      <c r="H353" s="246">
        <v>0.13558673092671455</v>
      </c>
      <c r="I353" s="218">
        <v>4.5239205333867737E-2</v>
      </c>
      <c r="J353" s="77">
        <v>0.18095682133547095</v>
      </c>
      <c r="K353" s="254"/>
    </row>
    <row r="354" spans="2:11">
      <c r="B354" s="18">
        <v>32</v>
      </c>
      <c r="C354" s="89">
        <v>7070</v>
      </c>
      <c r="D354" s="20">
        <v>42639</v>
      </c>
      <c r="E354" s="171" t="s">
        <v>335</v>
      </c>
      <c r="F354" s="65">
        <v>0.139119699434189</v>
      </c>
      <c r="G354" s="253">
        <v>2.983641088623549E-3</v>
      </c>
      <c r="H354" s="244">
        <v>2.1446575149013814E-2</v>
      </c>
      <c r="I354" s="210">
        <v>0.70321670426647265</v>
      </c>
      <c r="J354" s="68">
        <v>2.8128668170658906</v>
      </c>
      <c r="K354" s="69"/>
    </row>
    <row r="355" spans="2:11">
      <c r="B355" s="28">
        <v>33</v>
      </c>
      <c r="C355" s="136">
        <v>7070</v>
      </c>
      <c r="D355" s="30">
        <v>43003</v>
      </c>
      <c r="E355" s="176" t="s">
        <v>325</v>
      </c>
      <c r="F355" s="70">
        <v>0.15615585950225067</v>
      </c>
      <c r="G355" s="250">
        <v>6.4196402592090725E-3</v>
      </c>
      <c r="H355" s="245">
        <v>4.1110466681633206E-2</v>
      </c>
      <c r="I355" s="214">
        <v>0.79678147168857638</v>
      </c>
      <c r="J355" s="73">
        <v>3.1871258867543055</v>
      </c>
      <c r="K355" s="44"/>
    </row>
    <row r="356" spans="2:11" ht="21.75" thickBot="1">
      <c r="B356" s="45">
        <v>34</v>
      </c>
      <c r="C356" s="92">
        <v>7070</v>
      </c>
      <c r="D356" s="51">
        <v>43383</v>
      </c>
      <c r="E356" s="195" t="s">
        <v>328</v>
      </c>
      <c r="F356" s="74">
        <v>0.14489352483953266</v>
      </c>
      <c r="G356" s="251">
        <v>5.4256861408906736E-4</v>
      </c>
      <c r="H356" s="246">
        <v>3.7446022152470494E-3</v>
      </c>
      <c r="I356" s="218">
        <v>0.73493098650620803</v>
      </c>
      <c r="J356" s="77">
        <v>2.9397239460248321</v>
      </c>
      <c r="K356" s="254"/>
    </row>
    <row r="357" spans="2:11">
      <c r="B357" s="18">
        <v>35</v>
      </c>
      <c r="C357" s="89">
        <v>7072</v>
      </c>
      <c r="D357" s="20">
        <v>42724</v>
      </c>
      <c r="E357" s="171" t="s">
        <v>335</v>
      </c>
      <c r="F357" s="65">
        <v>8.247970928829533E-2</v>
      </c>
      <c r="G357" s="253">
        <v>5.9868717445812356E-3</v>
      </c>
      <c r="H357" s="244">
        <v>7.2585994740294632E-2</v>
      </c>
      <c r="I357" s="210">
        <v>0.39194014229300572</v>
      </c>
      <c r="J357" s="68">
        <v>1.5677605691720229</v>
      </c>
      <c r="K357" s="27"/>
    </row>
    <row r="358" spans="2:11">
      <c r="B358" s="28">
        <v>36</v>
      </c>
      <c r="C358" s="136">
        <v>7072</v>
      </c>
      <c r="D358" s="30">
        <v>43088</v>
      </c>
      <c r="E358" s="176" t="s">
        <v>325</v>
      </c>
      <c r="F358" s="70">
        <v>7.8524104210457663E-2</v>
      </c>
      <c r="G358" s="250">
        <v>1.2272172395862177E-3</v>
      </c>
      <c r="H358" s="245">
        <v>1.5628541731556356E-2</v>
      </c>
      <c r="I358" s="214">
        <v>0.370191045106814</v>
      </c>
      <c r="J358" s="73">
        <v>1.480764180427256</v>
      </c>
      <c r="K358" s="37" t="s">
        <v>324</v>
      </c>
    </row>
    <row r="359" spans="2:11" ht="21.75" thickBot="1">
      <c r="B359" s="45">
        <v>37</v>
      </c>
      <c r="C359" s="92">
        <v>7072</v>
      </c>
      <c r="D359" s="51">
        <v>43416</v>
      </c>
      <c r="E359" s="195" t="s">
        <v>328</v>
      </c>
      <c r="F359" s="74">
        <v>0.11914871447437868</v>
      </c>
      <c r="G359" s="251">
        <v>3.8518556283333128E-3</v>
      </c>
      <c r="H359" s="246">
        <v>3.2328134175225218E-2</v>
      </c>
      <c r="I359" s="218">
        <v>0.59349707689502296</v>
      </c>
      <c r="J359" s="77">
        <v>2.3739883075800918</v>
      </c>
      <c r="K359" s="64"/>
    </row>
    <row r="360" spans="2:11">
      <c r="B360" s="18">
        <v>38</v>
      </c>
      <c r="C360" s="89">
        <v>7073</v>
      </c>
      <c r="D360" s="20">
        <v>42781</v>
      </c>
      <c r="E360" s="171" t="s">
        <v>334</v>
      </c>
      <c r="F360" s="65">
        <v>6.3447857187693302E-2</v>
      </c>
      <c r="G360" s="253">
        <v>6.843270224907114E-3</v>
      </c>
      <c r="H360" s="244">
        <v>0.10785660112465505</v>
      </c>
      <c r="I360" s="210">
        <v>0.28727790576964302</v>
      </c>
      <c r="J360" s="68">
        <v>1.1491116230785721</v>
      </c>
      <c r="K360" s="27"/>
    </row>
    <row r="361" spans="2:11">
      <c r="B361" s="28">
        <v>39</v>
      </c>
      <c r="C361" s="136">
        <v>7073</v>
      </c>
      <c r="D361" s="30">
        <v>43159</v>
      </c>
      <c r="E361" s="176" t="s">
        <v>325</v>
      </c>
      <c r="F361" s="70">
        <v>0.24126458894953864</v>
      </c>
      <c r="G361" s="250">
        <v>9.3653834476945513E-3</v>
      </c>
      <c r="H361" s="245">
        <v>3.8817894861700383E-2</v>
      </c>
      <c r="I361" s="214">
        <v>1.2638036691932</v>
      </c>
      <c r="J361" s="73">
        <v>5.0552146767727999</v>
      </c>
      <c r="K361" s="60"/>
    </row>
    <row r="362" spans="2:11" ht="21.75" thickBot="1">
      <c r="B362" s="45">
        <v>40</v>
      </c>
      <c r="C362" s="92">
        <v>7073</v>
      </c>
      <c r="D362" s="51">
        <v>43535</v>
      </c>
      <c r="E362" s="195" t="s">
        <v>328</v>
      </c>
      <c r="F362" s="74">
        <v>7.478700010830884E-2</v>
      </c>
      <c r="G362" s="251">
        <v>2.19263687449905E-3</v>
      </c>
      <c r="H362" s="246">
        <v>2.9318422604511556E-2</v>
      </c>
      <c r="I362" s="218">
        <v>0.34964079018221034</v>
      </c>
      <c r="J362" s="77">
        <v>1.3985631607288413</v>
      </c>
      <c r="K362" s="64"/>
    </row>
    <row r="363" spans="2:11">
      <c r="B363" s="18">
        <v>41</v>
      </c>
      <c r="C363" s="89">
        <v>7074</v>
      </c>
      <c r="D363" s="20">
        <v>42795</v>
      </c>
      <c r="E363" s="171" t="s">
        <v>334</v>
      </c>
      <c r="F363" s="65">
        <v>0.135402128132043</v>
      </c>
      <c r="G363" s="253">
        <v>6.3444130048354004E-3</v>
      </c>
      <c r="H363" s="244">
        <v>4.6856080420304647E-2</v>
      </c>
      <c r="I363" s="210">
        <v>0.68279445695994756</v>
      </c>
      <c r="J363" s="68">
        <v>2.7311778278397902</v>
      </c>
      <c r="K363" s="69"/>
    </row>
    <row r="364" spans="2:11">
      <c r="B364" s="28">
        <v>42</v>
      </c>
      <c r="C364" s="136">
        <v>7074</v>
      </c>
      <c r="D364" s="30">
        <v>43171</v>
      </c>
      <c r="E364" s="176" t="s">
        <v>325</v>
      </c>
      <c r="F364" s="70">
        <v>7.8974025013150845E-2</v>
      </c>
      <c r="G364" s="250">
        <v>4.4061497836341548E-3</v>
      </c>
      <c r="H364" s="245">
        <v>5.5792392282151479E-2</v>
      </c>
      <c r="I364" s="214">
        <v>0.37266461521421601</v>
      </c>
      <c r="J364" s="73">
        <v>1.490658460856864</v>
      </c>
      <c r="K364" s="37" t="s">
        <v>324</v>
      </c>
    </row>
    <row r="365" spans="2:11" ht="21.75" thickBot="1">
      <c r="B365" s="45">
        <v>43</v>
      </c>
      <c r="C365" s="92">
        <v>7074</v>
      </c>
      <c r="D365" s="51">
        <v>43537</v>
      </c>
      <c r="E365" s="195" t="s">
        <v>328</v>
      </c>
      <c r="F365" s="74">
        <v>0.16510039314851432</v>
      </c>
      <c r="G365" s="251">
        <v>4.3826458149914824E-3</v>
      </c>
      <c r="H365" s="246">
        <v>2.654533845385286E-2</v>
      </c>
      <c r="I365" s="218">
        <v>0.84589623106290535</v>
      </c>
      <c r="J365" s="77">
        <v>3.3835849242516214</v>
      </c>
      <c r="K365" s="64"/>
    </row>
    <row r="366" spans="2:11">
      <c r="B366" s="18">
        <v>44</v>
      </c>
      <c r="C366" s="301">
        <v>7068</v>
      </c>
      <c r="D366" s="20">
        <v>42970</v>
      </c>
      <c r="E366" s="171" t="s">
        <v>325</v>
      </c>
      <c r="F366" s="327"/>
      <c r="G366" s="326"/>
      <c r="H366" s="304"/>
      <c r="I366" s="328"/>
      <c r="J366" s="329"/>
      <c r="K366" s="330" t="s">
        <v>369</v>
      </c>
    </row>
    <row r="367" spans="2:11" ht="21.75" thickBot="1">
      <c r="B367" s="45">
        <v>45</v>
      </c>
      <c r="C367" s="92">
        <v>7068</v>
      </c>
      <c r="D367" s="51">
        <v>43354</v>
      </c>
      <c r="E367" s="195" t="s">
        <v>328</v>
      </c>
      <c r="F367" s="74">
        <v>0.12190732895317949</v>
      </c>
      <c r="G367" s="251">
        <v>1.1833845608899508E-2</v>
      </c>
      <c r="H367" s="246">
        <v>9.7072470625982551E-2</v>
      </c>
      <c r="I367" s="218">
        <v>0.60865214077923502</v>
      </c>
      <c r="J367" s="77">
        <v>2.4346085631169401</v>
      </c>
      <c r="K367" s="254" t="s">
        <v>324</v>
      </c>
    </row>
    <row r="368" spans="2:11">
      <c r="B368" s="18">
        <v>46</v>
      </c>
      <c r="C368" s="89">
        <v>7075</v>
      </c>
      <c r="D368" s="20">
        <v>42815</v>
      </c>
      <c r="E368" s="171" t="s">
        <v>334</v>
      </c>
      <c r="F368" s="65">
        <v>0.18175274964982432</v>
      </c>
      <c r="G368" s="253">
        <v>2.6102848380204027E-3</v>
      </c>
      <c r="H368" s="244">
        <v>1.4361735066179373E-2</v>
      </c>
      <c r="I368" s="210">
        <v>0.93731390933294401</v>
      </c>
      <c r="J368" s="68">
        <v>3.749255637331776</v>
      </c>
      <c r="K368" s="69"/>
    </row>
    <row r="369" spans="2:11" ht="21.75" thickBot="1">
      <c r="B369" s="45">
        <v>47</v>
      </c>
      <c r="C369" s="92">
        <v>7075</v>
      </c>
      <c r="D369" s="51">
        <v>43185</v>
      </c>
      <c r="E369" s="195" t="s">
        <v>325</v>
      </c>
      <c r="F369" s="74">
        <v>0.1023443205061315</v>
      </c>
      <c r="G369" s="251">
        <v>5.4705716968816206E-3</v>
      </c>
      <c r="H369" s="246">
        <v>5.3452616323285629E-2</v>
      </c>
      <c r="I369" s="218">
        <v>0.5011448422849023</v>
      </c>
      <c r="J369" s="77">
        <v>2.0045793691396092</v>
      </c>
      <c r="K369" s="64"/>
    </row>
    <row r="370" spans="2:11">
      <c r="B370" s="18">
        <v>48</v>
      </c>
      <c r="C370" s="89">
        <v>7079</v>
      </c>
      <c r="D370" s="20">
        <v>42900</v>
      </c>
      <c r="E370" s="171" t="s">
        <v>335</v>
      </c>
      <c r="F370" s="65">
        <v>8.2985150234447413E-2</v>
      </c>
      <c r="G370" s="253">
        <v>1.3974617141277773E-3</v>
      </c>
      <c r="H370" s="244">
        <v>1.6839900996500051E-2</v>
      </c>
      <c r="I370" s="210">
        <v>0.39472032047565969</v>
      </c>
      <c r="J370" s="68">
        <v>1.5788812819026388</v>
      </c>
      <c r="K370" s="69"/>
    </row>
    <row r="371" spans="2:11" ht="21.75" thickBot="1">
      <c r="B371" s="45">
        <v>49</v>
      </c>
      <c r="C371" s="92">
        <v>7079</v>
      </c>
      <c r="D371" s="51">
        <v>43270</v>
      </c>
      <c r="E371" s="195" t="s">
        <v>325</v>
      </c>
      <c r="F371" s="74">
        <v>6.1988656515892297E-2</v>
      </c>
      <c r="G371" s="251">
        <v>5.3441283581621086E-3</v>
      </c>
      <c r="H371" s="246">
        <v>8.6211391866381409E-2</v>
      </c>
      <c r="I371" s="218">
        <v>0.27925247449773999</v>
      </c>
      <c r="J371" s="77">
        <v>1.11700989799096</v>
      </c>
      <c r="K371" s="249"/>
    </row>
    <row r="372" spans="2:11">
      <c r="B372" s="18">
        <v>50</v>
      </c>
      <c r="C372" s="89">
        <v>7081</v>
      </c>
      <c r="D372" s="20">
        <v>42898</v>
      </c>
      <c r="E372" s="171" t="s">
        <v>335</v>
      </c>
      <c r="F372" s="65">
        <v>9.6342865525522736E-2</v>
      </c>
      <c r="G372" s="253">
        <v>4.9485832952293881E-3</v>
      </c>
      <c r="H372" s="244">
        <v>5.1364294265447509E-2</v>
      </c>
      <c r="I372" s="210">
        <v>0.4681563473078767</v>
      </c>
      <c r="J372" s="68">
        <v>1.8726253892315068</v>
      </c>
      <c r="K372" s="248"/>
    </row>
    <row r="373" spans="2:11" ht="21.75" thickBot="1">
      <c r="B373" s="45">
        <v>51</v>
      </c>
      <c r="C373" s="92">
        <v>7081</v>
      </c>
      <c r="D373" s="51">
        <v>43269</v>
      </c>
      <c r="E373" s="195" t="s">
        <v>325</v>
      </c>
      <c r="F373" s="74">
        <v>9.0799264113141168E-2</v>
      </c>
      <c r="G373" s="251">
        <v>5.8128806258486137E-3</v>
      </c>
      <c r="H373" s="246">
        <v>6.4019027936233333E-2</v>
      </c>
      <c r="I373" s="218">
        <v>0.43768104982861994</v>
      </c>
      <c r="J373" s="77">
        <v>1.7507241993144798</v>
      </c>
      <c r="K373" s="64"/>
    </row>
    <row r="374" spans="2:11">
      <c r="B374" s="18">
        <v>52</v>
      </c>
      <c r="C374" s="89">
        <v>7082</v>
      </c>
      <c r="D374" s="20">
        <v>42963</v>
      </c>
      <c r="E374" s="171" t="s">
        <v>335</v>
      </c>
      <c r="F374" s="65">
        <v>0.23377715729269399</v>
      </c>
      <c r="G374" s="253">
        <v>4.9693857051000875E-3</v>
      </c>
      <c r="H374" s="244">
        <v>2.1256934435550136E-2</v>
      </c>
      <c r="I374" s="210">
        <v>1.2227465075314365</v>
      </c>
      <c r="J374" s="68">
        <v>4.8909860301257462</v>
      </c>
      <c r="K374" s="27"/>
    </row>
    <row r="375" spans="2:11" ht="21.75" thickBot="1">
      <c r="B375" s="45">
        <v>53</v>
      </c>
      <c r="C375" s="92">
        <v>7082</v>
      </c>
      <c r="D375" s="51">
        <v>43333</v>
      </c>
      <c r="E375" s="195" t="s">
        <v>325</v>
      </c>
      <c r="F375" s="74">
        <v>0.14473110583500734</v>
      </c>
      <c r="G375" s="251">
        <v>1.7113317080690863E-2</v>
      </c>
      <c r="H375" s="246">
        <v>0.11824214968826363</v>
      </c>
      <c r="I375" s="218">
        <v>0.73402967063558211</v>
      </c>
      <c r="J375" s="77">
        <v>2.9361186825423284</v>
      </c>
      <c r="K375" s="64"/>
    </row>
    <row r="376" spans="2:11">
      <c r="B376" s="18">
        <v>54</v>
      </c>
      <c r="C376" s="89">
        <v>7083</v>
      </c>
      <c r="D376" s="20">
        <v>42955</v>
      </c>
      <c r="E376" s="171" t="s">
        <v>335</v>
      </c>
      <c r="F376" s="65">
        <v>0.14891580152623932</v>
      </c>
      <c r="G376" s="253">
        <v>7.9841561450154051E-3</v>
      </c>
      <c r="H376" s="244">
        <v>5.3615238028373889E-2</v>
      </c>
      <c r="I376" s="210">
        <v>0.75702035995489669</v>
      </c>
      <c r="J376" s="68">
        <v>3.0280814398195868</v>
      </c>
      <c r="K376" s="248"/>
    </row>
    <row r="377" spans="2:11" ht="21.75" thickBot="1">
      <c r="B377" s="45">
        <v>55</v>
      </c>
      <c r="C377" s="92">
        <v>7083</v>
      </c>
      <c r="D377" s="51">
        <v>43313</v>
      </c>
      <c r="E377" s="195" t="s">
        <v>325</v>
      </c>
      <c r="F377" s="74">
        <v>0.20560082328511867</v>
      </c>
      <c r="G377" s="251">
        <v>1.4327537819954503E-2</v>
      </c>
      <c r="H377" s="246">
        <v>6.9686188951129199E-2</v>
      </c>
      <c r="I377" s="218">
        <v>1.0681822372069487</v>
      </c>
      <c r="J377" s="77">
        <v>4.2727289488277949</v>
      </c>
      <c r="K377" s="64"/>
    </row>
    <row r="378" spans="2:11">
      <c r="B378" s="18">
        <v>56</v>
      </c>
      <c r="C378" s="19">
        <v>7085</v>
      </c>
      <c r="D378" s="20">
        <v>42956</v>
      </c>
      <c r="E378" s="171" t="s">
        <v>335</v>
      </c>
      <c r="F378" s="65">
        <v>0.13291595748819499</v>
      </c>
      <c r="G378" s="253">
        <v>3.8817773766318463E-3</v>
      </c>
      <c r="H378" s="244">
        <v>2.9204750505420755E-2</v>
      </c>
      <c r="I378" s="210">
        <v>0.66913756203137231</v>
      </c>
      <c r="J378" s="68">
        <v>2.6765502481254893</v>
      </c>
      <c r="K378" s="69"/>
    </row>
    <row r="379" spans="2:11" ht="21.75" thickBot="1">
      <c r="B379" s="45">
        <v>57</v>
      </c>
      <c r="C379" s="50">
        <v>7085</v>
      </c>
      <c r="D379" s="51">
        <v>43320</v>
      </c>
      <c r="E379" s="195" t="s">
        <v>325</v>
      </c>
      <c r="F379" s="74">
        <v>0.21924979303907199</v>
      </c>
      <c r="G379" s="251">
        <v>1.9961392144834576E-2</v>
      </c>
      <c r="H379" s="246">
        <v>9.1044063796572441E-2</v>
      </c>
      <c r="I379" s="218">
        <v>1.1430556444545468</v>
      </c>
      <c r="J379" s="77">
        <v>4.5722225778181871</v>
      </c>
      <c r="K379" s="249"/>
    </row>
    <row r="380" spans="2:11">
      <c r="B380" s="18">
        <v>58</v>
      </c>
      <c r="C380" s="19">
        <v>7086</v>
      </c>
      <c r="D380" s="20">
        <v>42956</v>
      </c>
      <c r="E380" s="171" t="s">
        <v>335</v>
      </c>
      <c r="F380" s="65">
        <v>0.40155559715437966</v>
      </c>
      <c r="G380" s="253">
        <v>4.504365427909738E-2</v>
      </c>
      <c r="H380" s="244">
        <v>0.11217289610280333</v>
      </c>
      <c r="I380" s="210">
        <v>2.1414956484956167</v>
      </c>
      <c r="J380" s="68">
        <v>8.5659825939824668</v>
      </c>
      <c r="K380" s="69"/>
    </row>
    <row r="381" spans="2:11" ht="21.75" thickBot="1">
      <c r="B381" s="45">
        <v>59</v>
      </c>
      <c r="C381" s="50">
        <v>7086</v>
      </c>
      <c r="D381" s="51">
        <v>42590</v>
      </c>
      <c r="E381" s="195" t="s">
        <v>325</v>
      </c>
      <c r="F381" s="74">
        <v>0.381271196905828</v>
      </c>
      <c r="G381" s="251">
        <v>1.8976740134735093E-2</v>
      </c>
      <c r="H381" s="246">
        <v>4.9772288829418837E-2</v>
      </c>
      <c r="I381" s="218">
        <v>2.030599306260473</v>
      </c>
      <c r="J381" s="77">
        <v>8.1223972250418921</v>
      </c>
      <c r="K381" s="64"/>
    </row>
    <row r="382" spans="2:11">
      <c r="B382" s="28">
        <v>60</v>
      </c>
      <c r="C382" s="89">
        <v>7087</v>
      </c>
      <c r="D382" s="20">
        <v>42934</v>
      </c>
      <c r="E382" s="171" t="s">
        <v>335</v>
      </c>
      <c r="F382" s="65">
        <v>0.16155183968585732</v>
      </c>
      <c r="G382" s="253">
        <v>1.0329259693229202E-2</v>
      </c>
      <c r="H382" s="244">
        <v>6.3937741057698727E-2</v>
      </c>
      <c r="I382" s="210">
        <v>0.82640941959811798</v>
      </c>
      <c r="J382" s="68">
        <v>3.3056376783924719</v>
      </c>
      <c r="K382" s="69"/>
    </row>
    <row r="383" spans="2:11" ht="21.75" thickBot="1">
      <c r="B383" s="45">
        <v>61</v>
      </c>
      <c r="C383" s="92">
        <v>7087</v>
      </c>
      <c r="D383" s="51">
        <v>43348</v>
      </c>
      <c r="E383" s="195" t="s">
        <v>325</v>
      </c>
      <c r="F383" s="74">
        <v>0.13529839101344299</v>
      </c>
      <c r="G383" s="251">
        <v>4.4931072205213196E-3</v>
      </c>
      <c r="H383" s="246">
        <v>3.3208874007044864E-2</v>
      </c>
      <c r="I383" s="218">
        <v>0.68222522955666998</v>
      </c>
      <c r="J383" s="77">
        <v>2.7289009182266799</v>
      </c>
      <c r="K383" s="64"/>
    </row>
    <row r="384" spans="2:11">
      <c r="B384" s="18">
        <v>62</v>
      </c>
      <c r="C384" s="89">
        <v>7088</v>
      </c>
      <c r="D384" s="20">
        <v>42983</v>
      </c>
      <c r="E384" s="171" t="s">
        <v>335</v>
      </c>
      <c r="F384" s="65">
        <v>0.13456783475394199</v>
      </c>
      <c r="G384" s="253">
        <v>2.5165953074278886E-3</v>
      </c>
      <c r="H384" s="244">
        <v>1.8701313817150261E-2</v>
      </c>
      <c r="I384" s="210">
        <v>0.67821243576859624</v>
      </c>
      <c r="J384" s="68">
        <v>2.712849743074385</v>
      </c>
      <c r="K384" s="69"/>
    </row>
    <row r="385" spans="2:11" ht="21.75" thickBot="1">
      <c r="B385" s="45">
        <v>63</v>
      </c>
      <c r="C385" s="92">
        <v>7088</v>
      </c>
      <c r="D385" s="51">
        <v>43332</v>
      </c>
      <c r="E385" s="195" t="s">
        <v>325</v>
      </c>
      <c r="F385" s="74">
        <v>0.244704488225887</v>
      </c>
      <c r="G385" s="251">
        <v>1.0957088801154816E-2</v>
      </c>
      <c r="H385" s="246">
        <v>4.4776819912842443E-2</v>
      </c>
      <c r="I385" s="218">
        <v>1.28266442639552</v>
      </c>
      <c r="J385" s="77">
        <v>5.1306577055820801</v>
      </c>
      <c r="K385" s="64"/>
    </row>
    <row r="386" spans="2:11">
      <c r="B386" s="18">
        <v>64</v>
      </c>
      <c r="C386" s="89">
        <v>7089</v>
      </c>
      <c r="D386" s="20">
        <v>43025</v>
      </c>
      <c r="E386" s="171" t="s">
        <v>335</v>
      </c>
      <c r="F386" s="65">
        <v>0.13478561885138668</v>
      </c>
      <c r="G386" s="253">
        <v>9.8304278302340647E-3</v>
      </c>
      <c r="H386" s="244">
        <v>7.2933803428042274E-2</v>
      </c>
      <c r="I386" s="210">
        <v>0.67940595709960261</v>
      </c>
      <c r="J386" s="68">
        <v>2.7176238283984104</v>
      </c>
      <c r="K386" s="248"/>
    </row>
    <row r="387" spans="2:11" ht="21.75" thickBot="1">
      <c r="B387" s="45">
        <v>65</v>
      </c>
      <c r="C387" s="92">
        <v>7089</v>
      </c>
      <c r="D387" s="51">
        <v>43395</v>
      </c>
      <c r="E387" s="195" t="s">
        <v>325</v>
      </c>
      <c r="F387" s="74">
        <v>0.13607173145377802</v>
      </c>
      <c r="G387" s="251">
        <v>8.4709110577874305E-3</v>
      </c>
      <c r="H387" s="246">
        <v>6.2253276027908123E-2</v>
      </c>
      <c r="I387" s="218">
        <v>0.68647180348144465</v>
      </c>
      <c r="J387" s="77">
        <v>2.7458872139257786</v>
      </c>
      <c r="K387" s="64"/>
    </row>
    <row r="388" spans="2:11">
      <c r="B388" s="18">
        <v>66</v>
      </c>
      <c r="C388" s="89">
        <v>7090</v>
      </c>
      <c r="D388" s="20">
        <v>43017</v>
      </c>
      <c r="E388" s="171" t="s">
        <v>335</v>
      </c>
      <c r="F388" s="65">
        <v>0.106142870585945</v>
      </c>
      <c r="G388" s="326"/>
      <c r="H388" s="304"/>
      <c r="I388" s="210">
        <v>0.52202380563475603</v>
      </c>
      <c r="J388" s="68">
        <v>2.0880952225390241</v>
      </c>
      <c r="K388" s="319" t="s">
        <v>327</v>
      </c>
    </row>
    <row r="389" spans="2:11" ht="21.75" thickBot="1">
      <c r="B389" s="45">
        <v>67</v>
      </c>
      <c r="C389" s="92">
        <v>7090</v>
      </c>
      <c r="D389" s="51">
        <v>43403</v>
      </c>
      <c r="E389" s="195" t="s">
        <v>325</v>
      </c>
      <c r="F389" s="74">
        <v>0.13242974156897952</v>
      </c>
      <c r="G389" s="251">
        <v>2.6081166825947365E-3</v>
      </c>
      <c r="H389" s="246">
        <v>1.9694342461857257E-2</v>
      </c>
      <c r="I389" s="218">
        <v>0.66646680184985052</v>
      </c>
      <c r="J389" s="77">
        <v>2.6658672073994021</v>
      </c>
      <c r="K389" s="254" t="s">
        <v>324</v>
      </c>
    </row>
    <row r="390" spans="2:11">
      <c r="B390" s="18">
        <v>68</v>
      </c>
      <c r="C390" s="89">
        <v>7091</v>
      </c>
      <c r="D390" s="20">
        <v>43053</v>
      </c>
      <c r="E390" s="171" t="s">
        <v>335</v>
      </c>
      <c r="F390" s="65">
        <v>6.6112782640235804E-2</v>
      </c>
      <c r="G390" s="253">
        <v>1.7551954514456428E-3</v>
      </c>
      <c r="H390" s="244">
        <v>2.6548503653171639E-2</v>
      </c>
      <c r="I390" s="210">
        <v>0.30193664777602752</v>
      </c>
      <c r="J390" s="68">
        <v>1.2077465911041101</v>
      </c>
      <c r="K390" s="27" t="s">
        <v>324</v>
      </c>
    </row>
    <row r="391" spans="2:11" ht="21.75" thickBot="1">
      <c r="B391" s="45">
        <v>69</v>
      </c>
      <c r="C391" s="92">
        <v>7091</v>
      </c>
      <c r="D391" s="51">
        <v>43425</v>
      </c>
      <c r="E391" s="195" t="s">
        <v>325</v>
      </c>
      <c r="F391" s="74">
        <v>6.4489582129017467E-2</v>
      </c>
      <c r="G391" s="251">
        <v>1.5835430656105218E-3</v>
      </c>
      <c r="H391" s="246">
        <v>2.4555021343486069E-2</v>
      </c>
      <c r="I391" s="218">
        <v>0.29300898305054468</v>
      </c>
      <c r="J391" s="77">
        <v>1.1720359322021787</v>
      </c>
      <c r="K391" s="64"/>
    </row>
    <row r="392" spans="2:11">
      <c r="B392" s="18">
        <v>70</v>
      </c>
      <c r="C392" s="89">
        <v>7092</v>
      </c>
      <c r="D392" s="20">
        <v>43080</v>
      </c>
      <c r="E392" s="171" t="s">
        <v>335</v>
      </c>
      <c r="F392" s="65">
        <v>0.15363109423383867</v>
      </c>
      <c r="G392" s="253">
        <v>2.6172032600716225E-3</v>
      </c>
      <c r="H392" s="244">
        <v>1.7035635091474596E-2</v>
      </c>
      <c r="I392" s="210">
        <v>0.78291780206642503</v>
      </c>
      <c r="J392" s="68">
        <v>3.1316712082657001</v>
      </c>
      <c r="K392" s="69"/>
    </row>
    <row r="393" spans="2:11" ht="21.75" thickBot="1">
      <c r="B393" s="45">
        <v>71</v>
      </c>
      <c r="C393" s="92">
        <v>7092</v>
      </c>
      <c r="D393" s="51">
        <v>43423</v>
      </c>
      <c r="E393" s="195" t="s">
        <v>325</v>
      </c>
      <c r="F393" s="74">
        <v>7.1547311278848766E-2</v>
      </c>
      <c r="G393" s="251">
        <v>5.9193588091854682E-3</v>
      </c>
      <c r="H393" s="246">
        <v>8.273349065648794E-2</v>
      </c>
      <c r="I393" s="218">
        <v>0.33182386559288235</v>
      </c>
      <c r="J393" s="77">
        <v>1.3272954623715294</v>
      </c>
      <c r="K393" s="254"/>
    </row>
    <row r="394" spans="2:11">
      <c r="B394" s="18">
        <v>72</v>
      </c>
      <c r="C394" s="29">
        <v>7093</v>
      </c>
      <c r="D394" s="30">
        <v>43251</v>
      </c>
      <c r="E394" s="176" t="s">
        <v>335</v>
      </c>
      <c r="F394" s="70">
        <v>0.10729376500119599</v>
      </c>
      <c r="G394" s="250">
        <v>3.7697630390902325E-3</v>
      </c>
      <c r="H394" s="245">
        <v>3.5134968365106878E-2</v>
      </c>
      <c r="I394" s="226">
        <v>0.528348753425392</v>
      </c>
      <c r="J394" s="68">
        <v>2.113395013701568</v>
      </c>
      <c r="K394" s="69"/>
    </row>
    <row r="395" spans="2:11" ht="21.75" thickBot="1">
      <c r="B395" s="45">
        <v>73</v>
      </c>
      <c r="C395" s="29">
        <v>7093</v>
      </c>
      <c r="D395" s="30">
        <v>43480</v>
      </c>
      <c r="E395" s="176" t="s">
        <v>325</v>
      </c>
      <c r="F395" s="70">
        <v>9.8975525124531005E-2</v>
      </c>
      <c r="G395" s="250">
        <v>3.6046253894191967E-3</v>
      </c>
      <c r="H395" s="245">
        <v>3.6419361098451938E-2</v>
      </c>
      <c r="I395" s="229">
        <v>0.48262828185324569</v>
      </c>
      <c r="J395" s="77">
        <v>1.9305131274129828</v>
      </c>
      <c r="K395" s="64"/>
    </row>
    <row r="396" spans="2:11" ht="21.75" thickBot="1">
      <c r="B396" s="18">
        <v>74</v>
      </c>
      <c r="C396" s="105">
        <v>7097</v>
      </c>
      <c r="D396" s="106">
        <v>43206</v>
      </c>
      <c r="E396" s="231" t="s">
        <v>335</v>
      </c>
      <c r="F396" s="261">
        <v>0.17044961661717464</v>
      </c>
      <c r="G396" s="262">
        <v>6.3773367937513953E-3</v>
      </c>
      <c r="H396" s="263">
        <v>3.7414791070341485E-2</v>
      </c>
      <c r="I396" s="298">
        <v>0.87526431094237844</v>
      </c>
      <c r="J396" s="265">
        <v>3.5010572437695138</v>
      </c>
      <c r="K396" s="268"/>
    </row>
    <row r="397" spans="2:11">
      <c r="B397" s="18">
        <v>75</v>
      </c>
      <c r="C397" s="29">
        <v>7098</v>
      </c>
      <c r="D397" s="30">
        <v>43206</v>
      </c>
      <c r="E397" s="176" t="s">
        <v>335</v>
      </c>
      <c r="F397" s="70">
        <v>0.17940928340405163</v>
      </c>
      <c r="G397" s="250">
        <v>9.6387769889172816E-4</v>
      </c>
      <c r="H397" s="245">
        <v>5.3725073786787154E-3</v>
      </c>
      <c r="I397" s="226">
        <v>0.92445062798970534</v>
      </c>
      <c r="J397" s="68">
        <v>3.6978025119588214</v>
      </c>
      <c r="K397" s="69"/>
    </row>
    <row r="398" spans="2:11" ht="21.75" thickBot="1">
      <c r="B398" s="45">
        <v>76</v>
      </c>
      <c r="C398" s="29">
        <v>7098</v>
      </c>
      <c r="D398" s="30">
        <v>43206</v>
      </c>
      <c r="E398" s="176" t="s">
        <v>335</v>
      </c>
      <c r="F398" s="70">
        <v>0.31914888189947299</v>
      </c>
      <c r="G398" s="250">
        <v>8.9735590857705026E-3</v>
      </c>
      <c r="H398" s="245">
        <v>2.811715658335609E-2</v>
      </c>
      <c r="I398" s="229">
        <v>1.6905922448194666</v>
      </c>
      <c r="J398" s="77">
        <v>6.7623689792778663</v>
      </c>
      <c r="K398" s="64"/>
    </row>
    <row r="399" spans="2:11" ht="21.75" thickBot="1">
      <c r="B399" s="18">
        <v>77</v>
      </c>
      <c r="C399" s="89">
        <v>7038</v>
      </c>
      <c r="D399" s="20">
        <v>41480</v>
      </c>
      <c r="E399" s="171" t="s">
        <v>323</v>
      </c>
      <c r="F399" s="65">
        <v>0.22579124718880469</v>
      </c>
      <c r="G399" s="253">
        <v>1.1142202212123612E-2</v>
      </c>
      <c r="H399" s="244">
        <v>4.9347361117176518E-2</v>
      </c>
      <c r="I399" s="298">
        <v>1.17894499222997</v>
      </c>
      <c r="J399" s="265">
        <v>4.7157799689198798</v>
      </c>
      <c r="K399" s="266"/>
    </row>
    <row r="400" spans="2:11" ht="21.75" thickBot="1">
      <c r="B400" s="104">
        <v>78</v>
      </c>
      <c r="C400" s="105">
        <v>9008</v>
      </c>
      <c r="D400" s="106">
        <v>43550</v>
      </c>
      <c r="E400" s="231" t="s">
        <v>334</v>
      </c>
      <c r="F400" s="261">
        <v>0.24748224281575948</v>
      </c>
      <c r="G400" s="262">
        <v>3.0687029608689204E-2</v>
      </c>
      <c r="H400" s="263">
        <v>0.12399689472482459</v>
      </c>
      <c r="I400" s="298">
        <v>1.2978764857638549</v>
      </c>
      <c r="J400" s="265">
        <v>5.1915059430554198</v>
      </c>
      <c r="K400" s="281"/>
    </row>
    <row r="401" spans="1:11" ht="21.75" thickBot="1">
      <c r="B401" s="45">
        <v>79</v>
      </c>
      <c r="C401" s="136">
        <v>9010</v>
      </c>
      <c r="D401" s="30">
        <v>43599</v>
      </c>
      <c r="E401" s="176" t="s">
        <v>334</v>
      </c>
      <c r="F401" s="70">
        <v>0.25196436570772701</v>
      </c>
      <c r="G401" s="250">
        <v>7.7013926281480644E-3</v>
      </c>
      <c r="H401" s="245">
        <v>3.0565403986853864E-2</v>
      </c>
      <c r="I401" s="235">
        <v>1.3224702702463869</v>
      </c>
      <c r="J401" s="265">
        <v>5.2898810809855474</v>
      </c>
      <c r="K401" s="268"/>
    </row>
    <row r="402" spans="1:11" ht="21.75" thickBot="1">
      <c r="B402" s="45">
        <v>80</v>
      </c>
      <c r="C402" s="105">
        <v>9012</v>
      </c>
      <c r="D402" s="106">
        <v>43585</v>
      </c>
      <c r="E402" s="231" t="s">
        <v>334</v>
      </c>
      <c r="F402" s="261">
        <v>0.15752269019189732</v>
      </c>
      <c r="G402" s="262">
        <v>6.7688256596563851E-3</v>
      </c>
      <c r="H402" s="263">
        <v>4.2970480325154839E-2</v>
      </c>
      <c r="I402" s="298">
        <v>0.8042870251211186</v>
      </c>
      <c r="J402" s="265">
        <v>3.2171481004844744</v>
      </c>
      <c r="K402" s="288"/>
    </row>
    <row r="403" spans="1:11" ht="21.75" thickBot="1">
      <c r="A403" s="300" t="s">
        <v>375</v>
      </c>
      <c r="B403" s="331">
        <v>1</v>
      </c>
      <c r="C403" s="332">
        <v>9013</v>
      </c>
      <c r="D403" s="333">
        <v>43592</v>
      </c>
      <c r="E403" s="176" t="s">
        <v>334</v>
      </c>
      <c r="F403" s="314"/>
      <c r="G403" s="255"/>
      <c r="H403" s="179"/>
      <c r="I403" s="328"/>
      <c r="J403" s="306"/>
      <c r="K403" s="27" t="s">
        <v>369</v>
      </c>
    </row>
    <row r="404" spans="1:11" ht="21.75" thickBot="1">
      <c r="A404" s="134">
        <v>44307</v>
      </c>
      <c r="B404" s="104">
        <v>2</v>
      </c>
      <c r="C404" s="334" t="s">
        <v>376</v>
      </c>
      <c r="D404" s="335">
        <v>41761</v>
      </c>
      <c r="E404" s="171" t="s">
        <v>335</v>
      </c>
      <c r="F404" s="336">
        <v>8.14795920867942E-2</v>
      </c>
      <c r="G404" s="262">
        <v>6.4232248871888527E-3</v>
      </c>
      <c r="H404" s="234">
        <v>7.8832315217615037E-2</v>
      </c>
      <c r="I404" s="298">
        <v>0.3864408869393367</v>
      </c>
      <c r="J404" s="236">
        <v>1.5457635477573468</v>
      </c>
      <c r="K404" s="268"/>
    </row>
    <row r="405" spans="1:11">
      <c r="B405" s="18">
        <v>3</v>
      </c>
      <c r="C405" s="334">
        <v>7045</v>
      </c>
      <c r="D405" s="335">
        <v>41849</v>
      </c>
      <c r="E405" s="130" t="s">
        <v>335</v>
      </c>
      <c r="F405" s="80">
        <v>8.7355095276168429E-2</v>
      </c>
      <c r="G405" s="253">
        <v>3.7065844014823801E-3</v>
      </c>
      <c r="H405" s="132">
        <v>4.2431233000939594E-2</v>
      </c>
      <c r="I405" s="210">
        <v>0.41874648109553569</v>
      </c>
      <c r="J405" s="172">
        <v>1.6749859243821428</v>
      </c>
      <c r="K405" s="27"/>
    </row>
    <row r="406" spans="1:11">
      <c r="B406" s="28">
        <v>4</v>
      </c>
      <c r="C406" s="337">
        <v>7045</v>
      </c>
      <c r="D406" s="333">
        <v>42234</v>
      </c>
      <c r="E406" s="137" t="s">
        <v>325</v>
      </c>
      <c r="F406" s="250">
        <v>7.3346078412716453E-2</v>
      </c>
      <c r="G406" s="250">
        <v>2.6064634470930352E-3</v>
      </c>
      <c r="H406" s="139">
        <v>3.5536507247552265E-2</v>
      </c>
      <c r="I406" s="140">
        <v>0.34171686815152902</v>
      </c>
      <c r="J406" s="186">
        <v>1.3668674726061161</v>
      </c>
      <c r="K406" s="321" t="s">
        <v>324</v>
      </c>
    </row>
    <row r="407" spans="1:11">
      <c r="B407" s="28">
        <v>5</v>
      </c>
      <c r="C407" s="337">
        <v>7045</v>
      </c>
      <c r="D407" s="333">
        <v>42599</v>
      </c>
      <c r="E407" s="137" t="s">
        <v>328</v>
      </c>
      <c r="F407" s="250">
        <v>5.9039873233776068E-2</v>
      </c>
      <c r="G407" s="250">
        <v>6.869341312299662E-3</v>
      </c>
      <c r="H407" s="139">
        <v>0.11635088180321138</v>
      </c>
      <c r="I407" s="140">
        <v>0.26303210854095599</v>
      </c>
      <c r="J407" s="186">
        <v>1.052128434163824</v>
      </c>
      <c r="K407" s="37"/>
    </row>
    <row r="408" spans="1:11">
      <c r="B408" s="28">
        <v>6</v>
      </c>
      <c r="C408" s="337">
        <v>7045</v>
      </c>
      <c r="D408" s="333">
        <v>42991</v>
      </c>
      <c r="E408" s="137" t="s">
        <v>330</v>
      </c>
      <c r="F408" s="250">
        <v>8.6198983307126276E-2</v>
      </c>
      <c r="G408" s="250">
        <v>6.7064113196668509E-3</v>
      </c>
      <c r="H408" s="139">
        <v>7.7801512992003191E-2</v>
      </c>
      <c r="I408" s="140">
        <v>0.41238920640273929</v>
      </c>
      <c r="J408" s="186">
        <v>1.6495568256109572</v>
      </c>
      <c r="K408" s="260"/>
    </row>
    <row r="409" spans="1:11" ht="21.75" thickBot="1">
      <c r="B409" s="338">
        <v>7</v>
      </c>
      <c r="C409" s="339">
        <v>7045</v>
      </c>
      <c r="D409" s="340">
        <v>43411</v>
      </c>
      <c r="E409" s="166" t="s">
        <v>331</v>
      </c>
      <c r="F409" s="251">
        <v>0.13117857699879434</v>
      </c>
      <c r="G409" s="251">
        <v>6.4442098642599416E-3</v>
      </c>
      <c r="H409" s="168">
        <v>4.9125474690270274E-2</v>
      </c>
      <c r="I409" s="169">
        <v>0.659592138647903</v>
      </c>
      <c r="J409" s="170">
        <v>2.638368554591612</v>
      </c>
      <c r="K409" s="318"/>
    </row>
    <row r="410" spans="1:11" s="9" customFormat="1">
      <c r="A410" s="341"/>
      <c r="B410" s="11"/>
      <c r="H410" s="121"/>
      <c r="I410" s="11"/>
      <c r="J410" s="119"/>
    </row>
    <row r="411" spans="1:11" s="9" customFormat="1">
      <c r="A411" s="341"/>
      <c r="B411" s="11"/>
      <c r="H411" s="121"/>
      <c r="I411" s="11"/>
      <c r="J411" s="119"/>
    </row>
    <row r="412" spans="1:11" s="9" customFormat="1">
      <c r="A412" s="341"/>
      <c r="B412" s="11"/>
      <c r="H412" s="121"/>
      <c r="I412" s="11"/>
      <c r="J412" s="119"/>
    </row>
    <row r="413" spans="1:11" s="9" customFormat="1">
      <c r="A413" s="341"/>
      <c r="B413" s="11"/>
      <c r="H413" s="121"/>
      <c r="I413" s="11"/>
      <c r="J413" s="119"/>
    </row>
    <row r="414" spans="1:11" s="9" customFormat="1">
      <c r="A414" s="341"/>
      <c r="B414" s="11"/>
      <c r="H414" s="121"/>
      <c r="I414" s="11"/>
      <c r="J414" s="119"/>
    </row>
    <row r="415" spans="1:11" s="9" customFormat="1" ht="24" customHeight="1">
      <c r="A415" s="341"/>
      <c r="B415" s="11"/>
      <c r="H415" s="121"/>
      <c r="I415" s="11"/>
      <c r="J415" s="119"/>
    </row>
    <row r="416" spans="1:11" s="9" customFormat="1">
      <c r="A416" s="341"/>
      <c r="B416" s="11"/>
      <c r="H416" s="121"/>
      <c r="I416" s="11"/>
      <c r="J416" s="119"/>
    </row>
    <row r="417" spans="1:10" s="9" customFormat="1">
      <c r="A417" s="341"/>
      <c r="B417" s="11"/>
      <c r="H417" s="121"/>
      <c r="I417" s="11"/>
      <c r="J417" s="119"/>
    </row>
    <row r="418" spans="1:10" s="9" customFormat="1">
      <c r="A418" s="341"/>
      <c r="B418" s="11"/>
      <c r="H418" s="121"/>
      <c r="I418" s="11"/>
      <c r="J418" s="119"/>
    </row>
    <row r="419" spans="1:10" s="9" customFormat="1">
      <c r="A419" s="341"/>
      <c r="B419" s="11"/>
      <c r="H419" s="121"/>
      <c r="I419" s="11"/>
      <c r="J419" s="119"/>
    </row>
    <row r="420" spans="1:10" s="9" customFormat="1">
      <c r="A420" s="341"/>
      <c r="B420" s="11"/>
      <c r="H420" s="121"/>
      <c r="I420" s="11"/>
      <c r="J420" s="119"/>
    </row>
    <row r="421" spans="1:10" s="9" customFormat="1">
      <c r="A421" s="341"/>
      <c r="B421" s="11"/>
      <c r="H421" s="121"/>
      <c r="I421" s="11"/>
      <c r="J421" s="119"/>
    </row>
    <row r="422" spans="1:10" s="9" customFormat="1">
      <c r="A422" s="341"/>
      <c r="B422" s="11"/>
      <c r="H422" s="121"/>
      <c r="I422" s="11"/>
      <c r="J422" s="119"/>
    </row>
    <row r="423" spans="1:10" s="9" customFormat="1">
      <c r="A423" s="341"/>
      <c r="B423" s="11"/>
      <c r="H423" s="121"/>
      <c r="I423" s="11"/>
      <c r="J423" s="119"/>
    </row>
    <row r="424" spans="1:10" s="9" customFormat="1">
      <c r="A424" s="341"/>
      <c r="B424" s="11"/>
      <c r="H424" s="121"/>
      <c r="I424" s="11"/>
      <c r="J424" s="119"/>
    </row>
    <row r="425" spans="1:10" s="9" customFormat="1">
      <c r="A425" s="341"/>
      <c r="B425" s="11"/>
      <c r="H425" s="121"/>
      <c r="I425" s="11"/>
      <c r="J425" s="119"/>
    </row>
    <row r="426" spans="1:10" s="9" customFormat="1">
      <c r="A426" s="341"/>
      <c r="B426" s="11"/>
      <c r="H426" s="121"/>
      <c r="I426" s="11"/>
      <c r="J426" s="119"/>
    </row>
    <row r="427" spans="1:10" s="9" customFormat="1">
      <c r="A427" s="341"/>
      <c r="B427" s="11"/>
      <c r="H427" s="121"/>
      <c r="I427" s="11"/>
      <c r="J427" s="119"/>
    </row>
    <row r="428" spans="1:10" s="9" customFormat="1">
      <c r="A428" s="341"/>
      <c r="B428" s="11"/>
      <c r="H428" s="121"/>
      <c r="I428" s="11"/>
      <c r="J428" s="119"/>
    </row>
    <row r="429" spans="1:10" s="9" customFormat="1">
      <c r="A429" s="341"/>
      <c r="B429" s="11"/>
      <c r="H429" s="121"/>
      <c r="I429" s="11"/>
      <c r="J429" s="119"/>
    </row>
    <row r="430" spans="1:10" s="9" customFormat="1">
      <c r="A430" s="341"/>
      <c r="B430" s="11"/>
      <c r="H430" s="121"/>
      <c r="I430" s="11"/>
      <c r="J430" s="119"/>
    </row>
    <row r="431" spans="1:10" s="9" customFormat="1">
      <c r="A431" s="341"/>
      <c r="B431" s="11"/>
      <c r="H431" s="121"/>
      <c r="I431" s="11"/>
      <c r="J431" s="119"/>
    </row>
    <row r="432" spans="1:10" s="9" customFormat="1">
      <c r="A432" s="341"/>
      <c r="B432" s="11"/>
      <c r="H432" s="121"/>
      <c r="I432" s="11"/>
      <c r="J432" s="119"/>
    </row>
    <row r="433" spans="1:10" s="9" customFormat="1">
      <c r="A433" s="341"/>
      <c r="B433" s="11"/>
      <c r="H433" s="121"/>
      <c r="I433" s="11"/>
      <c r="J433" s="119"/>
    </row>
    <row r="434" spans="1:10" s="9" customFormat="1">
      <c r="A434" s="341"/>
      <c r="B434" s="11"/>
      <c r="H434" s="121"/>
      <c r="I434" s="11"/>
      <c r="J434" s="119"/>
    </row>
    <row r="435" spans="1:10" s="9" customFormat="1">
      <c r="A435" s="341"/>
      <c r="B435" s="11"/>
      <c r="H435" s="121"/>
      <c r="I435" s="11"/>
      <c r="J435" s="119"/>
    </row>
    <row r="436" spans="1:10" s="9" customFormat="1">
      <c r="A436" s="341"/>
      <c r="B436" s="11"/>
      <c r="H436" s="121"/>
      <c r="I436" s="11"/>
      <c r="J436" s="119"/>
    </row>
    <row r="437" spans="1:10" s="9" customFormat="1">
      <c r="A437" s="341"/>
      <c r="B437" s="11"/>
      <c r="H437" s="121"/>
      <c r="I437" s="11"/>
      <c r="J437" s="119"/>
    </row>
    <row r="438" spans="1:10" s="9" customFormat="1">
      <c r="A438" s="341"/>
      <c r="B438" s="11"/>
      <c r="H438" s="121"/>
      <c r="I438" s="11"/>
      <c r="J438" s="119"/>
    </row>
    <row r="439" spans="1:10" s="9" customFormat="1">
      <c r="A439" s="341"/>
      <c r="B439" s="11"/>
      <c r="H439" s="121"/>
      <c r="I439" s="11"/>
      <c r="J439" s="119"/>
    </row>
    <row r="440" spans="1:10" s="9" customFormat="1">
      <c r="A440" s="341"/>
      <c r="B440" s="11"/>
      <c r="H440" s="121"/>
      <c r="I440" s="11"/>
      <c r="J440" s="119"/>
    </row>
    <row r="441" spans="1:10" s="9" customFormat="1">
      <c r="A441" s="341"/>
      <c r="B441" s="11"/>
      <c r="H441" s="121"/>
      <c r="I441" s="11"/>
      <c r="J441" s="119"/>
    </row>
    <row r="442" spans="1:10" s="9" customFormat="1">
      <c r="A442" s="341"/>
      <c r="B442" s="11"/>
      <c r="H442" s="121"/>
      <c r="I442" s="11"/>
      <c r="J442" s="119"/>
    </row>
    <row r="443" spans="1:10" s="9" customFormat="1">
      <c r="A443" s="341"/>
      <c r="B443" s="11"/>
      <c r="H443" s="121"/>
      <c r="I443" s="11"/>
      <c r="J443" s="119"/>
    </row>
    <row r="444" spans="1:10" s="9" customFormat="1">
      <c r="A444" s="341"/>
      <c r="B444" s="11"/>
      <c r="H444" s="121"/>
      <c r="I444" s="11"/>
      <c r="J444" s="119"/>
    </row>
    <row r="445" spans="1:10" s="9" customFormat="1">
      <c r="A445" s="341"/>
      <c r="B445" s="11"/>
      <c r="H445" s="121"/>
      <c r="I445" s="11"/>
      <c r="J445" s="119"/>
    </row>
    <row r="446" spans="1:10" s="9" customFormat="1">
      <c r="A446" s="341"/>
      <c r="B446" s="11"/>
      <c r="H446" s="121"/>
      <c r="I446" s="11"/>
      <c r="J446" s="119"/>
    </row>
    <row r="447" spans="1:10" s="9" customFormat="1">
      <c r="A447" s="341"/>
      <c r="B447" s="11"/>
      <c r="H447" s="121"/>
      <c r="I447" s="11"/>
      <c r="J447" s="119"/>
    </row>
    <row r="448" spans="1:10" s="9" customFormat="1">
      <c r="A448" s="341"/>
      <c r="B448" s="11"/>
      <c r="H448" s="121"/>
      <c r="I448" s="11"/>
      <c r="J448" s="119"/>
    </row>
    <row r="449" spans="1:10" s="9" customFormat="1">
      <c r="A449" s="341"/>
      <c r="B449" s="11"/>
      <c r="H449" s="121"/>
      <c r="I449" s="11"/>
      <c r="J449" s="119"/>
    </row>
    <row r="450" spans="1:10" s="9" customFormat="1">
      <c r="A450" s="341"/>
      <c r="B450" s="11"/>
      <c r="H450" s="121"/>
      <c r="I450" s="11"/>
      <c r="J450" s="119"/>
    </row>
    <row r="451" spans="1:10" s="9" customFormat="1">
      <c r="A451" s="341"/>
      <c r="B451" s="11"/>
      <c r="H451" s="121"/>
      <c r="I451" s="11"/>
      <c r="J451" s="119"/>
    </row>
    <row r="452" spans="1:10" s="9" customFormat="1">
      <c r="A452" s="341"/>
      <c r="B452" s="11"/>
      <c r="H452" s="121"/>
      <c r="I452" s="11"/>
      <c r="J452" s="119"/>
    </row>
    <row r="453" spans="1:10" s="9" customFormat="1">
      <c r="A453" s="341"/>
      <c r="B453" s="11"/>
      <c r="H453" s="121"/>
      <c r="I453" s="11"/>
      <c r="J453" s="119"/>
    </row>
    <row r="454" spans="1:10" s="9" customFormat="1">
      <c r="A454" s="341"/>
      <c r="B454" s="11"/>
      <c r="H454" s="121"/>
      <c r="I454" s="11"/>
      <c r="J454" s="119"/>
    </row>
    <row r="455" spans="1:10" s="9" customFormat="1">
      <c r="A455" s="341"/>
      <c r="B455" s="11"/>
      <c r="H455" s="121"/>
      <c r="I455" s="11"/>
      <c r="J455" s="119"/>
    </row>
    <row r="456" spans="1:10" s="9" customFormat="1">
      <c r="A456" s="341"/>
      <c r="B456" s="11"/>
      <c r="H456" s="121"/>
      <c r="I456" s="11"/>
      <c r="J456" s="119"/>
    </row>
    <row r="457" spans="1:10" s="9" customFormat="1">
      <c r="A457" s="341"/>
      <c r="B457" s="11"/>
      <c r="H457" s="121"/>
      <c r="I457" s="11"/>
      <c r="J457" s="119"/>
    </row>
    <row r="458" spans="1:10" s="9" customFormat="1">
      <c r="A458" s="341"/>
      <c r="B458" s="11"/>
      <c r="H458" s="121"/>
      <c r="I458" s="11"/>
      <c r="J458" s="119"/>
    </row>
    <row r="459" spans="1:10" s="9" customFormat="1">
      <c r="A459" s="341"/>
      <c r="B459" s="11"/>
      <c r="H459" s="121"/>
      <c r="I459" s="11"/>
      <c r="J459" s="119"/>
    </row>
    <row r="460" spans="1:10" s="9" customFormat="1">
      <c r="A460" s="341"/>
      <c r="B460" s="11"/>
      <c r="H460" s="121"/>
      <c r="I460" s="11"/>
      <c r="J460" s="119"/>
    </row>
    <row r="461" spans="1:10" s="9" customFormat="1">
      <c r="A461" s="341"/>
      <c r="B461" s="11"/>
      <c r="H461" s="121"/>
      <c r="I461" s="11"/>
      <c r="J461" s="119"/>
    </row>
    <row r="462" spans="1:10" s="9" customFormat="1">
      <c r="A462" s="341"/>
      <c r="B462" s="11"/>
      <c r="H462" s="121"/>
      <c r="I462" s="11"/>
      <c r="J462" s="119"/>
    </row>
    <row r="463" spans="1:10" s="9" customFormat="1">
      <c r="A463" s="341"/>
      <c r="B463" s="11"/>
      <c r="H463" s="121"/>
      <c r="I463" s="11"/>
      <c r="J463" s="119"/>
    </row>
    <row r="464" spans="1:10" s="9" customFormat="1">
      <c r="A464" s="341"/>
      <c r="B464" s="11"/>
      <c r="H464" s="121"/>
      <c r="I464" s="11"/>
      <c r="J464" s="119"/>
    </row>
    <row r="465" spans="1:10" s="9" customFormat="1">
      <c r="A465" s="341"/>
      <c r="B465" s="11"/>
      <c r="H465" s="121"/>
      <c r="I465" s="11"/>
      <c r="J465" s="119"/>
    </row>
    <row r="466" spans="1:10" s="9" customFormat="1">
      <c r="A466" s="341"/>
      <c r="B466" s="11"/>
      <c r="H466" s="121"/>
      <c r="I466" s="11"/>
      <c r="J466" s="119"/>
    </row>
    <row r="467" spans="1:10" s="9" customFormat="1">
      <c r="A467" s="341"/>
      <c r="B467" s="11"/>
      <c r="H467" s="121"/>
      <c r="I467" s="11"/>
      <c r="J467" s="119"/>
    </row>
    <row r="468" spans="1:10" s="9" customFormat="1">
      <c r="A468" s="341"/>
      <c r="B468" s="11"/>
      <c r="H468" s="121"/>
      <c r="I468" s="11"/>
      <c r="J468" s="119"/>
    </row>
    <row r="469" spans="1:10" s="9" customFormat="1">
      <c r="A469" s="341"/>
      <c r="B469" s="11"/>
      <c r="H469" s="121"/>
      <c r="I469" s="11"/>
      <c r="J469" s="119"/>
    </row>
    <row r="470" spans="1:10" s="9" customFormat="1">
      <c r="A470" s="341"/>
      <c r="B470" s="11"/>
      <c r="H470" s="121"/>
      <c r="I470" s="11"/>
      <c r="J470" s="119"/>
    </row>
    <row r="471" spans="1:10" s="9" customFormat="1">
      <c r="A471" s="341"/>
      <c r="B471" s="11"/>
      <c r="H471" s="121"/>
      <c r="I471" s="11"/>
      <c r="J471" s="119"/>
    </row>
    <row r="472" spans="1:10" s="9" customFormat="1">
      <c r="A472" s="341"/>
      <c r="B472" s="11"/>
      <c r="H472" s="121"/>
      <c r="I472" s="11"/>
      <c r="J472" s="119"/>
    </row>
    <row r="473" spans="1:10" s="9" customFormat="1">
      <c r="A473" s="341"/>
      <c r="B473" s="11"/>
      <c r="H473" s="121"/>
      <c r="I473" s="11"/>
      <c r="J473" s="119"/>
    </row>
    <row r="474" spans="1:10" s="9" customFormat="1">
      <c r="A474" s="341"/>
      <c r="B474" s="11"/>
      <c r="H474" s="121"/>
      <c r="I474" s="11"/>
      <c r="J474" s="119"/>
    </row>
    <row r="475" spans="1:10" s="9" customFormat="1">
      <c r="A475" s="341"/>
      <c r="B475" s="11"/>
      <c r="H475" s="121"/>
      <c r="I475" s="11"/>
      <c r="J475" s="119"/>
    </row>
    <row r="476" spans="1:10" s="9" customFormat="1">
      <c r="A476" s="341"/>
      <c r="B476" s="11"/>
      <c r="H476" s="121"/>
      <c r="I476" s="11"/>
      <c r="J476" s="119"/>
    </row>
    <row r="477" spans="1:10" s="9" customFormat="1">
      <c r="A477" s="341"/>
      <c r="B477" s="11"/>
      <c r="H477" s="121"/>
      <c r="I477" s="11"/>
      <c r="J477" s="119"/>
    </row>
    <row r="478" spans="1:10" s="9" customFormat="1">
      <c r="A478" s="341"/>
      <c r="B478" s="11"/>
      <c r="H478" s="121"/>
      <c r="I478" s="11"/>
      <c r="J478" s="119"/>
    </row>
    <row r="479" spans="1:10" s="9" customFormat="1">
      <c r="A479" s="341"/>
      <c r="B479" s="11"/>
      <c r="H479" s="121"/>
      <c r="I479" s="11"/>
      <c r="J479" s="119"/>
    </row>
    <row r="480" spans="1:10" s="9" customFormat="1">
      <c r="A480" s="341"/>
      <c r="B480" s="11"/>
      <c r="H480" s="121"/>
      <c r="I480" s="11"/>
      <c r="J480" s="119"/>
    </row>
    <row r="481" spans="1:10" s="9" customFormat="1">
      <c r="A481" s="341"/>
      <c r="B481" s="11"/>
      <c r="H481" s="121"/>
      <c r="I481" s="11"/>
      <c r="J481" s="119"/>
    </row>
    <row r="482" spans="1:10" s="9" customFormat="1">
      <c r="A482" s="341"/>
      <c r="B482" s="11"/>
      <c r="H482" s="121"/>
      <c r="I482" s="11"/>
      <c r="J482" s="119"/>
    </row>
    <row r="483" spans="1:10" s="9" customFormat="1">
      <c r="A483" s="341"/>
      <c r="B483" s="11"/>
      <c r="H483" s="121"/>
      <c r="I483" s="11"/>
      <c r="J483" s="119"/>
    </row>
    <row r="484" spans="1:10" s="9" customFormat="1">
      <c r="A484" s="341"/>
      <c r="B484" s="11"/>
      <c r="H484" s="121"/>
      <c r="I484" s="11"/>
      <c r="J484" s="119"/>
    </row>
    <row r="485" spans="1:10" s="9" customFormat="1">
      <c r="A485" s="341"/>
      <c r="B485" s="11"/>
      <c r="H485" s="121"/>
      <c r="I485" s="11"/>
      <c r="J485" s="119"/>
    </row>
    <row r="486" spans="1:10" s="9" customFormat="1">
      <c r="A486" s="341"/>
      <c r="B486" s="11"/>
      <c r="H486" s="121"/>
      <c r="I486" s="11"/>
      <c r="J486" s="119"/>
    </row>
    <row r="487" spans="1:10" s="9" customFormat="1">
      <c r="A487" s="341"/>
      <c r="B487" s="11"/>
      <c r="H487" s="121"/>
      <c r="I487" s="11"/>
      <c r="J487" s="119"/>
    </row>
    <row r="488" spans="1:10" s="9" customFormat="1">
      <c r="A488" s="341"/>
      <c r="B488" s="11"/>
      <c r="H488" s="121"/>
      <c r="I488" s="11"/>
      <c r="J488" s="119"/>
    </row>
    <row r="489" spans="1:10" s="9" customFormat="1">
      <c r="A489" s="341"/>
      <c r="B489" s="11"/>
      <c r="H489" s="121"/>
      <c r="I489" s="11"/>
      <c r="J489" s="119"/>
    </row>
    <row r="490" spans="1:10" s="9" customFormat="1">
      <c r="A490" s="341"/>
      <c r="B490" s="11"/>
      <c r="H490" s="121"/>
      <c r="I490" s="11"/>
      <c r="J490" s="119"/>
    </row>
    <row r="491" spans="1:10" s="9" customFormat="1">
      <c r="A491" s="341"/>
      <c r="B491" s="11"/>
      <c r="H491" s="121"/>
      <c r="I491" s="11"/>
      <c r="J491" s="119"/>
    </row>
    <row r="492" spans="1:10" s="9" customFormat="1">
      <c r="A492" s="341"/>
      <c r="B492" s="11"/>
      <c r="H492" s="121"/>
      <c r="I492" s="11"/>
      <c r="J492" s="119"/>
    </row>
    <row r="493" spans="1:10" s="9" customFormat="1">
      <c r="A493" s="341"/>
      <c r="B493" s="11"/>
      <c r="H493" s="121"/>
      <c r="I493" s="11"/>
      <c r="J493" s="119"/>
    </row>
    <row r="494" spans="1:10" s="9" customFormat="1">
      <c r="A494" s="341"/>
      <c r="B494" s="11"/>
      <c r="H494" s="121"/>
      <c r="I494" s="11"/>
      <c r="J494" s="119"/>
    </row>
    <row r="495" spans="1:10" s="9" customFormat="1">
      <c r="A495" s="341"/>
      <c r="B495" s="11"/>
      <c r="H495" s="121"/>
      <c r="I495" s="11"/>
      <c r="J495" s="119"/>
    </row>
    <row r="496" spans="1:10" s="9" customFormat="1">
      <c r="A496" s="341"/>
      <c r="B496" s="11"/>
      <c r="H496" s="121"/>
      <c r="I496" s="11"/>
      <c r="J496" s="119"/>
    </row>
    <row r="497" spans="1:10" s="9" customFormat="1">
      <c r="A497" s="341"/>
      <c r="B497" s="11"/>
      <c r="H497" s="121"/>
      <c r="I497" s="11"/>
      <c r="J497" s="119"/>
    </row>
    <row r="498" spans="1:10" s="9" customFormat="1">
      <c r="A498" s="341"/>
      <c r="B498" s="11"/>
      <c r="H498" s="121"/>
      <c r="I498" s="11"/>
      <c r="J498" s="119"/>
    </row>
    <row r="499" spans="1:10" s="9" customFormat="1">
      <c r="A499" s="341"/>
      <c r="B499" s="11"/>
      <c r="H499" s="121"/>
      <c r="I499" s="11"/>
      <c r="J499" s="119"/>
    </row>
    <row r="500" spans="1:10" s="9" customFormat="1">
      <c r="A500" s="341"/>
      <c r="B500" s="11"/>
      <c r="H500" s="121"/>
      <c r="I500" s="11"/>
      <c r="J500" s="119"/>
    </row>
    <row r="501" spans="1:10" s="9" customFormat="1">
      <c r="A501" s="341"/>
      <c r="B501" s="11"/>
      <c r="H501" s="121"/>
      <c r="I501" s="11"/>
      <c r="J501" s="119"/>
    </row>
    <row r="502" spans="1:10" s="9" customFormat="1">
      <c r="A502" s="341"/>
      <c r="B502" s="11"/>
      <c r="H502" s="121"/>
      <c r="I502" s="11"/>
      <c r="J502" s="119"/>
    </row>
    <row r="503" spans="1:10" s="9" customFormat="1">
      <c r="A503" s="341"/>
      <c r="B503" s="11"/>
      <c r="H503" s="121"/>
      <c r="I503" s="11"/>
      <c r="J503" s="119"/>
    </row>
    <row r="504" spans="1:10" s="9" customFormat="1">
      <c r="A504" s="341"/>
      <c r="B504" s="11"/>
      <c r="H504" s="121"/>
      <c r="I504" s="11"/>
      <c r="J504" s="119"/>
    </row>
    <row r="505" spans="1:10" s="9" customFormat="1">
      <c r="A505" s="341"/>
      <c r="B505" s="11"/>
      <c r="H505" s="121"/>
      <c r="I505" s="11"/>
      <c r="J505" s="119"/>
    </row>
    <row r="506" spans="1:10" s="9" customFormat="1">
      <c r="A506" s="341"/>
      <c r="B506" s="11"/>
      <c r="H506" s="121"/>
      <c r="I506" s="11"/>
      <c r="J506" s="119"/>
    </row>
    <row r="507" spans="1:10" s="9" customFormat="1">
      <c r="A507" s="341"/>
      <c r="B507" s="11"/>
      <c r="H507" s="121"/>
      <c r="I507" s="11"/>
      <c r="J507" s="119"/>
    </row>
    <row r="508" spans="1:10" s="9" customFormat="1">
      <c r="A508" s="341"/>
      <c r="B508" s="11"/>
      <c r="H508" s="121"/>
      <c r="I508" s="11"/>
      <c r="J508" s="119"/>
    </row>
    <row r="509" spans="1:10" s="9" customFormat="1">
      <c r="A509" s="341"/>
      <c r="B509" s="11"/>
      <c r="H509" s="121"/>
      <c r="I509" s="11"/>
      <c r="J509" s="119"/>
    </row>
    <row r="510" spans="1:10" s="9" customFormat="1">
      <c r="A510" s="341"/>
      <c r="B510" s="11"/>
      <c r="H510" s="121"/>
      <c r="I510" s="11"/>
      <c r="J510" s="119"/>
    </row>
    <row r="511" spans="1:10" s="9" customFormat="1">
      <c r="A511" s="341"/>
      <c r="B511" s="11"/>
      <c r="H511" s="121"/>
      <c r="I511" s="11"/>
      <c r="J511" s="119"/>
    </row>
    <row r="512" spans="1:10" s="9" customFormat="1">
      <c r="A512" s="341"/>
      <c r="B512" s="11"/>
      <c r="H512" s="121"/>
      <c r="I512" s="11"/>
      <c r="J512" s="119"/>
    </row>
    <row r="513" spans="1:10" s="9" customFormat="1">
      <c r="A513" s="341"/>
      <c r="B513" s="11"/>
      <c r="H513" s="121"/>
      <c r="I513" s="11"/>
      <c r="J513" s="119"/>
    </row>
    <row r="514" spans="1:10" s="9" customFormat="1">
      <c r="A514" s="341"/>
      <c r="B514" s="11"/>
      <c r="H514" s="121"/>
      <c r="I514" s="11"/>
      <c r="J514" s="119"/>
    </row>
    <row r="515" spans="1:10" s="9" customFormat="1">
      <c r="A515" s="341"/>
      <c r="B515" s="11"/>
      <c r="H515" s="121"/>
      <c r="I515" s="11"/>
      <c r="J515" s="119"/>
    </row>
    <row r="516" spans="1:10" s="9" customFormat="1">
      <c r="A516" s="341"/>
      <c r="B516" s="11"/>
      <c r="H516" s="121"/>
      <c r="I516" s="11"/>
      <c r="J516" s="119"/>
    </row>
    <row r="517" spans="1:10" s="9" customFormat="1">
      <c r="A517" s="341"/>
      <c r="B517" s="11"/>
      <c r="H517" s="121"/>
      <c r="I517" s="11"/>
      <c r="J517" s="119"/>
    </row>
    <row r="518" spans="1:10" s="9" customFormat="1">
      <c r="A518" s="341"/>
      <c r="B518" s="11"/>
      <c r="H518" s="121"/>
      <c r="I518" s="11"/>
      <c r="J518" s="119"/>
    </row>
    <row r="519" spans="1:10" s="9" customFormat="1">
      <c r="A519" s="341"/>
      <c r="B519" s="11"/>
      <c r="H519" s="121"/>
      <c r="I519" s="11"/>
      <c r="J519" s="119"/>
    </row>
    <row r="520" spans="1:10" s="9" customFormat="1">
      <c r="A520" s="341"/>
      <c r="B520" s="11"/>
      <c r="H520" s="121"/>
      <c r="I520" s="11"/>
      <c r="J520" s="119"/>
    </row>
    <row r="521" spans="1:10" s="9" customFormat="1">
      <c r="A521" s="341"/>
      <c r="B521" s="11"/>
      <c r="H521" s="121"/>
      <c r="I521" s="11"/>
      <c r="J521" s="119"/>
    </row>
    <row r="522" spans="1:10" s="9" customFormat="1">
      <c r="A522" s="341"/>
      <c r="B522" s="11"/>
      <c r="H522" s="121"/>
      <c r="I522" s="11"/>
      <c r="J522" s="119"/>
    </row>
    <row r="523" spans="1:10" s="9" customFormat="1">
      <c r="A523" s="341"/>
      <c r="B523" s="11"/>
      <c r="H523" s="121"/>
      <c r="I523" s="11"/>
      <c r="J523" s="119"/>
    </row>
    <row r="524" spans="1:10" s="9" customFormat="1">
      <c r="A524" s="341"/>
      <c r="B524" s="11"/>
      <c r="H524" s="121"/>
      <c r="I524" s="11"/>
      <c r="J524" s="119"/>
    </row>
    <row r="525" spans="1:10" s="9" customFormat="1">
      <c r="A525" s="341"/>
      <c r="B525" s="11"/>
      <c r="H525" s="121"/>
      <c r="I525" s="11"/>
      <c r="J525" s="119"/>
    </row>
    <row r="526" spans="1:10" s="9" customFormat="1">
      <c r="A526" s="341"/>
      <c r="B526" s="11"/>
      <c r="H526" s="121"/>
      <c r="I526" s="11"/>
      <c r="J526" s="119"/>
    </row>
    <row r="527" spans="1:10" s="9" customFormat="1">
      <c r="A527" s="341"/>
      <c r="B527" s="11"/>
      <c r="H527" s="121"/>
      <c r="I527" s="11"/>
      <c r="J527" s="119"/>
    </row>
    <row r="528" spans="1:10" s="9" customFormat="1">
      <c r="A528" s="341"/>
      <c r="B528" s="11"/>
      <c r="H528" s="121"/>
      <c r="I528" s="11"/>
      <c r="J528" s="119"/>
    </row>
    <row r="529" spans="1:10" s="9" customFormat="1">
      <c r="A529" s="341"/>
      <c r="B529" s="11"/>
      <c r="H529" s="121"/>
      <c r="I529" s="11"/>
      <c r="J529" s="119"/>
    </row>
    <row r="530" spans="1:10" s="9" customFormat="1">
      <c r="A530" s="341"/>
      <c r="B530" s="11"/>
      <c r="H530" s="121"/>
      <c r="I530" s="11"/>
      <c r="J530" s="119"/>
    </row>
    <row r="531" spans="1:10" s="9" customFormat="1">
      <c r="A531" s="341"/>
      <c r="B531" s="11"/>
      <c r="H531" s="121"/>
      <c r="I531" s="11"/>
      <c r="J531" s="119"/>
    </row>
    <row r="532" spans="1:10" s="9" customFormat="1">
      <c r="A532" s="341"/>
      <c r="B532" s="11"/>
      <c r="H532" s="121"/>
      <c r="I532" s="11"/>
      <c r="J532" s="119"/>
    </row>
    <row r="533" spans="1:10" s="9" customFormat="1">
      <c r="A533" s="341"/>
      <c r="B533" s="11"/>
      <c r="H533" s="121"/>
      <c r="I533" s="11"/>
      <c r="J533" s="119"/>
    </row>
    <row r="534" spans="1:10" s="9" customFormat="1">
      <c r="A534" s="341"/>
      <c r="B534" s="11"/>
      <c r="H534" s="121"/>
      <c r="I534" s="11"/>
      <c r="J534" s="119"/>
    </row>
    <row r="535" spans="1:10" s="9" customFormat="1">
      <c r="A535" s="341"/>
      <c r="B535" s="11"/>
      <c r="H535" s="121"/>
      <c r="I535" s="11"/>
      <c r="J535" s="119"/>
    </row>
    <row r="536" spans="1:10" s="9" customFormat="1">
      <c r="A536" s="341"/>
      <c r="B536" s="11"/>
      <c r="H536" s="121"/>
      <c r="I536" s="11"/>
      <c r="J536" s="119"/>
    </row>
    <row r="537" spans="1:10" s="9" customFormat="1">
      <c r="A537" s="341"/>
      <c r="B537" s="11"/>
      <c r="H537" s="121"/>
      <c r="I537" s="11"/>
      <c r="J537" s="119"/>
    </row>
    <row r="538" spans="1:10" s="9" customFormat="1">
      <c r="A538" s="341"/>
      <c r="B538" s="11"/>
      <c r="H538" s="121"/>
      <c r="I538" s="11"/>
      <c r="J538" s="119"/>
    </row>
    <row r="539" spans="1:10" s="9" customFormat="1">
      <c r="A539" s="341"/>
      <c r="B539" s="11"/>
      <c r="H539" s="121"/>
      <c r="I539" s="11"/>
      <c r="J539" s="119"/>
    </row>
    <row r="540" spans="1:10" s="9" customFormat="1">
      <c r="A540" s="341"/>
      <c r="B540" s="11"/>
      <c r="H540" s="121"/>
      <c r="I540" s="11"/>
      <c r="J540" s="119"/>
    </row>
    <row r="541" spans="1:10" s="9" customFormat="1">
      <c r="A541" s="341"/>
      <c r="B541" s="11"/>
      <c r="H541" s="121"/>
      <c r="I541" s="11"/>
      <c r="J541" s="119"/>
    </row>
    <row r="542" spans="1:10" s="9" customFormat="1">
      <c r="A542" s="341"/>
      <c r="B542" s="11"/>
      <c r="H542" s="121"/>
      <c r="I542" s="11"/>
      <c r="J542" s="119"/>
    </row>
    <row r="543" spans="1:10" s="9" customFormat="1">
      <c r="A543" s="341"/>
      <c r="B543" s="11"/>
      <c r="H543" s="121"/>
      <c r="I543" s="11"/>
      <c r="J543" s="119"/>
    </row>
    <row r="544" spans="1:10" s="9" customFormat="1">
      <c r="A544" s="341"/>
      <c r="B544" s="11"/>
      <c r="H544" s="121"/>
      <c r="I544" s="11"/>
      <c r="J544" s="119"/>
    </row>
    <row r="545" spans="1:10" s="9" customFormat="1">
      <c r="A545" s="341"/>
      <c r="B545" s="11"/>
      <c r="H545" s="121"/>
      <c r="I545" s="11"/>
      <c r="J545" s="119"/>
    </row>
    <row r="546" spans="1:10" s="9" customFormat="1">
      <c r="A546" s="341"/>
      <c r="B546" s="11"/>
      <c r="H546" s="121"/>
      <c r="I546" s="11"/>
      <c r="J546" s="119"/>
    </row>
    <row r="547" spans="1:10" s="9" customFormat="1">
      <c r="A547" s="341"/>
      <c r="B547" s="11"/>
      <c r="H547" s="121"/>
      <c r="I547" s="11"/>
      <c r="J547" s="119"/>
    </row>
    <row r="548" spans="1:10" s="9" customFormat="1">
      <c r="A548" s="341"/>
      <c r="B548" s="11"/>
      <c r="H548" s="121"/>
      <c r="I548" s="11"/>
      <c r="J548" s="119"/>
    </row>
    <row r="549" spans="1:10" s="9" customFormat="1">
      <c r="A549" s="341"/>
      <c r="B549" s="11"/>
      <c r="H549" s="121"/>
      <c r="I549" s="11"/>
      <c r="J549" s="119"/>
    </row>
    <row r="550" spans="1:10" s="9" customFormat="1">
      <c r="A550" s="341"/>
      <c r="B550" s="11"/>
      <c r="H550" s="121"/>
      <c r="I550" s="11"/>
      <c r="J550" s="119"/>
    </row>
    <row r="551" spans="1:10" s="9" customFormat="1">
      <c r="A551" s="341"/>
      <c r="B551" s="11"/>
      <c r="H551" s="121"/>
      <c r="I551" s="11"/>
      <c r="J551" s="119"/>
    </row>
    <row r="552" spans="1:10" s="9" customFormat="1">
      <c r="A552" s="341"/>
      <c r="B552" s="11"/>
      <c r="H552" s="121"/>
      <c r="I552" s="11"/>
      <c r="J552" s="119"/>
    </row>
    <row r="553" spans="1:10" s="9" customFormat="1">
      <c r="A553" s="341"/>
      <c r="B553" s="11"/>
      <c r="H553" s="121"/>
      <c r="I553" s="11"/>
      <c r="J553" s="119"/>
    </row>
    <row r="554" spans="1:10" s="9" customFormat="1">
      <c r="A554" s="341"/>
      <c r="B554" s="11"/>
      <c r="H554" s="121"/>
      <c r="I554" s="11"/>
      <c r="J554" s="119"/>
    </row>
    <row r="555" spans="1:10" s="9" customFormat="1">
      <c r="A555" s="341"/>
      <c r="B555" s="11"/>
      <c r="H555" s="121"/>
      <c r="I555" s="11"/>
      <c r="J555" s="119"/>
    </row>
    <row r="556" spans="1:10" s="9" customFormat="1">
      <c r="A556" s="341"/>
      <c r="B556" s="11"/>
      <c r="H556" s="121"/>
      <c r="I556" s="11"/>
      <c r="J556" s="119"/>
    </row>
    <row r="557" spans="1:10" s="9" customFormat="1">
      <c r="A557" s="341"/>
      <c r="B557" s="11"/>
      <c r="H557" s="121"/>
      <c r="I557" s="11"/>
      <c r="J557" s="119"/>
    </row>
    <row r="558" spans="1:10" s="9" customFormat="1">
      <c r="A558" s="341"/>
      <c r="B558" s="11"/>
      <c r="H558" s="121"/>
      <c r="I558" s="11"/>
      <c r="J558" s="119"/>
    </row>
    <row r="559" spans="1:10" s="9" customFormat="1">
      <c r="A559" s="341"/>
      <c r="B559" s="11"/>
      <c r="H559" s="121"/>
      <c r="I559" s="11"/>
      <c r="J559" s="119"/>
    </row>
    <row r="560" spans="1:10" s="9" customFormat="1">
      <c r="A560" s="341"/>
      <c r="B560" s="11"/>
      <c r="H560" s="121"/>
      <c r="I560" s="11"/>
      <c r="J560" s="119"/>
    </row>
    <row r="561" spans="1:10" s="9" customFormat="1">
      <c r="A561" s="341"/>
      <c r="B561" s="11"/>
      <c r="H561" s="121"/>
      <c r="I561" s="11"/>
      <c r="J561" s="119"/>
    </row>
    <row r="562" spans="1:10" s="9" customFormat="1">
      <c r="A562" s="341"/>
      <c r="B562" s="11"/>
      <c r="H562" s="121"/>
      <c r="I562" s="11"/>
      <c r="J562" s="119"/>
    </row>
    <row r="563" spans="1:10" s="9" customFormat="1">
      <c r="A563" s="341"/>
      <c r="B563" s="11"/>
      <c r="H563" s="121"/>
      <c r="I563" s="11"/>
      <c r="J563" s="119"/>
    </row>
    <row r="564" spans="1:10" s="9" customFormat="1">
      <c r="A564" s="341"/>
      <c r="B564" s="11"/>
      <c r="H564" s="121"/>
      <c r="I564" s="11"/>
      <c r="J564" s="119"/>
    </row>
    <row r="565" spans="1:10" s="9" customFormat="1">
      <c r="A565" s="341"/>
      <c r="B565" s="11"/>
      <c r="H565" s="121"/>
      <c r="I565" s="11"/>
      <c r="J565" s="119"/>
    </row>
    <row r="566" spans="1:10" s="9" customFormat="1">
      <c r="A566" s="341"/>
      <c r="B566" s="11"/>
      <c r="H566" s="121"/>
      <c r="I566" s="11"/>
      <c r="J566" s="119"/>
    </row>
    <row r="567" spans="1:10" s="9" customFormat="1">
      <c r="A567" s="341"/>
      <c r="B567" s="11"/>
      <c r="H567" s="121"/>
      <c r="I567" s="11"/>
      <c r="J567" s="119"/>
    </row>
    <row r="568" spans="1:10" s="9" customFormat="1">
      <c r="A568" s="341"/>
      <c r="B568" s="11"/>
      <c r="H568" s="121"/>
      <c r="I568" s="11"/>
      <c r="J568" s="119"/>
    </row>
    <row r="569" spans="1:10" s="9" customFormat="1">
      <c r="A569" s="341"/>
      <c r="B569" s="11"/>
      <c r="H569" s="121"/>
      <c r="I569" s="11"/>
      <c r="J569" s="119"/>
    </row>
    <row r="570" spans="1:10" s="9" customFormat="1">
      <c r="A570" s="341"/>
      <c r="B570" s="11"/>
      <c r="H570" s="121"/>
      <c r="I570" s="11"/>
      <c r="J570" s="119"/>
    </row>
    <row r="571" spans="1:10" s="9" customFormat="1">
      <c r="A571" s="341"/>
      <c r="B571" s="11"/>
      <c r="H571" s="121"/>
      <c r="I571" s="11"/>
      <c r="J571" s="119"/>
    </row>
    <row r="572" spans="1:10" s="9" customFormat="1">
      <c r="A572" s="341"/>
      <c r="B572" s="11"/>
      <c r="H572" s="121"/>
      <c r="I572" s="11"/>
      <c r="J572" s="119"/>
    </row>
    <row r="573" spans="1:10" s="9" customFormat="1">
      <c r="A573" s="341"/>
      <c r="B573" s="11"/>
      <c r="H573" s="121"/>
      <c r="I573" s="11"/>
      <c r="J573" s="119"/>
    </row>
    <row r="574" spans="1:10" s="9" customFormat="1">
      <c r="A574" s="341"/>
      <c r="B574" s="11"/>
      <c r="H574" s="121"/>
      <c r="I574" s="11"/>
      <c r="J574" s="119"/>
    </row>
    <row r="575" spans="1:10" s="9" customFormat="1">
      <c r="A575" s="341"/>
      <c r="B575" s="11"/>
      <c r="H575" s="121"/>
      <c r="I575" s="11"/>
      <c r="J575" s="119"/>
    </row>
    <row r="576" spans="1:10" s="9" customFormat="1">
      <c r="A576" s="341"/>
      <c r="B576" s="11"/>
      <c r="H576" s="121"/>
      <c r="I576" s="11"/>
      <c r="J576" s="119"/>
    </row>
    <row r="577" spans="1:10" s="9" customFormat="1">
      <c r="A577" s="341"/>
      <c r="B577" s="11"/>
      <c r="H577" s="121"/>
      <c r="I577" s="11"/>
      <c r="J577" s="119"/>
    </row>
    <row r="578" spans="1:10" s="9" customFormat="1">
      <c r="A578" s="341"/>
      <c r="B578" s="11"/>
      <c r="H578" s="121"/>
      <c r="I578" s="11"/>
      <c r="J578" s="119"/>
    </row>
    <row r="579" spans="1:10" s="9" customFormat="1">
      <c r="A579" s="341"/>
      <c r="B579" s="11"/>
      <c r="H579" s="121"/>
      <c r="I579" s="11"/>
      <c r="J579" s="119"/>
    </row>
    <row r="580" spans="1:10" s="9" customFormat="1">
      <c r="A580" s="341"/>
      <c r="B580" s="11"/>
      <c r="H580" s="121"/>
      <c r="I580" s="11"/>
      <c r="J580" s="119"/>
    </row>
    <row r="581" spans="1:10" s="9" customFormat="1">
      <c r="A581" s="341"/>
      <c r="B581" s="11"/>
      <c r="H581" s="121"/>
      <c r="I581" s="11"/>
      <c r="J581" s="119"/>
    </row>
    <row r="582" spans="1:10" s="9" customFormat="1">
      <c r="A582" s="341"/>
      <c r="B582" s="11"/>
      <c r="H582" s="121"/>
      <c r="I582" s="11"/>
      <c r="J582" s="119"/>
    </row>
    <row r="583" spans="1:10" s="9" customFormat="1">
      <c r="A583" s="341"/>
      <c r="B583" s="11"/>
      <c r="H583" s="121"/>
      <c r="I583" s="11"/>
      <c r="J583" s="119"/>
    </row>
    <row r="584" spans="1:10" s="9" customFormat="1">
      <c r="A584" s="341"/>
      <c r="B584" s="11"/>
      <c r="H584" s="121"/>
      <c r="I584" s="11"/>
      <c r="J584" s="119"/>
    </row>
    <row r="585" spans="1:10" s="9" customFormat="1">
      <c r="A585" s="341"/>
      <c r="B585" s="11"/>
      <c r="H585" s="121"/>
      <c r="I585" s="11"/>
      <c r="J585" s="119"/>
    </row>
    <row r="586" spans="1:10" s="9" customFormat="1">
      <c r="A586" s="341"/>
      <c r="B586" s="11"/>
      <c r="H586" s="121"/>
      <c r="I586" s="11"/>
      <c r="J586" s="119"/>
    </row>
    <row r="587" spans="1:10" s="9" customFormat="1">
      <c r="A587" s="341"/>
      <c r="B587" s="11"/>
      <c r="H587" s="121"/>
      <c r="I587" s="11"/>
      <c r="J587" s="119"/>
    </row>
    <row r="588" spans="1:10" s="9" customFormat="1">
      <c r="A588" s="341"/>
      <c r="B588" s="11"/>
      <c r="H588" s="121"/>
      <c r="I588" s="11"/>
      <c r="J588" s="119"/>
    </row>
    <row r="589" spans="1:10" s="9" customFormat="1">
      <c r="A589" s="341"/>
      <c r="B589" s="11"/>
      <c r="H589" s="121"/>
      <c r="I589" s="11"/>
      <c r="J589" s="119"/>
    </row>
    <row r="590" spans="1:10" s="9" customFormat="1">
      <c r="A590" s="341"/>
      <c r="B590" s="11"/>
      <c r="H590" s="121"/>
      <c r="I590" s="11"/>
      <c r="J590" s="119"/>
    </row>
    <row r="591" spans="1:10" s="9" customFormat="1">
      <c r="A591" s="341"/>
      <c r="B591" s="11"/>
      <c r="H591" s="121"/>
      <c r="I591" s="11"/>
      <c r="J591" s="119"/>
    </row>
    <row r="592" spans="1:10" s="9" customFormat="1">
      <c r="A592" s="341"/>
      <c r="B592" s="11"/>
      <c r="H592" s="121"/>
      <c r="I592" s="11"/>
      <c r="J592" s="119"/>
    </row>
    <row r="593" spans="1:10" s="9" customFormat="1">
      <c r="A593" s="341"/>
      <c r="B593" s="11"/>
      <c r="H593" s="121"/>
      <c r="I593" s="11"/>
      <c r="J593" s="119"/>
    </row>
    <row r="594" spans="1:10" s="9" customFormat="1">
      <c r="A594" s="341"/>
      <c r="B594" s="11"/>
      <c r="H594" s="121"/>
      <c r="I594" s="11"/>
      <c r="J594" s="119"/>
    </row>
    <row r="595" spans="1:10" s="9" customFormat="1">
      <c r="A595" s="341"/>
      <c r="B595" s="11"/>
      <c r="H595" s="121"/>
      <c r="I595" s="11"/>
      <c r="J595" s="119"/>
    </row>
    <row r="596" spans="1:10" s="9" customFormat="1">
      <c r="A596" s="341"/>
      <c r="B596" s="11"/>
      <c r="H596" s="121"/>
      <c r="I596" s="11"/>
      <c r="J596" s="119"/>
    </row>
    <row r="597" spans="1:10" s="9" customFormat="1">
      <c r="A597" s="341"/>
      <c r="B597" s="11"/>
      <c r="H597" s="121"/>
      <c r="I597" s="11"/>
      <c r="J597" s="119"/>
    </row>
    <row r="598" spans="1:10" s="9" customFormat="1">
      <c r="A598" s="341"/>
      <c r="B598" s="11"/>
      <c r="H598" s="121"/>
      <c r="I598" s="11"/>
      <c r="J598" s="119"/>
    </row>
    <row r="599" spans="1:10" s="9" customFormat="1">
      <c r="A599" s="341"/>
      <c r="B599" s="11"/>
      <c r="H599" s="121"/>
      <c r="I599" s="11"/>
      <c r="J599" s="119"/>
    </row>
    <row r="600" spans="1:10" s="9" customFormat="1">
      <c r="A600" s="341"/>
      <c r="B600" s="11"/>
      <c r="H600" s="121"/>
      <c r="I600" s="11"/>
      <c r="J600" s="119"/>
    </row>
    <row r="601" spans="1:10" s="9" customFormat="1">
      <c r="A601" s="341"/>
      <c r="B601" s="11"/>
      <c r="H601" s="121"/>
      <c r="I601" s="11"/>
      <c r="J601" s="119"/>
    </row>
    <row r="602" spans="1:10" s="9" customFormat="1">
      <c r="A602" s="341"/>
      <c r="B602" s="11"/>
      <c r="H602" s="121"/>
      <c r="I602" s="11"/>
      <c r="J602" s="119"/>
    </row>
    <row r="603" spans="1:10" s="9" customFormat="1">
      <c r="A603" s="341"/>
      <c r="B603" s="11"/>
      <c r="H603" s="121"/>
      <c r="I603" s="11"/>
      <c r="J603" s="119"/>
    </row>
    <row r="604" spans="1:10" s="9" customFormat="1">
      <c r="A604" s="341"/>
      <c r="B604" s="11"/>
      <c r="H604" s="121"/>
      <c r="I604" s="11"/>
      <c r="J604" s="119"/>
    </row>
    <row r="605" spans="1:10" s="9" customFormat="1">
      <c r="A605" s="341"/>
      <c r="B605" s="11"/>
      <c r="H605" s="121"/>
      <c r="I605" s="11"/>
      <c r="J605" s="119"/>
    </row>
    <row r="606" spans="1:10" s="9" customFormat="1">
      <c r="A606" s="341"/>
      <c r="B606" s="11"/>
      <c r="H606" s="121"/>
      <c r="I606" s="11"/>
      <c r="J606" s="119"/>
    </row>
    <row r="607" spans="1:10" s="9" customFormat="1">
      <c r="A607" s="341"/>
      <c r="B607" s="11"/>
      <c r="H607" s="121"/>
      <c r="I607" s="11"/>
      <c r="J607" s="119"/>
    </row>
    <row r="608" spans="1:10" s="9" customFormat="1">
      <c r="A608" s="341"/>
      <c r="B608" s="11"/>
      <c r="H608" s="121"/>
      <c r="I608" s="11"/>
      <c r="J608" s="119"/>
    </row>
    <row r="609" spans="1:10" s="9" customFormat="1">
      <c r="A609" s="341"/>
      <c r="B609" s="11"/>
      <c r="H609" s="121"/>
      <c r="I609" s="11"/>
      <c r="J609" s="119"/>
    </row>
    <row r="610" spans="1:10" s="9" customFormat="1">
      <c r="A610" s="341"/>
      <c r="B610" s="11"/>
      <c r="H610" s="121"/>
      <c r="I610" s="11"/>
      <c r="J610" s="119"/>
    </row>
    <row r="611" spans="1:10" s="9" customFormat="1">
      <c r="A611" s="341"/>
      <c r="B611" s="11"/>
      <c r="H611" s="121"/>
      <c r="I611" s="11"/>
      <c r="J611" s="119"/>
    </row>
    <row r="612" spans="1:10" s="9" customFormat="1">
      <c r="A612" s="341"/>
      <c r="B612" s="11"/>
      <c r="H612" s="121"/>
      <c r="I612" s="11"/>
      <c r="J612" s="119"/>
    </row>
    <row r="613" spans="1:10" s="9" customFormat="1">
      <c r="A613" s="341"/>
      <c r="B613" s="11"/>
      <c r="H613" s="121"/>
      <c r="I613" s="11"/>
      <c r="J613" s="119"/>
    </row>
    <row r="614" spans="1:10" s="9" customFormat="1">
      <c r="A614" s="341"/>
      <c r="B614" s="11"/>
      <c r="H614" s="121"/>
      <c r="I614" s="11"/>
      <c r="J614" s="119"/>
    </row>
    <row r="615" spans="1:10" s="9" customFormat="1">
      <c r="A615" s="341"/>
      <c r="B615" s="11"/>
      <c r="H615" s="121"/>
      <c r="I615" s="11"/>
      <c r="J615" s="119"/>
    </row>
    <row r="616" spans="1:10" s="9" customFormat="1">
      <c r="A616" s="341"/>
      <c r="B616" s="11"/>
      <c r="H616" s="121"/>
      <c r="I616" s="11"/>
      <c r="J616" s="119"/>
    </row>
    <row r="617" spans="1:10" s="9" customFormat="1">
      <c r="A617" s="341"/>
      <c r="B617" s="11"/>
      <c r="H617" s="121"/>
      <c r="I617" s="11"/>
      <c r="J617" s="119"/>
    </row>
    <row r="618" spans="1:10" s="9" customFormat="1">
      <c r="A618" s="341"/>
      <c r="B618" s="11"/>
      <c r="H618" s="121"/>
      <c r="I618" s="11"/>
      <c r="J618" s="119"/>
    </row>
    <row r="619" spans="1:10" s="9" customFormat="1">
      <c r="A619" s="341"/>
      <c r="B619" s="11"/>
      <c r="H619" s="121"/>
      <c r="I619" s="11"/>
      <c r="J619" s="119"/>
    </row>
    <row r="620" spans="1:10" s="9" customFormat="1">
      <c r="A620" s="341"/>
      <c r="B620" s="11"/>
      <c r="H620" s="121"/>
      <c r="I620" s="11"/>
      <c r="J620" s="119"/>
    </row>
    <row r="621" spans="1:10" s="9" customFormat="1">
      <c r="A621" s="341"/>
      <c r="B621" s="11"/>
      <c r="H621" s="121"/>
      <c r="I621" s="11"/>
      <c r="J621" s="119"/>
    </row>
    <row r="622" spans="1:10" s="9" customFormat="1">
      <c r="A622" s="341"/>
      <c r="B622" s="11"/>
      <c r="H622" s="121"/>
      <c r="I622" s="11"/>
      <c r="J622" s="119"/>
    </row>
    <row r="623" spans="1:10" s="9" customFormat="1">
      <c r="A623" s="341"/>
      <c r="B623" s="11"/>
      <c r="H623" s="121"/>
      <c r="I623" s="11"/>
      <c r="J623" s="119"/>
    </row>
    <row r="624" spans="1:10" s="9" customFormat="1">
      <c r="A624" s="341"/>
      <c r="B624" s="11"/>
      <c r="H624" s="121"/>
      <c r="I624" s="11"/>
      <c r="J624" s="119"/>
    </row>
    <row r="625" spans="1:10" s="9" customFormat="1">
      <c r="A625" s="341"/>
      <c r="B625" s="11"/>
      <c r="H625" s="121"/>
      <c r="I625" s="11"/>
      <c r="J625" s="119"/>
    </row>
    <row r="626" spans="1:10" s="9" customFormat="1">
      <c r="A626" s="341"/>
      <c r="B626" s="11"/>
      <c r="H626" s="121"/>
      <c r="I626" s="11"/>
      <c r="J626" s="119"/>
    </row>
    <row r="627" spans="1:10" s="9" customFormat="1">
      <c r="A627" s="341"/>
      <c r="B627" s="11"/>
      <c r="H627" s="121"/>
      <c r="I627" s="11"/>
      <c r="J627" s="119"/>
    </row>
    <row r="628" spans="1:10" s="9" customFormat="1">
      <c r="A628" s="341"/>
      <c r="B628" s="11"/>
      <c r="H628" s="121"/>
      <c r="I628" s="11"/>
      <c r="J628" s="119"/>
    </row>
    <row r="629" spans="1:10" s="9" customFormat="1">
      <c r="A629" s="341"/>
      <c r="B629" s="11"/>
      <c r="H629" s="121"/>
      <c r="I629" s="11"/>
      <c r="J629" s="119"/>
    </row>
    <row r="630" spans="1:10" s="9" customFormat="1">
      <c r="A630" s="341"/>
      <c r="B630" s="11"/>
      <c r="H630" s="121"/>
      <c r="I630" s="11"/>
      <c r="J630" s="119"/>
    </row>
    <row r="631" spans="1:10" s="9" customFormat="1">
      <c r="A631" s="341"/>
      <c r="B631" s="11"/>
      <c r="H631" s="121"/>
      <c r="I631" s="11"/>
      <c r="J631" s="119"/>
    </row>
    <row r="632" spans="1:10" s="9" customFormat="1">
      <c r="A632" s="341"/>
      <c r="B632" s="11"/>
      <c r="H632" s="121"/>
      <c r="I632" s="11"/>
      <c r="J632" s="119"/>
    </row>
    <row r="633" spans="1:10" s="9" customFormat="1">
      <c r="A633" s="341"/>
      <c r="B633" s="11"/>
      <c r="H633" s="121"/>
      <c r="I633" s="11"/>
      <c r="J633" s="119"/>
    </row>
    <row r="634" spans="1:10" s="9" customFormat="1">
      <c r="A634" s="341"/>
      <c r="B634" s="11"/>
      <c r="H634" s="121"/>
      <c r="I634" s="11"/>
      <c r="J634" s="119"/>
    </row>
    <row r="635" spans="1:10" s="9" customFormat="1">
      <c r="A635" s="341"/>
      <c r="B635" s="11"/>
      <c r="H635" s="121"/>
      <c r="I635" s="11"/>
      <c r="J635" s="119"/>
    </row>
    <row r="636" spans="1:10" s="9" customFormat="1">
      <c r="A636" s="341"/>
      <c r="B636" s="11"/>
      <c r="H636" s="121"/>
      <c r="I636" s="11"/>
      <c r="J636" s="119"/>
    </row>
    <row r="637" spans="1:10" s="9" customFormat="1">
      <c r="A637" s="341"/>
      <c r="B637" s="11"/>
      <c r="H637" s="121"/>
      <c r="I637" s="11"/>
      <c r="J637" s="119"/>
    </row>
    <row r="638" spans="1:10" s="9" customFormat="1">
      <c r="A638" s="341"/>
      <c r="B638" s="11"/>
      <c r="H638" s="121"/>
      <c r="I638" s="11"/>
      <c r="J638" s="119"/>
    </row>
    <row r="639" spans="1:10" s="9" customFormat="1">
      <c r="A639" s="341"/>
      <c r="B639" s="11"/>
      <c r="H639" s="121"/>
      <c r="I639" s="11"/>
      <c r="J639" s="119"/>
    </row>
    <row r="640" spans="1:10" s="9" customFormat="1">
      <c r="A640" s="341"/>
      <c r="B640" s="11"/>
      <c r="H640" s="121"/>
      <c r="I640" s="11"/>
      <c r="J640" s="119"/>
    </row>
    <row r="641" spans="1:10" s="9" customFormat="1">
      <c r="A641" s="341"/>
      <c r="B641" s="11"/>
      <c r="H641" s="121"/>
      <c r="I641" s="11"/>
      <c r="J641" s="119"/>
    </row>
    <row r="642" spans="1:10" s="9" customFormat="1">
      <c r="A642" s="341"/>
      <c r="B642" s="11"/>
      <c r="H642" s="121"/>
      <c r="I642" s="11"/>
      <c r="J642" s="119"/>
    </row>
    <row r="643" spans="1:10" s="9" customFormat="1">
      <c r="A643" s="341"/>
      <c r="B643" s="11"/>
      <c r="H643" s="121"/>
      <c r="I643" s="11"/>
      <c r="J643" s="119"/>
    </row>
    <row r="644" spans="1:10" s="9" customFormat="1">
      <c r="A644" s="341"/>
      <c r="B644" s="11"/>
      <c r="H644" s="121"/>
      <c r="I644" s="11"/>
      <c r="J644" s="119"/>
    </row>
    <row r="645" spans="1:10" s="9" customFormat="1">
      <c r="A645" s="341"/>
      <c r="B645" s="11"/>
      <c r="H645" s="121"/>
      <c r="I645" s="11"/>
      <c r="J645" s="119"/>
    </row>
    <row r="646" spans="1:10" s="9" customFormat="1">
      <c r="A646" s="341"/>
      <c r="B646" s="11"/>
      <c r="H646" s="121"/>
      <c r="I646" s="11"/>
      <c r="J646" s="119"/>
    </row>
    <row r="647" spans="1:10" s="9" customFormat="1">
      <c r="A647" s="341"/>
      <c r="B647" s="11"/>
      <c r="H647" s="121"/>
      <c r="I647" s="11"/>
      <c r="J647" s="119"/>
    </row>
    <row r="648" spans="1:10" s="9" customFormat="1">
      <c r="A648" s="341"/>
      <c r="B648" s="11"/>
      <c r="H648" s="121"/>
      <c r="I648" s="11"/>
      <c r="J648" s="119"/>
    </row>
    <row r="649" spans="1:10" s="9" customFormat="1">
      <c r="A649" s="341"/>
      <c r="B649" s="11"/>
      <c r="H649" s="121"/>
      <c r="I649" s="11"/>
      <c r="J649" s="119"/>
    </row>
    <row r="650" spans="1:10" s="9" customFormat="1">
      <c r="A650" s="341"/>
      <c r="B650" s="11"/>
      <c r="H650" s="121"/>
      <c r="I650" s="11"/>
      <c r="J650" s="119"/>
    </row>
    <row r="651" spans="1:10" s="9" customFormat="1">
      <c r="A651" s="341"/>
      <c r="B651" s="11"/>
      <c r="H651" s="121"/>
      <c r="I651" s="11"/>
      <c r="J651" s="119"/>
    </row>
    <row r="652" spans="1:10" s="9" customFormat="1">
      <c r="A652" s="341"/>
      <c r="B652" s="11"/>
      <c r="H652" s="121"/>
      <c r="I652" s="11"/>
      <c r="J652" s="119"/>
    </row>
    <row r="653" spans="1:10" s="9" customFormat="1">
      <c r="A653" s="341"/>
      <c r="B653" s="11"/>
      <c r="H653" s="121"/>
      <c r="I653" s="11"/>
      <c r="J653" s="119"/>
    </row>
    <row r="654" spans="1:10" s="9" customFormat="1">
      <c r="A654" s="341"/>
      <c r="B654" s="11"/>
      <c r="H654" s="121"/>
      <c r="I654" s="11"/>
      <c r="J654" s="119"/>
    </row>
    <row r="655" spans="1:10" s="9" customFormat="1">
      <c r="A655" s="341"/>
      <c r="B655" s="11"/>
      <c r="H655" s="121"/>
      <c r="I655" s="11"/>
      <c r="J655" s="119"/>
    </row>
    <row r="656" spans="1:10" s="9" customFormat="1">
      <c r="A656" s="341"/>
      <c r="B656" s="11"/>
      <c r="H656" s="121"/>
      <c r="I656" s="11"/>
      <c r="J656" s="119"/>
    </row>
    <row r="657" spans="1:10" s="9" customFormat="1">
      <c r="A657" s="341"/>
      <c r="B657" s="11"/>
      <c r="H657" s="121"/>
      <c r="I657" s="11"/>
      <c r="J657" s="119"/>
    </row>
    <row r="658" spans="1:10" s="9" customFormat="1">
      <c r="A658" s="341"/>
      <c r="B658" s="11"/>
      <c r="H658" s="121"/>
      <c r="I658" s="11"/>
      <c r="J658" s="119"/>
    </row>
    <row r="659" spans="1:10" s="9" customFormat="1">
      <c r="A659" s="341"/>
      <c r="B659" s="11"/>
      <c r="H659" s="121"/>
      <c r="I659" s="11"/>
      <c r="J659" s="119"/>
    </row>
    <row r="660" spans="1:10" s="9" customFormat="1">
      <c r="A660" s="341"/>
      <c r="B660" s="11"/>
      <c r="H660" s="121"/>
      <c r="I660" s="11"/>
      <c r="J660" s="119"/>
    </row>
    <row r="661" spans="1:10" s="9" customFormat="1">
      <c r="A661" s="341"/>
      <c r="B661" s="11"/>
      <c r="H661" s="121"/>
      <c r="I661" s="11"/>
      <c r="J661" s="119"/>
    </row>
    <row r="662" spans="1:10" s="9" customFormat="1">
      <c r="A662" s="341"/>
      <c r="B662" s="11"/>
      <c r="H662" s="121"/>
      <c r="I662" s="11"/>
      <c r="J662" s="119"/>
    </row>
    <row r="663" spans="1:10" s="9" customFormat="1">
      <c r="A663" s="341"/>
      <c r="B663" s="11"/>
      <c r="H663" s="121"/>
      <c r="I663" s="11"/>
      <c r="J663" s="119"/>
    </row>
    <row r="664" spans="1:10" s="9" customFormat="1">
      <c r="A664" s="341"/>
      <c r="B664" s="11"/>
      <c r="H664" s="121"/>
      <c r="I664" s="11"/>
      <c r="J664" s="119"/>
    </row>
    <row r="665" spans="1:10" s="9" customFormat="1">
      <c r="A665" s="341"/>
      <c r="B665" s="11"/>
      <c r="H665" s="121"/>
      <c r="I665" s="11"/>
      <c r="J665" s="119"/>
    </row>
    <row r="666" spans="1:10" s="9" customFormat="1">
      <c r="A666" s="341"/>
      <c r="B666" s="11"/>
      <c r="H666" s="121"/>
      <c r="I666" s="11"/>
      <c r="J666" s="119"/>
    </row>
    <row r="667" spans="1:10" s="9" customFormat="1">
      <c r="A667" s="341"/>
      <c r="B667" s="11"/>
      <c r="H667" s="121"/>
      <c r="I667" s="11"/>
      <c r="J667" s="119"/>
    </row>
    <row r="668" spans="1:10" s="9" customFormat="1">
      <c r="A668" s="341"/>
      <c r="B668" s="11"/>
      <c r="H668" s="121"/>
      <c r="I668" s="11"/>
      <c r="J668" s="119"/>
    </row>
    <row r="669" spans="1:10" s="9" customFormat="1">
      <c r="A669" s="341"/>
      <c r="B669" s="11"/>
      <c r="H669" s="121"/>
      <c r="I669" s="11"/>
      <c r="J669" s="119"/>
    </row>
    <row r="670" spans="1:10" s="9" customFormat="1">
      <c r="A670" s="341"/>
      <c r="B670" s="11"/>
      <c r="H670" s="121"/>
      <c r="I670" s="11"/>
      <c r="J670" s="119"/>
    </row>
    <row r="671" spans="1:10" s="9" customFormat="1">
      <c r="A671" s="341"/>
      <c r="B671" s="11"/>
      <c r="H671" s="121"/>
      <c r="I671" s="11"/>
      <c r="J671" s="119"/>
    </row>
    <row r="672" spans="1:10" s="9" customFormat="1">
      <c r="A672" s="341"/>
      <c r="B672" s="11"/>
      <c r="H672" s="121"/>
      <c r="I672" s="11"/>
      <c r="J672" s="119"/>
    </row>
    <row r="673" spans="1:10" s="9" customFormat="1">
      <c r="A673" s="341"/>
      <c r="B673" s="11"/>
      <c r="H673" s="121"/>
      <c r="I673" s="11"/>
      <c r="J673" s="119"/>
    </row>
    <row r="674" spans="1:10" s="9" customFormat="1">
      <c r="A674" s="341"/>
      <c r="B674" s="11"/>
      <c r="H674" s="121"/>
      <c r="I674" s="11"/>
      <c r="J674" s="119"/>
    </row>
    <row r="675" spans="1:10" s="9" customFormat="1">
      <c r="A675" s="341"/>
      <c r="B675" s="11"/>
      <c r="H675" s="121"/>
      <c r="I675" s="11"/>
      <c r="J675" s="119"/>
    </row>
    <row r="676" spans="1:10" s="9" customFormat="1">
      <c r="A676" s="341"/>
      <c r="B676" s="11"/>
      <c r="H676" s="121"/>
      <c r="I676" s="11"/>
      <c r="J676" s="119"/>
    </row>
    <row r="677" spans="1:10" s="9" customFormat="1">
      <c r="A677" s="341"/>
      <c r="B677" s="11"/>
      <c r="H677" s="121"/>
      <c r="I677" s="11"/>
      <c r="J677" s="119"/>
    </row>
    <row r="678" spans="1:10" s="9" customFormat="1">
      <c r="A678" s="341"/>
      <c r="B678" s="11"/>
      <c r="H678" s="121"/>
      <c r="I678" s="11"/>
      <c r="J678" s="119"/>
    </row>
    <row r="679" spans="1:10" s="9" customFormat="1">
      <c r="A679" s="341"/>
      <c r="B679" s="11"/>
      <c r="H679" s="121"/>
      <c r="I679" s="11"/>
      <c r="J679" s="119"/>
    </row>
    <row r="680" spans="1:10" s="9" customFormat="1">
      <c r="A680" s="341"/>
      <c r="B680" s="11"/>
      <c r="H680" s="121"/>
      <c r="I680" s="11"/>
      <c r="J680" s="119"/>
    </row>
    <row r="681" spans="1:10" s="9" customFormat="1">
      <c r="A681" s="341"/>
      <c r="B681" s="11"/>
      <c r="H681" s="121"/>
      <c r="I681" s="11"/>
      <c r="J681" s="119"/>
    </row>
    <row r="682" spans="1:10" s="9" customFormat="1">
      <c r="A682" s="341"/>
      <c r="B682" s="11"/>
      <c r="H682" s="121"/>
      <c r="I682" s="11"/>
      <c r="J682" s="119"/>
    </row>
    <row r="683" spans="1:10" s="9" customFormat="1">
      <c r="A683" s="341"/>
      <c r="B683" s="11"/>
      <c r="H683" s="121"/>
      <c r="I683" s="11"/>
      <c r="J683" s="119"/>
    </row>
    <row r="684" spans="1:10" s="9" customFormat="1">
      <c r="A684" s="341"/>
      <c r="B684" s="11"/>
      <c r="H684" s="121"/>
      <c r="I684" s="11"/>
      <c r="J684" s="119"/>
    </row>
    <row r="685" spans="1:10" s="9" customFormat="1">
      <c r="A685" s="341"/>
      <c r="B685" s="11"/>
      <c r="H685" s="121"/>
      <c r="I685" s="11"/>
      <c r="J685" s="119"/>
    </row>
    <row r="686" spans="1:10" s="9" customFormat="1">
      <c r="A686" s="341"/>
      <c r="B686" s="11"/>
      <c r="H686" s="121"/>
      <c r="I686" s="11"/>
      <c r="J686" s="119"/>
    </row>
    <row r="687" spans="1:10" s="9" customFormat="1">
      <c r="A687" s="341"/>
      <c r="B687" s="11"/>
      <c r="H687" s="121"/>
      <c r="I687" s="11"/>
      <c r="J687" s="119"/>
    </row>
    <row r="688" spans="1:10" s="9" customFormat="1">
      <c r="A688" s="341"/>
      <c r="B688" s="11"/>
      <c r="H688" s="121"/>
      <c r="I688" s="11"/>
      <c r="J688" s="119"/>
    </row>
  </sheetData>
  <mergeCells count="3">
    <mergeCell ref="I1:J1"/>
    <mergeCell ref="M8:O8"/>
    <mergeCell ref="M25:O25"/>
  </mergeCells>
  <conditionalFormatting sqref="H2">
    <cfRule type="expression" dxfId="7" priority="4">
      <formula>"&gt;15%"</formula>
    </cfRule>
  </conditionalFormatting>
  <conditionalFormatting sqref="S10">
    <cfRule type="expression" dxfId="6" priority="3">
      <formula>"&gt;15%"</formula>
    </cfRule>
  </conditionalFormatting>
  <conditionalFormatting sqref="I165:I242 I163">
    <cfRule type="expression" dxfId="5" priority="2">
      <formula>"&lt;0.082"</formula>
    </cfRule>
  </conditionalFormatting>
  <conditionalFormatting sqref="I164">
    <cfRule type="expression" dxfId="4" priority="1">
      <formula>"&lt;0.082"</formula>
    </cfRule>
  </conditionalFormatting>
  <pageMargins left="0.75" right="0.75" top="1" bottom="1" header="0.5" footer="0.5"/>
  <pageSetup scale="46" fitToHeight="2" orientation="landscape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B1" workbookViewId="0">
      <selection activeCell="I11" sqref="I11"/>
    </sheetView>
  </sheetViews>
  <sheetFormatPr defaultRowHeight="15"/>
  <cols>
    <col min="1" max="1" width="0" hidden="1" customWidth="1"/>
    <col min="3" max="4" width="9.140625" customWidth="1"/>
    <col min="5" max="6" width="9.140625" hidden="1" customWidth="1"/>
    <col min="7" max="7" width="14.5703125" hidden="1" customWidth="1"/>
    <col min="8" max="8" width="36.7109375" bestFit="1" customWidth="1"/>
    <col min="9" max="9" width="24.7109375" bestFit="1" customWidth="1"/>
    <col min="10" max="10" width="15.28515625" bestFit="1" customWidth="1"/>
  </cols>
  <sheetData>
    <row r="1" spans="1:10" ht="21.75" thickBot="1">
      <c r="A1" s="8"/>
      <c r="B1" s="9"/>
      <c r="C1" s="9"/>
      <c r="D1" s="9"/>
      <c r="E1" s="9"/>
      <c r="F1" s="9"/>
      <c r="G1" s="10"/>
      <c r="H1" s="470" t="s">
        <v>312</v>
      </c>
      <c r="I1" s="470"/>
      <c r="J1" s="11"/>
    </row>
    <row r="2" spans="1:10" ht="21.75" thickBot="1">
      <c r="A2" s="12" t="s">
        <v>313</v>
      </c>
      <c r="B2" s="13" t="s">
        <v>314</v>
      </c>
      <c r="C2" s="14" t="s">
        <v>315</v>
      </c>
      <c r="D2" s="14" t="s">
        <v>316</v>
      </c>
      <c r="E2" s="15" t="s">
        <v>317</v>
      </c>
      <c r="F2" s="14" t="s">
        <v>318</v>
      </c>
      <c r="G2" s="16" t="s">
        <v>319</v>
      </c>
      <c r="H2" s="14" t="s">
        <v>320</v>
      </c>
      <c r="I2" s="14" t="s">
        <v>321</v>
      </c>
      <c r="J2" s="17" t="s">
        <v>322</v>
      </c>
    </row>
    <row r="3" spans="1:10" ht="20.25">
      <c r="A3" s="18">
        <v>1</v>
      </c>
      <c r="B3" s="19">
        <v>7001</v>
      </c>
      <c r="C3" s="20">
        <v>40571</v>
      </c>
      <c r="D3" s="21" t="s">
        <v>323</v>
      </c>
      <c r="E3" s="22">
        <v>0.25750024115987302</v>
      </c>
      <c r="F3" s="23">
        <v>1.2538306433209995E-2</v>
      </c>
      <c r="G3" s="24">
        <v>4.8692406565263732E-2</v>
      </c>
      <c r="H3" s="25">
        <v>1.3528132194376101</v>
      </c>
      <c r="I3" s="26">
        <v>5.4112528777504405</v>
      </c>
      <c r="J3" s="27" t="s">
        <v>324</v>
      </c>
    </row>
    <row r="4" spans="1:10" ht="20.25">
      <c r="A4" s="28">
        <v>2</v>
      </c>
      <c r="B4" s="29">
        <v>7001</v>
      </c>
      <c r="C4" s="30">
        <v>40736</v>
      </c>
      <c r="D4" s="31" t="s">
        <v>325</v>
      </c>
      <c r="E4" s="32">
        <v>0.22839201986893867</v>
      </c>
      <c r="F4" s="33">
        <v>7.8992148278382839E-3</v>
      </c>
      <c r="G4" s="34">
        <v>3.4586212041783242E-2</v>
      </c>
      <c r="H4" s="35">
        <v>1.1932114073577866</v>
      </c>
      <c r="I4" s="36">
        <v>4.7728456294311465</v>
      </c>
      <c r="J4" s="37"/>
    </row>
    <row r="5" spans="1:10" ht="20.25">
      <c r="A5" s="28">
        <v>3</v>
      </c>
      <c r="B5" s="29">
        <v>7001</v>
      </c>
      <c r="C5" s="30">
        <v>40935</v>
      </c>
      <c r="D5" s="31" t="s">
        <v>326</v>
      </c>
      <c r="E5" s="38">
        <v>0.14246961253343901</v>
      </c>
      <c r="F5" s="39"/>
      <c r="G5" s="40"/>
      <c r="H5" s="35">
        <v>0.72161750881492603</v>
      </c>
      <c r="I5" s="36">
        <v>2.8864700352597041</v>
      </c>
      <c r="J5" s="37" t="s">
        <v>327</v>
      </c>
    </row>
    <row r="6" spans="1:10" ht="20.25">
      <c r="A6" s="28">
        <v>4</v>
      </c>
      <c r="B6" s="29">
        <v>7001</v>
      </c>
      <c r="C6" s="30">
        <v>41113</v>
      </c>
      <c r="D6" s="31" t="s">
        <v>328</v>
      </c>
      <c r="E6" s="38">
        <v>0.25286785993423733</v>
      </c>
      <c r="F6" s="41">
        <v>1.3975102158621289E-2</v>
      </c>
      <c r="G6" s="34">
        <v>5.5266423191368631E-2</v>
      </c>
      <c r="H6" s="35">
        <v>1.3274193255533999</v>
      </c>
      <c r="I6" s="36">
        <v>5.3096773022135997</v>
      </c>
      <c r="J6" s="42"/>
    </row>
    <row r="7" spans="1:10" ht="20.25">
      <c r="A7" s="28">
        <v>5</v>
      </c>
      <c r="B7" s="29">
        <v>7001</v>
      </c>
      <c r="C7" s="30">
        <v>41292</v>
      </c>
      <c r="D7" s="31" t="s">
        <v>329</v>
      </c>
      <c r="E7" s="38">
        <v>0.30156632553794965</v>
      </c>
      <c r="F7" s="41">
        <v>7.4795862132139082E-3</v>
      </c>
      <c r="G7" s="34">
        <v>2.480245829792645E-2</v>
      </c>
      <c r="H7" s="35">
        <v>1.59429362057693</v>
      </c>
      <c r="I7" s="36">
        <v>6.3771744823077201</v>
      </c>
      <c r="J7" s="43"/>
    </row>
    <row r="8" spans="1:10" ht="20.25">
      <c r="A8" s="28">
        <v>6</v>
      </c>
      <c r="B8" s="29">
        <v>7001</v>
      </c>
      <c r="C8" s="30">
        <v>41485</v>
      </c>
      <c r="D8" s="31" t="s">
        <v>330</v>
      </c>
      <c r="E8" s="38">
        <v>0.22944534444716336</v>
      </c>
      <c r="F8" s="41">
        <v>7.6702449664772746E-3</v>
      </c>
      <c r="G8" s="34">
        <v>3.3429507950829558E-2</v>
      </c>
      <c r="H8" s="35">
        <v>1.1989885225323866</v>
      </c>
      <c r="I8" s="36">
        <v>4.7959540901295465</v>
      </c>
      <c r="J8" s="44"/>
    </row>
    <row r="9" spans="1:10" ht="20.25">
      <c r="A9" s="28">
        <v>7</v>
      </c>
      <c r="B9" s="29">
        <v>7001</v>
      </c>
      <c r="C9" s="30">
        <v>42011</v>
      </c>
      <c r="D9" s="31" t="s">
        <v>331</v>
      </c>
      <c r="E9" s="38">
        <v>0.22630075142647132</v>
      </c>
      <c r="F9" s="41">
        <v>1.7240202355235611E-3</v>
      </c>
      <c r="G9" s="34">
        <v>7.6182700439849068E-3</v>
      </c>
      <c r="H9" s="35">
        <v>1.1817433017483234</v>
      </c>
      <c r="I9" s="36">
        <v>4.7269732069932937</v>
      </c>
      <c r="J9" s="43"/>
    </row>
    <row r="10" spans="1:10" ht="20.25">
      <c r="A10" s="28">
        <v>8</v>
      </c>
      <c r="B10" s="29">
        <v>7001</v>
      </c>
      <c r="C10" s="30">
        <v>42375</v>
      </c>
      <c r="D10" s="31" t="s">
        <v>332</v>
      </c>
      <c r="E10" s="38">
        <v>0.17480275636794931</v>
      </c>
      <c r="F10" s="41">
        <v>1.0475829493386076E-2</v>
      </c>
      <c r="G10" s="34">
        <v>5.9929429667202064E-2</v>
      </c>
      <c r="H10" s="35">
        <v>0.89916012063919737</v>
      </c>
      <c r="I10" s="36">
        <v>3.5966404825567895</v>
      </c>
      <c r="J10" s="44"/>
    </row>
    <row r="11" spans="1:10" ht="21" thickBot="1">
      <c r="A11" s="45">
        <v>9</v>
      </c>
      <c r="B11" s="29">
        <v>7001</v>
      </c>
      <c r="C11" s="30">
        <v>42774</v>
      </c>
      <c r="D11" s="31" t="s">
        <v>333</v>
      </c>
      <c r="E11" s="38">
        <v>0.17922030953922899</v>
      </c>
      <c r="F11" s="41">
        <v>1.7483431519034792E-2</v>
      </c>
      <c r="G11" s="34">
        <v>9.7552735870082272E-2</v>
      </c>
      <c r="H11" s="35">
        <v>0.92340374127839997</v>
      </c>
      <c r="I11" s="36">
        <v>3.6936149651135999</v>
      </c>
      <c r="J11" s="44"/>
    </row>
    <row r="12" spans="1:10" ht="20.25">
      <c r="A12" s="18">
        <v>1</v>
      </c>
      <c r="B12" s="19">
        <v>7007</v>
      </c>
      <c r="C12" s="20">
        <v>40595</v>
      </c>
      <c r="D12" s="21" t="s">
        <v>334</v>
      </c>
      <c r="E12" s="38">
        <v>0.36572286868590997</v>
      </c>
      <c r="F12" s="41">
        <v>5.2884959350452581E-3</v>
      </c>
      <c r="G12" s="34">
        <v>1.4460391700545045E-2</v>
      </c>
      <c r="H12" s="46">
        <v>1.9455419262826734</v>
      </c>
      <c r="I12" s="47">
        <v>7.7821677051306937</v>
      </c>
      <c r="J12" s="27" t="s">
        <v>324</v>
      </c>
    </row>
    <row r="13" spans="1:10" ht="20.25">
      <c r="A13" s="28">
        <v>2</v>
      </c>
      <c r="B13" s="29">
        <v>7007</v>
      </c>
      <c r="C13" s="30">
        <v>40995</v>
      </c>
      <c r="D13" s="31" t="s">
        <v>325</v>
      </c>
      <c r="E13" s="38">
        <v>0.47595203670196634</v>
      </c>
      <c r="F13" s="41">
        <v>6.0516690623948662E-3</v>
      </c>
      <c r="G13" s="34">
        <v>1.2714871658768268E-2</v>
      </c>
      <c r="H13" s="48">
        <v>2.5481528082289966</v>
      </c>
      <c r="I13" s="49">
        <v>10.192611232915986</v>
      </c>
      <c r="J13" s="37"/>
    </row>
    <row r="14" spans="1:10" ht="20.25">
      <c r="A14" s="28">
        <v>3</v>
      </c>
      <c r="B14" s="29">
        <v>7007</v>
      </c>
      <c r="C14" s="30">
        <v>41317</v>
      </c>
      <c r="D14" s="31" t="s">
        <v>328</v>
      </c>
      <c r="E14" s="38">
        <v>0.50404935211785806</v>
      </c>
      <c r="F14" s="41">
        <v>3.3397669362466617E-2</v>
      </c>
      <c r="G14" s="34">
        <v>6.6258728876726125E-2</v>
      </c>
      <c r="H14" s="48">
        <v>2.7015507264626031</v>
      </c>
      <c r="I14" s="49">
        <v>10.806202905850412</v>
      </c>
      <c r="J14" s="37"/>
    </row>
    <row r="15" spans="1:10" ht="20.25">
      <c r="A15" s="28">
        <v>4</v>
      </c>
      <c r="B15" s="29">
        <v>7007</v>
      </c>
      <c r="C15" s="30">
        <v>41529</v>
      </c>
      <c r="D15" s="31" t="s">
        <v>329</v>
      </c>
      <c r="E15" s="38">
        <v>0.31164489387243172</v>
      </c>
      <c r="F15" s="41">
        <v>6.5853362496991995E-3</v>
      </c>
      <c r="G15" s="34">
        <v>2.1130897310304823E-2</v>
      </c>
      <c r="H15" s="48">
        <v>1.6494976492834532</v>
      </c>
      <c r="I15" s="36">
        <v>6.5979905971338129</v>
      </c>
      <c r="J15" s="42"/>
    </row>
    <row r="16" spans="1:10" ht="21" thickBot="1">
      <c r="A16" s="45">
        <v>5</v>
      </c>
      <c r="B16" s="50">
        <v>7007</v>
      </c>
      <c r="C16" s="51">
        <v>41697</v>
      </c>
      <c r="D16" s="52" t="s">
        <v>330</v>
      </c>
      <c r="E16" s="53">
        <v>0.44661003405143568</v>
      </c>
      <c r="F16" s="54">
        <v>6.4026837021292724E-3</v>
      </c>
      <c r="G16" s="55">
        <v>1.4336184174025704E-2</v>
      </c>
      <c r="H16" s="56">
        <v>2.3878502307005367</v>
      </c>
      <c r="I16" s="57">
        <v>9.5514009228021468</v>
      </c>
      <c r="J16" s="58"/>
    </row>
    <row r="17" spans="1:10" ht="20.25">
      <c r="A17" s="18">
        <v>35</v>
      </c>
      <c r="B17" s="29">
        <v>7013</v>
      </c>
      <c r="C17" s="30">
        <v>40602</v>
      </c>
      <c r="D17" s="31" t="s">
        <v>334</v>
      </c>
      <c r="E17" s="32">
        <v>0.120331992936814</v>
      </c>
      <c r="F17" s="33">
        <v>3.7707045307529968E-3</v>
      </c>
      <c r="G17" s="34">
        <v>3.1335843766279042E-2</v>
      </c>
      <c r="H17" s="25">
        <v>0.59999878911742854</v>
      </c>
      <c r="I17" s="26">
        <v>2.3999951564697142</v>
      </c>
      <c r="J17" s="27" t="s">
        <v>324</v>
      </c>
    </row>
    <row r="18" spans="1:10" ht="20.25">
      <c r="A18" s="28">
        <v>36</v>
      </c>
      <c r="B18" s="29">
        <v>7013</v>
      </c>
      <c r="C18" s="30">
        <v>40857</v>
      </c>
      <c r="D18" s="31" t="s">
        <v>323</v>
      </c>
      <c r="E18" s="32">
        <v>0.13177339615300734</v>
      </c>
      <c r="F18" s="33">
        <v>1.2904329567758187E-2</v>
      </c>
      <c r="G18" s="34">
        <v>9.7928185388607994E-2</v>
      </c>
      <c r="H18" s="35">
        <v>0.66285595287156795</v>
      </c>
      <c r="I18" s="36">
        <v>2.6514238114862718</v>
      </c>
      <c r="J18" s="44"/>
    </row>
    <row r="19" spans="1:10" ht="20.25">
      <c r="A19" s="28">
        <v>37</v>
      </c>
      <c r="B19" s="29">
        <v>7013</v>
      </c>
      <c r="C19" s="30">
        <v>41184</v>
      </c>
      <c r="D19" s="31" t="s">
        <v>325</v>
      </c>
      <c r="E19" s="32">
        <v>0.19441951382914635</v>
      </c>
      <c r="F19" s="33">
        <v>5.7697194384991081E-3</v>
      </c>
      <c r="G19" s="34">
        <v>2.9676647805885737E-2</v>
      </c>
      <c r="H19" s="35">
        <v>1.006832973297114</v>
      </c>
      <c r="I19" s="36">
        <v>4.0273318931884559</v>
      </c>
      <c r="J19" s="44"/>
    </row>
    <row r="20" spans="1:10" ht="20.25">
      <c r="A20" s="28">
        <v>38</v>
      </c>
      <c r="B20" s="29">
        <v>7013</v>
      </c>
      <c r="C20" s="30">
        <v>41375</v>
      </c>
      <c r="D20" s="31" t="s">
        <v>326</v>
      </c>
      <c r="E20" s="32">
        <v>0.34435923116910599</v>
      </c>
      <c r="F20" s="59"/>
      <c r="G20" s="40"/>
      <c r="H20" s="35">
        <v>1.8286217450690401</v>
      </c>
      <c r="I20" s="36">
        <v>7.3144869802761603</v>
      </c>
      <c r="J20" s="37" t="s">
        <v>327</v>
      </c>
    </row>
    <row r="21" spans="1:10" ht="20.25">
      <c r="A21" s="28">
        <v>39</v>
      </c>
      <c r="B21" s="29">
        <v>7013</v>
      </c>
      <c r="C21" s="30">
        <v>41781</v>
      </c>
      <c r="D21" s="31" t="s">
        <v>329</v>
      </c>
      <c r="E21" s="32">
        <v>0.16418087495483333</v>
      </c>
      <c r="F21" s="33">
        <v>1.2904010015941398E-2</v>
      </c>
      <c r="G21" s="34">
        <v>7.8596304347210544E-2</v>
      </c>
      <c r="H21" s="35">
        <v>0.84084290428795894</v>
      </c>
      <c r="I21" s="36">
        <v>3.3633716171518357</v>
      </c>
      <c r="J21" s="60"/>
    </row>
    <row r="22" spans="1:10" ht="20.25">
      <c r="A22" s="28">
        <v>40</v>
      </c>
      <c r="B22" s="29">
        <v>7013</v>
      </c>
      <c r="C22" s="30">
        <v>41948</v>
      </c>
      <c r="D22" s="31" t="s">
        <v>330</v>
      </c>
      <c r="E22" s="32">
        <v>0.16819898244243467</v>
      </c>
      <c r="F22" s="33">
        <v>4.2865166319673931E-3</v>
      </c>
      <c r="G22" s="34">
        <v>2.5484795268808678E-2</v>
      </c>
      <c r="H22" s="35">
        <v>0.8629087196836106</v>
      </c>
      <c r="I22" s="36">
        <v>3.4516348787344424</v>
      </c>
      <c r="J22" s="44"/>
    </row>
    <row r="23" spans="1:10" ht="21" thickBot="1">
      <c r="A23" s="45">
        <v>41</v>
      </c>
      <c r="B23" s="50">
        <v>7013</v>
      </c>
      <c r="C23" s="51">
        <v>42291</v>
      </c>
      <c r="D23" s="52" t="s">
        <v>331</v>
      </c>
      <c r="E23" s="61">
        <v>0.15633497995197534</v>
      </c>
      <c r="F23" s="62">
        <v>1.8510266444769847E-2</v>
      </c>
      <c r="G23" s="55">
        <v>0.11840131012557796</v>
      </c>
      <c r="H23" s="63">
        <v>0.79775559193472245</v>
      </c>
      <c r="I23" s="57">
        <v>3.1910223677388898</v>
      </c>
      <c r="J23" s="64"/>
    </row>
    <row r="24" spans="1:10" ht="20.25">
      <c r="A24" s="18">
        <v>45</v>
      </c>
      <c r="B24" s="19">
        <v>7033</v>
      </c>
      <c r="C24" s="20">
        <v>40897</v>
      </c>
      <c r="D24" s="21" t="s">
        <v>335</v>
      </c>
      <c r="E24" s="65">
        <v>0.17568683544520533</v>
      </c>
      <c r="F24" s="23">
        <v>1.5076880314647161E-3</v>
      </c>
      <c r="G24" s="66">
        <v>8.5816790293029455E-3</v>
      </c>
      <c r="H24" s="67">
        <v>0.90401672211679907</v>
      </c>
      <c r="I24" s="68">
        <v>3.6160668884671963</v>
      </c>
      <c r="J24" s="69"/>
    </row>
    <row r="25" spans="1:10" ht="20.25">
      <c r="A25" s="28">
        <v>46</v>
      </c>
      <c r="B25" s="29">
        <v>7033</v>
      </c>
      <c r="C25" s="30">
        <v>41184</v>
      </c>
      <c r="D25" s="31" t="s">
        <v>323</v>
      </c>
      <c r="E25" s="70">
        <v>0.37507239100706302</v>
      </c>
      <c r="F25" s="33">
        <v>5.0468002458638724E-3</v>
      </c>
      <c r="G25" s="71">
        <v>1.3455536496070264E-2</v>
      </c>
      <c r="H25" s="72">
        <v>1.9966972577418634</v>
      </c>
      <c r="I25" s="73">
        <v>7.9867890309674534</v>
      </c>
      <c r="J25" s="44"/>
    </row>
    <row r="26" spans="1:10" ht="20.25">
      <c r="A26" s="28">
        <v>47</v>
      </c>
      <c r="B26" s="29">
        <v>7033</v>
      </c>
      <c r="C26" s="30">
        <v>41415</v>
      </c>
      <c r="D26" s="31" t="s">
        <v>325</v>
      </c>
      <c r="E26" s="70">
        <v>0.44800222970064568</v>
      </c>
      <c r="F26" s="33">
        <v>1.3903537157856074E-3</v>
      </c>
      <c r="G26" s="71">
        <v>3.1034526696767546E-3</v>
      </c>
      <c r="H26" s="72">
        <v>2.39545905625728</v>
      </c>
      <c r="I26" s="73">
        <v>9.5818362250291198</v>
      </c>
      <c r="J26" s="44"/>
    </row>
    <row r="27" spans="1:10" ht="21" thickBot="1">
      <c r="A27" s="45">
        <v>48</v>
      </c>
      <c r="B27" s="50">
        <v>7033</v>
      </c>
      <c r="C27" s="51">
        <v>41773</v>
      </c>
      <c r="D27" s="52" t="s">
        <v>328</v>
      </c>
      <c r="E27" s="74">
        <v>0.478213994477454</v>
      </c>
      <c r="F27" s="62">
        <v>1.260417327196982E-2</v>
      </c>
      <c r="G27" s="75">
        <v>2.6356763744947366E-2</v>
      </c>
      <c r="H27" s="76">
        <v>2.5605035644049905</v>
      </c>
      <c r="I27" s="77">
        <v>10.242014257619962</v>
      </c>
      <c r="J27" s="64"/>
    </row>
    <row r="28" spans="1:10" ht="20.25">
      <c r="A28" s="18">
        <v>11</v>
      </c>
      <c r="B28" s="19">
        <v>7021</v>
      </c>
      <c r="C28" s="78" t="s">
        <v>336</v>
      </c>
      <c r="D28" s="21" t="s">
        <v>334</v>
      </c>
      <c r="E28" s="79">
        <v>0.265308683953625</v>
      </c>
      <c r="F28" s="80">
        <v>3.8843004876203753E-3</v>
      </c>
      <c r="G28" s="66">
        <v>1.4640683560509979E-2</v>
      </c>
      <c r="H28" s="81">
        <v>1.3956221548731367</v>
      </c>
      <c r="I28" s="82">
        <v>5.5824886194925467</v>
      </c>
      <c r="J28" s="27"/>
    </row>
    <row r="29" spans="1:10" ht="20.25">
      <c r="A29" s="28">
        <v>12</v>
      </c>
      <c r="B29" s="29">
        <v>7021</v>
      </c>
      <c r="C29" s="30">
        <v>41036</v>
      </c>
      <c r="D29" s="31" t="s">
        <v>325</v>
      </c>
      <c r="E29" s="38">
        <v>0.18778648174489465</v>
      </c>
      <c r="F29" s="41">
        <v>5.3185272914007212E-3</v>
      </c>
      <c r="G29" s="71">
        <v>2.8322205315214687E-2</v>
      </c>
      <c r="H29" s="83">
        <v>0.97043047364772761</v>
      </c>
      <c r="I29" s="84">
        <v>3.8817218945909104</v>
      </c>
      <c r="J29" s="37"/>
    </row>
    <row r="30" spans="1:10" ht="20.25">
      <c r="A30" s="28">
        <v>13</v>
      </c>
      <c r="B30" s="29">
        <v>7021</v>
      </c>
      <c r="C30" s="30">
        <v>41394</v>
      </c>
      <c r="D30" s="31" t="s">
        <v>328</v>
      </c>
      <c r="E30" s="38">
        <v>0.21816446683735133</v>
      </c>
      <c r="F30" s="41">
        <v>7.1328342835040104E-3</v>
      </c>
      <c r="G30" s="71">
        <v>3.269475724853841E-2</v>
      </c>
      <c r="H30" s="83">
        <v>1.1371129244046734</v>
      </c>
      <c r="I30" s="84">
        <v>4.5484516976186935</v>
      </c>
      <c r="J30" s="85"/>
    </row>
    <row r="31" spans="1:10" ht="20.25">
      <c r="A31" s="28">
        <v>14</v>
      </c>
      <c r="B31" s="29">
        <v>7021</v>
      </c>
      <c r="C31" s="30">
        <v>41878</v>
      </c>
      <c r="D31" s="31" t="s">
        <v>330</v>
      </c>
      <c r="E31" s="38">
        <v>0.26220227754845532</v>
      </c>
      <c r="F31" s="41">
        <v>1.342916677381451E-2</v>
      </c>
      <c r="G31" s="71">
        <v>5.1216819698802131E-2</v>
      </c>
      <c r="H31" s="83">
        <v>1.3785899042463636</v>
      </c>
      <c r="I31" s="84">
        <v>5.5143596169854545</v>
      </c>
      <c r="J31" s="85"/>
    </row>
    <row r="32" spans="1:10" ht="21" thickBot="1">
      <c r="A32" s="45">
        <v>15</v>
      </c>
      <c r="B32" s="50">
        <v>7021</v>
      </c>
      <c r="C32" s="51">
        <v>42106</v>
      </c>
      <c r="D32" s="52" t="s">
        <v>331</v>
      </c>
      <c r="E32" s="53">
        <v>0.18044707175108965</v>
      </c>
      <c r="F32" s="54">
        <v>8.6678712280607671E-3</v>
      </c>
      <c r="G32" s="75">
        <v>4.8035532768397088E-2</v>
      </c>
      <c r="H32" s="86">
        <v>0.9301448602471124</v>
      </c>
      <c r="I32" s="87">
        <v>3.7205794409884496</v>
      </c>
      <c r="J32" s="88"/>
    </row>
    <row r="33" spans="1:10" ht="20.25">
      <c r="A33" s="18">
        <v>52</v>
      </c>
      <c r="B33" s="89">
        <v>7082</v>
      </c>
      <c r="C33" s="20">
        <v>42963</v>
      </c>
      <c r="D33" s="90" t="s">
        <v>335</v>
      </c>
      <c r="E33" s="22">
        <v>0.23377715729269399</v>
      </c>
      <c r="F33" s="23">
        <v>4.9693857051000875E-3</v>
      </c>
      <c r="G33" s="66">
        <v>2.1256934435550136E-2</v>
      </c>
      <c r="H33" s="91">
        <v>1.2227465075314365</v>
      </c>
      <c r="I33" s="68">
        <v>4.8909860301257462</v>
      </c>
      <c r="J33" s="27"/>
    </row>
    <row r="34" spans="1:10" ht="21" thickBot="1">
      <c r="A34" s="45">
        <v>53</v>
      </c>
      <c r="B34" s="92">
        <v>7082</v>
      </c>
      <c r="C34" s="51">
        <v>43333</v>
      </c>
      <c r="D34" s="93" t="s">
        <v>325</v>
      </c>
      <c r="E34" s="61">
        <v>0.14473110583500734</v>
      </c>
      <c r="F34" s="62">
        <v>1.7113317080690863E-2</v>
      </c>
      <c r="G34" s="75">
        <v>0.11824214968826363</v>
      </c>
      <c r="H34" s="94">
        <v>0.73402967063558211</v>
      </c>
      <c r="I34" s="77">
        <v>2.9361186825423284</v>
      </c>
      <c r="J34" s="64"/>
    </row>
    <row r="35" spans="1:10" ht="20.25">
      <c r="A35" s="18">
        <v>65</v>
      </c>
      <c r="B35" s="19">
        <v>7060</v>
      </c>
      <c r="C35" s="20">
        <v>42417</v>
      </c>
      <c r="D35" s="90" t="s">
        <v>335</v>
      </c>
      <c r="E35" s="81">
        <v>9.9018014022513659E-2</v>
      </c>
      <c r="F35" s="95">
        <v>1.8372275658922706E-3</v>
      </c>
      <c r="G35" s="96">
        <v>1.8554478031386708E-2</v>
      </c>
      <c r="H35" s="91">
        <v>0.48286214185325932</v>
      </c>
      <c r="I35" s="97">
        <v>1.9314485674130373</v>
      </c>
      <c r="J35" s="98"/>
    </row>
    <row r="36" spans="1:10" ht="21" thickBot="1">
      <c r="A36" s="45">
        <v>66</v>
      </c>
      <c r="B36" s="50">
        <v>7060</v>
      </c>
      <c r="C36" s="51">
        <v>42676</v>
      </c>
      <c r="D36" s="93" t="s">
        <v>325</v>
      </c>
      <c r="E36" s="86">
        <v>0.170886748633617</v>
      </c>
      <c r="F36" s="99">
        <v>7.7848669106172557E-3</v>
      </c>
      <c r="G36" s="100">
        <v>4.5555708519611972E-2</v>
      </c>
      <c r="H36" s="94">
        <v>0.87766354383228029</v>
      </c>
      <c r="I36" s="101">
        <v>3.5106541753291212</v>
      </c>
      <c r="J36" s="102"/>
    </row>
    <row r="37" spans="1:10" ht="20.25">
      <c r="A37" s="18">
        <v>67</v>
      </c>
      <c r="B37" s="19">
        <v>7062</v>
      </c>
      <c r="C37" s="20">
        <v>42675</v>
      </c>
      <c r="D37" s="90" t="s">
        <v>334</v>
      </c>
      <c r="E37" s="81">
        <v>0.21615652950005748</v>
      </c>
      <c r="F37" s="95">
        <v>8.2288843027251788E-3</v>
      </c>
      <c r="G37" s="96">
        <v>3.8069098915297819E-2</v>
      </c>
      <c r="H37" s="91">
        <v>1.12609810266624</v>
      </c>
      <c r="I37" s="97">
        <v>4.50439241066496</v>
      </c>
      <c r="J37" s="103" t="s">
        <v>324</v>
      </c>
    </row>
    <row r="38" spans="1:10" ht="21" thickBot="1">
      <c r="A38" s="45">
        <v>68</v>
      </c>
      <c r="B38" s="50">
        <v>7062</v>
      </c>
      <c r="C38" s="51">
        <v>43046</v>
      </c>
      <c r="D38" s="93" t="s">
        <v>325</v>
      </c>
      <c r="E38" s="86">
        <v>0.15695523607838699</v>
      </c>
      <c r="F38" s="99">
        <v>1.6081614839818317E-3</v>
      </c>
      <c r="G38" s="100">
        <v>1.0245988118412817E-2</v>
      </c>
      <c r="H38" s="94">
        <v>0.80117233914743091</v>
      </c>
      <c r="I38" s="101">
        <v>3.2046893565897236</v>
      </c>
      <c r="J38" s="102"/>
    </row>
    <row r="39" spans="1:10" ht="21" thickBot="1">
      <c r="A39" s="104">
        <v>77</v>
      </c>
      <c r="B39" s="105">
        <v>7071</v>
      </c>
      <c r="C39" s="106">
        <v>42716</v>
      </c>
      <c r="D39" s="107" t="s">
        <v>334</v>
      </c>
      <c r="E39" s="108">
        <v>0.23719232748135333</v>
      </c>
      <c r="F39" s="109">
        <v>4.0470732290812279E-3</v>
      </c>
      <c r="G39" s="110">
        <v>1.7062412060522426E-2</v>
      </c>
      <c r="H39" s="111">
        <v>1.2414753165433934</v>
      </c>
      <c r="I39" s="112">
        <v>4.9659012661735735</v>
      </c>
      <c r="J39" s="113"/>
    </row>
  </sheetData>
  <mergeCells count="1">
    <mergeCell ref="H1:I1"/>
  </mergeCells>
  <conditionalFormatting sqref="G2">
    <cfRule type="expression" dxfId="3" priority="4">
      <formula>"&gt;15%"</formula>
    </cfRule>
  </conditionalFormatting>
  <conditionalFormatting sqref="H5:H11 H3">
    <cfRule type="expression" dxfId="2" priority="3">
      <formula>"&lt;0.082"</formula>
    </cfRule>
  </conditionalFormatting>
  <conditionalFormatting sqref="H4">
    <cfRule type="expression" dxfId="1" priority="2">
      <formula>"&lt;0.082"</formula>
    </cfRule>
  </conditionalFormatting>
  <conditionalFormatting sqref="H17:H23">
    <cfRule type="expression" dxfId="0" priority="1">
      <formula>"&lt;0.082"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G2" sqref="G2"/>
    </sheetView>
  </sheetViews>
  <sheetFormatPr defaultRowHeight="15"/>
  <cols>
    <col min="14" max="15" width="9.140625" customWidth="1"/>
  </cols>
  <sheetData>
    <row r="1" spans="1:21">
      <c r="A1" t="s">
        <v>188</v>
      </c>
      <c r="B1" t="s">
        <v>187</v>
      </c>
      <c r="C1" t="s">
        <v>189</v>
      </c>
      <c r="D1" t="s">
        <v>190</v>
      </c>
      <c r="E1" t="s">
        <v>343</v>
      </c>
      <c r="F1" t="s">
        <v>191</v>
      </c>
      <c r="G1" t="s">
        <v>192</v>
      </c>
      <c r="H1" t="s">
        <v>198</v>
      </c>
      <c r="I1" t="s">
        <v>193</v>
      </c>
      <c r="J1" s="6" t="s">
        <v>194</v>
      </c>
      <c r="K1" t="s">
        <v>196</v>
      </c>
      <c r="L1" t="s">
        <v>195</v>
      </c>
      <c r="M1" t="s">
        <v>197</v>
      </c>
      <c r="N1" t="s">
        <v>199</v>
      </c>
      <c r="O1" t="s">
        <v>200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</row>
    <row r="2" spans="1:21">
      <c r="A2" t="s">
        <v>124</v>
      </c>
      <c r="B2">
        <v>67</v>
      </c>
      <c r="C2" s="4">
        <v>1.94137042E-2</v>
      </c>
      <c r="D2" s="4">
        <v>0.24484805729999998</v>
      </c>
      <c r="E2" s="4">
        <v>0.30599197089999997</v>
      </c>
      <c r="F2" s="4">
        <v>8.7989801899999998E-2</v>
      </c>
      <c r="G2" s="4">
        <v>0.37351106979999998</v>
      </c>
      <c r="H2" s="4">
        <v>1.1651408999999999E-3</v>
      </c>
      <c r="I2" s="4">
        <v>1.3775355E-3</v>
      </c>
      <c r="J2" s="7">
        <v>5.6868448713999998E-3</v>
      </c>
      <c r="K2" s="4">
        <v>0.1823575006</v>
      </c>
      <c r="L2" s="4">
        <v>0.13393347659999999</v>
      </c>
      <c r="M2" s="4">
        <v>1.1347646199999999E-2</v>
      </c>
      <c r="N2" s="4">
        <v>6.2227471656847215E-2</v>
      </c>
      <c r="O2" s="4">
        <v>8.472598851361407E-2</v>
      </c>
      <c r="P2">
        <v>3.6936149651135999</v>
      </c>
      <c r="Q2">
        <v>70.19971425</v>
      </c>
      <c r="R2">
        <v>769.4189619</v>
      </c>
      <c r="S2">
        <v>35.56798131</v>
      </c>
      <c r="T2">
        <v>0.50666846300000001</v>
      </c>
      <c r="U2">
        <v>4.6227065999999997E-2</v>
      </c>
    </row>
    <row r="3" spans="1:21">
      <c r="A3" t="s">
        <v>127</v>
      </c>
      <c r="B3">
        <v>62</v>
      </c>
      <c r="C3" s="4">
        <v>2.1649251799999998E-2</v>
      </c>
      <c r="D3" s="4">
        <v>0.39353884459999999</v>
      </c>
      <c r="E3" s="4">
        <v>0.32587906559999996</v>
      </c>
      <c r="F3" s="4">
        <v>0.10635984039999999</v>
      </c>
      <c r="G3" s="4">
        <v>0.45847423929999997</v>
      </c>
      <c r="H3" s="4">
        <v>2.0949048999999997E-3</v>
      </c>
      <c r="I3" s="4">
        <v>6.4359602999999998E-3</v>
      </c>
      <c r="J3" s="7">
        <v>1.62692484094E-2</v>
      </c>
      <c r="K3" s="4">
        <v>0.35447581619999996</v>
      </c>
      <c r="L3" s="4">
        <v>0.30634857989999997</v>
      </c>
      <c r="M3" s="4">
        <v>4.3058433E-2</v>
      </c>
      <c r="N3" s="4">
        <v>0.12147072108215659</v>
      </c>
      <c r="O3" s="4">
        <v>0.14055372156141666</v>
      </c>
      <c r="P3">
        <v>9.5514009228021468</v>
      </c>
      <c r="Q3">
        <v>100.9116013</v>
      </c>
      <c r="R3">
        <v>2148.4642509999999</v>
      </c>
      <c r="S3">
        <v>67.954616790000003</v>
      </c>
      <c r="T3">
        <v>0.67340737799999995</v>
      </c>
      <c r="U3">
        <v>3.1629391E-2</v>
      </c>
    </row>
    <row r="4" spans="1:21">
      <c r="A4" t="s">
        <v>130</v>
      </c>
      <c r="B4">
        <v>57</v>
      </c>
      <c r="C4" s="4">
        <v>7.6503008999999995E-3</v>
      </c>
      <c r="D4" s="4">
        <v>0.107801386</v>
      </c>
      <c r="E4" s="4">
        <v>0.16445870209999999</v>
      </c>
      <c r="F4" s="4">
        <v>0.1027832784</v>
      </c>
      <c r="G4" s="4">
        <v>8.4990751999999989E-2</v>
      </c>
      <c r="H4" s="4">
        <v>7.560783999999999E-4</v>
      </c>
      <c r="I4" s="4">
        <v>1.1332948E-3</v>
      </c>
      <c r="J4" s="7">
        <v>7.5101538901999991E-3</v>
      </c>
      <c r="K4" s="4">
        <v>1.7022048999999998E-3</v>
      </c>
      <c r="L4" s="4">
        <v>1.2180506799999999E-2</v>
      </c>
      <c r="M4" s="4">
        <v>3.7121762699999998E-2</v>
      </c>
      <c r="N4" s="4">
        <v>21.808045964384196</v>
      </c>
      <c r="O4" s="4">
        <v>3.0476369587511747</v>
      </c>
      <c r="P4">
        <v>3.1910223677388898</v>
      </c>
      <c r="Q4">
        <v>80.851457530000005</v>
      </c>
      <c r="R4">
        <v>1008.6489330000001</v>
      </c>
      <c r="S4">
        <v>40.482289610000002</v>
      </c>
      <c r="T4">
        <v>0.50069956500000001</v>
      </c>
      <c r="U4">
        <v>4.0135163000000001E-2</v>
      </c>
    </row>
    <row r="5" spans="1:21">
      <c r="A5" t="s">
        <v>145</v>
      </c>
      <c r="B5">
        <v>52</v>
      </c>
      <c r="C5" s="4">
        <v>1.4817431199999998E-2</v>
      </c>
      <c r="D5" s="4">
        <v>0.31561459819999998</v>
      </c>
      <c r="E5" s="4">
        <v>0.22896740019999998</v>
      </c>
      <c r="F5" s="4">
        <v>8.3546083499999993E-2</v>
      </c>
      <c r="G5" s="4">
        <v>0.40280065539999999</v>
      </c>
      <c r="H5" s="4">
        <v>2.5059869999999996E-4</v>
      </c>
      <c r="I5" s="4">
        <v>4.1635549999999993E-3</v>
      </c>
      <c r="J5" s="7">
        <v>8.0389648537999986E-3</v>
      </c>
      <c r="K5" s="4">
        <v>0.27086067359999999</v>
      </c>
      <c r="L5" s="4">
        <v>5.9480642099999995E-2</v>
      </c>
      <c r="M5" s="4">
        <v>1.2452329999999999E-3</v>
      </c>
      <c r="N5" s="4">
        <v>4.5973192913155332E-3</v>
      </c>
      <c r="O5" s="4">
        <v>2.0935096798492699E-2</v>
      </c>
      <c r="P5">
        <v>10.242014257619962</v>
      </c>
      <c r="Q5">
        <v>68.685736120000001</v>
      </c>
      <c r="R5">
        <v>1034.8917859999999</v>
      </c>
      <c r="S5">
        <v>38.840173399999998</v>
      </c>
      <c r="T5">
        <v>0.56547655399999996</v>
      </c>
      <c r="U5">
        <v>3.7530661999999999E-2</v>
      </c>
    </row>
    <row r="6" spans="1:21">
      <c r="A6" t="s">
        <v>133</v>
      </c>
      <c r="B6">
        <v>59</v>
      </c>
      <c r="C6" s="4">
        <v>1.4825172999999999E-3</v>
      </c>
      <c r="D6" s="4">
        <v>0.12703758979999999</v>
      </c>
      <c r="E6" s="4">
        <v>0.24402826799999999</v>
      </c>
      <c r="F6" s="4">
        <v>6.265234909999999E-2</v>
      </c>
      <c r="G6" s="4">
        <v>0.15239877289999998</v>
      </c>
      <c r="H6" s="4">
        <v>2.9908031999999998E-3</v>
      </c>
      <c r="I6" s="4">
        <v>1.6846268999999999E-3</v>
      </c>
      <c r="J6" s="7">
        <v>1.0025163690999999E-2</v>
      </c>
      <c r="K6" s="4">
        <v>0.1950705834</v>
      </c>
      <c r="L6" s="4">
        <v>0.24842024349999997</v>
      </c>
      <c r="M6" s="4">
        <v>1.0706610199999999E-2</v>
      </c>
      <c r="N6" s="4">
        <v>5.4885826521806562E-2</v>
      </c>
      <c r="O6" s="4">
        <v>4.3098783131174254E-2</v>
      </c>
      <c r="P6">
        <v>5.5143596169854545</v>
      </c>
      <c r="Q6">
        <v>134.3704089</v>
      </c>
      <c r="R6">
        <v>27075.614590000001</v>
      </c>
      <c r="S6">
        <v>1087.148375</v>
      </c>
      <c r="T6">
        <v>8.0906829420000008</v>
      </c>
      <c r="U6">
        <v>4.0152305999999999E-2</v>
      </c>
    </row>
    <row r="7" spans="1:21">
      <c r="A7" t="s">
        <v>136</v>
      </c>
      <c r="B7">
        <v>64</v>
      </c>
      <c r="C7" s="4">
        <v>1.1524248999999999E-2</v>
      </c>
      <c r="D7" s="4">
        <v>1.7939171799999997E-2</v>
      </c>
      <c r="E7" s="4">
        <v>5.1849228199999993E-2</v>
      </c>
      <c r="F7" s="4">
        <v>2.79932455E-2</v>
      </c>
      <c r="G7" s="4">
        <v>0.20604924119999998</v>
      </c>
      <c r="H7" s="4">
        <v>9.6865999999999997E-6</v>
      </c>
      <c r="I7" s="4">
        <v>1.9237250999999999E-3</v>
      </c>
      <c r="J7" s="7">
        <v>3.2081348379999999E-4</v>
      </c>
      <c r="K7" s="4">
        <v>0.193092086</v>
      </c>
      <c r="L7" s="4">
        <v>2.3403741899999997E-2</v>
      </c>
      <c r="M7" s="4">
        <v>5.8774286999999995E-3</v>
      </c>
      <c r="N7" s="4">
        <v>3.0438475350046193E-2</v>
      </c>
      <c r="O7" s="4">
        <v>0.25113200808286135</v>
      </c>
      <c r="P7">
        <v>2.9361186825423284</v>
      </c>
      <c r="Q7">
        <v>84.1101338</v>
      </c>
      <c r="R7">
        <v>1097.9661120000001</v>
      </c>
      <c r="S7">
        <v>56.441111100000001</v>
      </c>
      <c r="T7">
        <v>0.67103818000000004</v>
      </c>
      <c r="U7">
        <v>5.1405148999999997E-2</v>
      </c>
    </row>
    <row r="8" spans="1:21">
      <c r="A8" t="s">
        <v>139</v>
      </c>
      <c r="B8">
        <v>49</v>
      </c>
      <c r="C8" s="4">
        <v>4.3254932599999997E-2</v>
      </c>
      <c r="D8" s="4">
        <v>0.30804035019999998</v>
      </c>
      <c r="E8" s="4">
        <v>0.1483267918</v>
      </c>
      <c r="F8" s="4">
        <v>0.13024851069999999</v>
      </c>
      <c r="G8" s="4">
        <v>4.6685971199999995E-2</v>
      </c>
      <c r="H8" s="4">
        <v>1.7992952999999999E-3</v>
      </c>
      <c r="I8" s="4">
        <v>2.5635829999999998E-4</v>
      </c>
      <c r="J8" s="7">
        <v>8.0038082386000003E-3</v>
      </c>
      <c r="K8" s="4">
        <v>0.27560389120000001</v>
      </c>
      <c r="L8" s="4">
        <v>0.1160963694</v>
      </c>
      <c r="M8" s="4">
        <v>1.7046041099999999E-2</v>
      </c>
      <c r="N8" s="4">
        <v>6.1849783853850024E-2</v>
      </c>
      <c r="O8" s="4">
        <v>0.14682665089439051</v>
      </c>
      <c r="P8">
        <v>3.5106541753291212</v>
      </c>
      <c r="Q8">
        <v>102.1847369</v>
      </c>
      <c r="R8">
        <v>1040.335317</v>
      </c>
      <c r="S8">
        <v>42.003975070000003</v>
      </c>
      <c r="T8">
        <v>0.41105918899999999</v>
      </c>
      <c r="U8">
        <v>4.0375420000000002E-2</v>
      </c>
    </row>
    <row r="9" spans="1:21">
      <c r="A9" t="s">
        <v>148</v>
      </c>
      <c r="B9">
        <v>51</v>
      </c>
      <c r="C9" s="4">
        <v>2.0580097999999998E-3</v>
      </c>
      <c r="D9" s="4">
        <v>8.0696203499999994E-2</v>
      </c>
      <c r="E9" s="4">
        <v>0.124536203</v>
      </c>
      <c r="F9" s="4">
        <v>1.0757118899999999E-2</v>
      </c>
      <c r="G9" s="4">
        <v>0.15404390539999999</v>
      </c>
      <c r="H9" s="4">
        <v>3.0049029999999998E-4</v>
      </c>
      <c r="I9" s="4">
        <v>1.5685559999999998E-4</v>
      </c>
      <c r="J9" s="7">
        <v>4.6401672209999993E-3</v>
      </c>
      <c r="K9" s="4">
        <v>0.18745644829999999</v>
      </c>
      <c r="L9" s="4">
        <v>0.22102246209999998</v>
      </c>
      <c r="M9" s="4">
        <v>0.15486247919999999</v>
      </c>
      <c r="N9" s="4">
        <v>0.82612511121603271</v>
      </c>
      <c r="O9" s="4">
        <v>0.70066398559044918</v>
      </c>
      <c r="P9">
        <v>3.2046893565897236</v>
      </c>
      <c r="Q9">
        <v>73.455512999999996</v>
      </c>
      <c r="R9">
        <v>1115.2281860000001</v>
      </c>
      <c r="S9">
        <v>30.45267956</v>
      </c>
      <c r="T9">
        <v>0.41457309799999997</v>
      </c>
      <c r="U9">
        <v>2.7306232E-2</v>
      </c>
    </row>
    <row r="10" spans="1:21">
      <c r="A10" t="s">
        <v>142</v>
      </c>
      <c r="B10">
        <v>55</v>
      </c>
      <c r="C10" s="4">
        <v>4.5016509999999997E-3</v>
      </c>
      <c r="D10" s="4">
        <v>0.11679032639999999</v>
      </c>
      <c r="E10" s="4">
        <v>0.21345315089999997</v>
      </c>
      <c r="F10" s="4">
        <v>7.8246316499999996E-2</v>
      </c>
      <c r="G10">
        <v>0.12513621119999999</v>
      </c>
      <c r="H10" s="4">
        <v>6.7854819999999991E-4</v>
      </c>
      <c r="I10" s="4">
        <v>1.5029751E-3</v>
      </c>
      <c r="J10" s="7">
        <v>2.4588829018E-3</v>
      </c>
      <c r="K10" s="4">
        <v>0.13107125459999999</v>
      </c>
      <c r="L10" s="4">
        <v>0.17618453709999998</v>
      </c>
      <c r="M10" s="4">
        <v>3.8021961999999999E-3</v>
      </c>
      <c r="N10" s="4">
        <v>2.9008619865610107E-2</v>
      </c>
      <c r="O10" s="4">
        <v>2.1580759938324919E-2</v>
      </c>
      <c r="P10">
        <v>4.9659012661735735</v>
      </c>
      <c r="Q10">
        <v>133.04983530000001</v>
      </c>
      <c r="R10">
        <v>7305.4740670000001</v>
      </c>
      <c r="S10">
        <v>106.84341240000001</v>
      </c>
      <c r="T10">
        <v>0.80303303000000004</v>
      </c>
      <c r="U10">
        <v>1.4625117E-2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L11" sqref="L11"/>
    </sheetView>
  </sheetViews>
  <sheetFormatPr defaultRowHeight="15"/>
  <cols>
    <col min="1" max="1" width="13.28515625" style="114" bestFit="1" customWidth="1"/>
    <col min="2" max="16384" width="9.140625" style="114"/>
  </cols>
  <sheetData>
    <row r="1" spans="1:13">
      <c r="A1" s="114" t="s">
        <v>338</v>
      </c>
      <c r="B1" s="114">
        <v>7001</v>
      </c>
      <c r="C1" s="114">
        <v>7007</v>
      </c>
      <c r="D1" s="114">
        <v>7013</v>
      </c>
      <c r="E1" s="114">
        <v>7033</v>
      </c>
      <c r="F1" s="114">
        <v>7021</v>
      </c>
      <c r="G1" s="114">
        <v>7082</v>
      </c>
      <c r="H1" s="114">
        <v>7060</v>
      </c>
      <c r="I1" s="114">
        <v>7025</v>
      </c>
      <c r="J1" s="114">
        <v>7062</v>
      </c>
    </row>
    <row r="2" spans="1:13">
      <c r="A2" s="114" t="s">
        <v>337</v>
      </c>
      <c r="B2" s="114">
        <v>18.02</v>
      </c>
      <c r="C2" s="114">
        <v>1.5</v>
      </c>
      <c r="D2" s="114">
        <v>16</v>
      </c>
      <c r="E2" s="114">
        <v>11</v>
      </c>
      <c r="F2" s="114">
        <v>19.52</v>
      </c>
      <c r="G2" s="114">
        <v>6.5</v>
      </c>
      <c r="H2" s="114">
        <v>9</v>
      </c>
      <c r="I2" s="114">
        <v>13.21</v>
      </c>
      <c r="J2" s="114">
        <v>3.38</v>
      </c>
    </row>
    <row r="3" spans="1:13">
      <c r="A3" s="114" t="s">
        <v>188</v>
      </c>
      <c r="B3" s="114" t="s">
        <v>124</v>
      </c>
      <c r="C3" s="114" t="s">
        <v>127</v>
      </c>
      <c r="D3" s="114" t="s">
        <v>130</v>
      </c>
      <c r="E3" s="114" t="s">
        <v>145</v>
      </c>
      <c r="F3" s="114" t="s">
        <v>133</v>
      </c>
      <c r="G3" s="114" t="s">
        <v>136</v>
      </c>
      <c r="H3" s="114" t="s">
        <v>139</v>
      </c>
      <c r="I3" s="114" t="s">
        <v>148</v>
      </c>
      <c r="J3" s="114" t="s">
        <v>142</v>
      </c>
      <c r="K3" s="114" t="s">
        <v>340</v>
      </c>
      <c r="L3" s="114" t="s">
        <v>339</v>
      </c>
      <c r="M3" s="114" t="s">
        <v>341</v>
      </c>
    </row>
    <row r="4" spans="1:13">
      <c r="A4" s="114" t="s">
        <v>191</v>
      </c>
      <c r="B4" s="115">
        <v>0.30599197089999997</v>
      </c>
      <c r="C4" s="115">
        <v>0.32587906559999996</v>
      </c>
      <c r="D4" s="115">
        <v>0.16445870209999999</v>
      </c>
      <c r="E4" s="115">
        <v>0.22896740019999998</v>
      </c>
      <c r="F4" s="115">
        <v>0.24402826799999999</v>
      </c>
      <c r="G4" s="115">
        <v>5.1849228199999993E-2</v>
      </c>
      <c r="H4" s="115">
        <v>0.1483267918</v>
      </c>
      <c r="I4" s="115">
        <v>0.124536203</v>
      </c>
      <c r="J4" s="115">
        <v>0.21345315089999997</v>
      </c>
      <c r="K4" s="115">
        <v>0.20083230896666668</v>
      </c>
      <c r="L4" s="114">
        <v>8.7756002984771944E-2</v>
      </c>
      <c r="M4" s="116">
        <v>0.43696157971941302</v>
      </c>
    </row>
    <row r="5" spans="1:13">
      <c r="A5" s="114" t="s">
        <v>192</v>
      </c>
      <c r="B5" s="115">
        <v>8.7989801899999998E-2</v>
      </c>
      <c r="C5" s="115">
        <v>0.10635984039999999</v>
      </c>
      <c r="D5" s="115">
        <v>0.1027832784</v>
      </c>
      <c r="E5" s="115">
        <v>8.3546083499999993E-2</v>
      </c>
      <c r="F5" s="115">
        <v>6.265234909999999E-2</v>
      </c>
      <c r="G5" s="115">
        <v>2.79932455E-2</v>
      </c>
      <c r="H5" s="115">
        <v>0.13024851069999999</v>
      </c>
      <c r="I5" s="115">
        <v>1.0757118899999999E-2</v>
      </c>
      <c r="J5" s="115">
        <v>7.8246316499999996E-2</v>
      </c>
      <c r="K5" s="115">
        <v>7.6730727211111099E-2</v>
      </c>
      <c r="L5" s="114">
        <v>3.7951195013840693E-2</v>
      </c>
      <c r="M5" s="116">
        <v>0.4946023111370319</v>
      </c>
    </row>
    <row r="6" spans="1:13">
      <c r="A6" s="114" t="s">
        <v>342</v>
      </c>
      <c r="B6" s="115">
        <v>1.1651408999999999E-3</v>
      </c>
      <c r="C6" s="115">
        <v>2.0949048999999997E-3</v>
      </c>
      <c r="D6" s="115">
        <v>7.560783999999999E-4</v>
      </c>
      <c r="E6" s="115">
        <v>2.5059869999999996E-4</v>
      </c>
      <c r="F6" s="115">
        <v>2.9908031999999998E-3</v>
      </c>
      <c r="G6" s="115">
        <v>9.6865999999999997E-6</v>
      </c>
      <c r="H6" s="115">
        <v>1.7992952999999999E-3</v>
      </c>
      <c r="I6" s="115">
        <v>3.0049029999999998E-4</v>
      </c>
      <c r="J6" s="115">
        <v>6.7854819999999991E-4</v>
      </c>
      <c r="K6" s="115">
        <v>1.1161718333333333E-3</v>
      </c>
      <c r="L6" s="114">
        <v>9.9380967283819229E-4</v>
      </c>
      <c r="M6" s="116">
        <v>0.89037336650064092</v>
      </c>
    </row>
    <row r="7" spans="1:13">
      <c r="A7" s="114" t="s">
        <v>193</v>
      </c>
      <c r="B7" s="115">
        <v>1.3775355E-3</v>
      </c>
      <c r="C7" s="115">
        <v>6.4359602999999998E-3</v>
      </c>
      <c r="D7" s="115">
        <v>1.1332948E-3</v>
      </c>
      <c r="E7" s="115">
        <v>4.1635549999999993E-3</v>
      </c>
      <c r="F7" s="115">
        <v>1.6846268999999999E-3</v>
      </c>
      <c r="G7" s="115">
        <v>1.9237250999999999E-3</v>
      </c>
      <c r="H7" s="115">
        <v>2.5635829999999998E-4</v>
      </c>
      <c r="I7" s="115">
        <v>1.5685559999999998E-4</v>
      </c>
      <c r="J7" s="115">
        <v>1.5029751E-3</v>
      </c>
      <c r="K7" s="115">
        <v>2.0705429555555551E-3</v>
      </c>
      <c r="L7" s="114">
        <v>2.0075590483995E-3</v>
      </c>
      <c r="M7" s="116">
        <v>0.96958097054347003</v>
      </c>
    </row>
    <row r="8" spans="1:13">
      <c r="A8" s="117" t="s">
        <v>194</v>
      </c>
      <c r="B8" s="118">
        <v>5.6868448713999998E-3</v>
      </c>
      <c r="C8" s="118">
        <v>1.62692484094E-2</v>
      </c>
      <c r="D8" s="118">
        <v>7.5101538901999991E-3</v>
      </c>
      <c r="E8" s="118">
        <v>8.0389648537999986E-3</v>
      </c>
      <c r="F8" s="118">
        <v>1.0025163690999999E-2</v>
      </c>
      <c r="G8" s="118">
        <v>3.2081348379999999E-4</v>
      </c>
      <c r="H8" s="118">
        <v>8.0038082386000003E-3</v>
      </c>
      <c r="I8" s="118">
        <v>4.6401672209999993E-3</v>
      </c>
      <c r="J8" s="118">
        <v>2.4588829018E-3</v>
      </c>
      <c r="K8" s="115">
        <v>6.9948941734444443E-3</v>
      </c>
      <c r="L8" s="114">
        <v>4.6090149015365614E-3</v>
      </c>
      <c r="M8" s="116">
        <v>0.65891131263062097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opLeftCell="A22" workbookViewId="0">
      <selection activeCell="P38" sqref="P38"/>
    </sheetView>
  </sheetViews>
  <sheetFormatPr defaultRowHeight="15"/>
  <cols>
    <col min="1" max="1" width="9.7109375" bestFit="1" customWidth="1"/>
    <col min="7" max="7" width="22.28515625" bestFit="1" customWidth="1"/>
  </cols>
  <sheetData>
    <row r="1" spans="1:17">
      <c r="A1" s="447"/>
      <c r="B1" s="448" t="s">
        <v>0</v>
      </c>
      <c r="C1" s="448" t="s">
        <v>1</v>
      </c>
      <c r="D1" s="448" t="s">
        <v>2</v>
      </c>
      <c r="E1" s="448" t="s">
        <v>5</v>
      </c>
      <c r="F1" s="448" t="s">
        <v>7</v>
      </c>
      <c r="G1" s="448" t="s">
        <v>8</v>
      </c>
      <c r="H1" s="448" t="s">
        <v>10</v>
      </c>
      <c r="I1" s="448" t="s">
        <v>24</v>
      </c>
      <c r="J1" s="448" t="s">
        <v>25</v>
      </c>
      <c r="K1" s="448" t="s">
        <v>26</v>
      </c>
      <c r="L1" s="448" t="s">
        <v>27</v>
      </c>
      <c r="M1" s="448" t="s">
        <v>34</v>
      </c>
      <c r="N1" s="448" t="s">
        <v>36</v>
      </c>
      <c r="O1" s="448" t="s">
        <v>38</v>
      </c>
      <c r="P1" s="447" t="s">
        <v>306</v>
      </c>
      <c r="Q1" s="447" t="s">
        <v>180</v>
      </c>
    </row>
    <row r="2" spans="1:17">
      <c r="A2" s="447" t="s">
        <v>632</v>
      </c>
      <c r="B2" s="448" t="s">
        <v>201</v>
      </c>
      <c r="C2" s="448">
        <v>15606</v>
      </c>
      <c r="D2" s="448" t="s">
        <v>202</v>
      </c>
      <c r="E2" s="448" t="s">
        <v>203</v>
      </c>
      <c r="F2" s="448" t="s">
        <v>52</v>
      </c>
      <c r="G2" s="448" t="s">
        <v>207</v>
      </c>
      <c r="H2" s="448" t="s">
        <v>53</v>
      </c>
      <c r="I2" s="449">
        <v>1.8740199999999999E-8</v>
      </c>
      <c r="J2" s="448">
        <v>0</v>
      </c>
      <c r="K2" s="448">
        <v>0</v>
      </c>
      <c r="L2" s="448">
        <v>11740916</v>
      </c>
      <c r="M2" s="448">
        <v>1502</v>
      </c>
      <c r="N2" s="448">
        <v>11742418</v>
      </c>
      <c r="O2" s="448">
        <v>0.99987199999999998</v>
      </c>
      <c r="P2" s="450">
        <v>0.22002711402319999</v>
      </c>
      <c r="Q2" s="451">
        <v>0.22002711402319999</v>
      </c>
    </row>
    <row r="3" spans="1:17">
      <c r="A3" s="452">
        <v>44531</v>
      </c>
      <c r="B3" s="448" t="s">
        <v>201</v>
      </c>
      <c r="C3" s="448">
        <v>15608</v>
      </c>
      <c r="D3" s="448" t="s">
        <v>217</v>
      </c>
      <c r="E3" s="448" t="s">
        <v>218</v>
      </c>
      <c r="F3" s="448" t="s">
        <v>52</v>
      </c>
      <c r="G3" s="448" t="s">
        <v>221</v>
      </c>
      <c r="H3" s="448" t="s">
        <v>53</v>
      </c>
      <c r="I3" s="449">
        <v>1.8740199999999999E-8</v>
      </c>
      <c r="J3" s="448">
        <v>0</v>
      </c>
      <c r="K3" s="448">
        <v>0</v>
      </c>
      <c r="L3" s="448">
        <v>19914524</v>
      </c>
      <c r="M3" s="448">
        <v>1943</v>
      </c>
      <c r="N3" s="448">
        <v>19916467</v>
      </c>
      <c r="O3" s="448">
        <v>0.99990199999999996</v>
      </c>
      <c r="P3" s="450">
        <v>0.3732021626648</v>
      </c>
      <c r="Q3" s="451">
        <v>0.3732021626648</v>
      </c>
    </row>
    <row r="4" spans="1:17">
      <c r="A4" s="447"/>
      <c r="B4" s="448" t="s">
        <v>201</v>
      </c>
      <c r="C4" s="448">
        <v>15610</v>
      </c>
      <c r="D4" s="448" t="s">
        <v>228</v>
      </c>
      <c r="E4" s="448" t="s">
        <v>229</v>
      </c>
      <c r="F4" s="448" t="s">
        <v>52</v>
      </c>
      <c r="G4" s="448" t="s">
        <v>232</v>
      </c>
      <c r="H4" s="448" t="s">
        <v>53</v>
      </c>
      <c r="I4" s="449">
        <v>1.8740199999999999E-8</v>
      </c>
      <c r="J4" s="448">
        <v>0</v>
      </c>
      <c r="K4" s="448">
        <v>0</v>
      </c>
      <c r="L4" s="448">
        <v>391972</v>
      </c>
      <c r="M4" s="448">
        <v>32718</v>
      </c>
      <c r="N4" s="448">
        <v>424690</v>
      </c>
      <c r="O4" s="448">
        <v>0.92296</v>
      </c>
      <c r="P4" s="450">
        <v>7.3456336743999992E-3</v>
      </c>
      <c r="Q4" s="453">
        <v>7.3456336743999992E-3</v>
      </c>
    </row>
    <row r="5" spans="1:17">
      <c r="A5" s="447"/>
      <c r="B5" s="448" t="s">
        <v>201</v>
      </c>
      <c r="C5" s="448">
        <v>15612</v>
      </c>
      <c r="D5" s="448" t="s">
        <v>239</v>
      </c>
      <c r="E5" s="448" t="s">
        <v>240</v>
      </c>
      <c r="F5" s="448" t="s">
        <v>52</v>
      </c>
      <c r="G5" s="448" t="s">
        <v>243</v>
      </c>
      <c r="H5" s="448" t="s">
        <v>53</v>
      </c>
      <c r="I5" s="449">
        <v>1.8740199999999999E-8</v>
      </c>
      <c r="J5" s="448">
        <v>0</v>
      </c>
      <c r="K5" s="448">
        <v>0</v>
      </c>
      <c r="L5" s="448">
        <v>12410071</v>
      </c>
      <c r="M5" s="448">
        <v>2328</v>
      </c>
      <c r="N5" s="448">
        <v>12412399</v>
      </c>
      <c r="O5" s="448">
        <v>0.99981200000000003</v>
      </c>
      <c r="P5" s="450">
        <v>0.23256721255419999</v>
      </c>
      <c r="Q5" s="453">
        <v>0.23256721255419999</v>
      </c>
    </row>
    <row r="6" spans="1:17">
      <c r="A6" s="447"/>
      <c r="B6" s="448" t="s">
        <v>201</v>
      </c>
      <c r="C6" s="448">
        <v>15613</v>
      </c>
      <c r="D6" s="448" t="s">
        <v>245</v>
      </c>
      <c r="E6" s="448" t="s">
        <v>246</v>
      </c>
      <c r="F6" s="448" t="s">
        <v>52</v>
      </c>
      <c r="G6" s="448" t="s">
        <v>249</v>
      </c>
      <c r="H6" s="448" t="s">
        <v>53</v>
      </c>
      <c r="I6" s="449">
        <v>1.8740199999999999E-8</v>
      </c>
      <c r="J6" s="448">
        <v>0</v>
      </c>
      <c r="K6" s="448">
        <v>0</v>
      </c>
      <c r="L6" s="448">
        <v>8969649</v>
      </c>
      <c r="M6" s="448">
        <v>12502</v>
      </c>
      <c r="N6" s="448">
        <v>8982151</v>
      </c>
      <c r="O6" s="448">
        <v>0.99860800000000005</v>
      </c>
      <c r="P6" s="450">
        <v>0.16809301618979999</v>
      </c>
      <c r="Q6" s="453">
        <v>0.16809301618979999</v>
      </c>
    </row>
    <row r="7" spans="1:17">
      <c r="A7" s="447"/>
      <c r="B7" s="448" t="s">
        <v>201</v>
      </c>
      <c r="C7" s="448">
        <v>15615</v>
      </c>
      <c r="D7" s="448" t="s">
        <v>58</v>
      </c>
      <c r="E7" s="448" t="s">
        <v>256</v>
      </c>
      <c r="F7" s="448" t="s">
        <v>52</v>
      </c>
      <c r="G7" s="448" t="s">
        <v>259</v>
      </c>
      <c r="H7" s="448" t="s">
        <v>53</v>
      </c>
      <c r="I7" s="449">
        <v>1.8740199999999999E-8</v>
      </c>
      <c r="J7" s="448">
        <v>0</v>
      </c>
      <c r="K7" s="448">
        <v>0</v>
      </c>
      <c r="L7" s="448">
        <v>10102667</v>
      </c>
      <c r="M7" s="448">
        <v>3670</v>
      </c>
      <c r="N7" s="448">
        <v>10106337</v>
      </c>
      <c r="O7" s="448">
        <v>0.999637</v>
      </c>
      <c r="P7" s="450">
        <v>0.18932600011339998</v>
      </c>
      <c r="Q7" s="453">
        <v>0.18932600011339998</v>
      </c>
    </row>
    <row r="8" spans="1:17">
      <c r="A8" s="447"/>
      <c r="B8" s="448" t="s">
        <v>201</v>
      </c>
      <c r="C8" s="448">
        <v>15616</v>
      </c>
      <c r="D8" s="448" t="s">
        <v>261</v>
      </c>
      <c r="E8" s="448" t="s">
        <v>262</v>
      </c>
      <c r="F8" s="448" t="s">
        <v>52</v>
      </c>
      <c r="G8" s="448" t="s">
        <v>265</v>
      </c>
      <c r="H8" s="448" t="s">
        <v>53</v>
      </c>
      <c r="I8" s="449">
        <v>1.8740199999999999E-8</v>
      </c>
      <c r="J8" s="448">
        <v>0</v>
      </c>
      <c r="K8" s="448">
        <v>0</v>
      </c>
      <c r="L8" s="448">
        <v>13158552</v>
      </c>
      <c r="M8" s="448">
        <v>858</v>
      </c>
      <c r="N8" s="448">
        <v>13159410</v>
      </c>
      <c r="O8" s="448">
        <v>0.99993500000000002</v>
      </c>
      <c r="P8" s="450">
        <v>0.24659389619039998</v>
      </c>
      <c r="Q8" s="453">
        <v>0.24659389619039998</v>
      </c>
    </row>
    <row r="9" spans="1:17">
      <c r="A9" s="447"/>
      <c r="B9" s="448" t="s">
        <v>201</v>
      </c>
      <c r="C9" s="448">
        <v>15618</v>
      </c>
      <c r="D9" s="448" t="s">
        <v>63</v>
      </c>
      <c r="E9" s="448" t="s">
        <v>272</v>
      </c>
      <c r="F9" s="448" t="s">
        <v>52</v>
      </c>
      <c r="G9" s="448" t="s">
        <v>275</v>
      </c>
      <c r="H9" s="448" t="s">
        <v>53</v>
      </c>
      <c r="I9" s="449">
        <v>1.8740199999999999E-8</v>
      </c>
      <c r="J9" s="448">
        <v>0</v>
      </c>
      <c r="K9" s="448">
        <v>0</v>
      </c>
      <c r="L9" s="448">
        <v>17056054</v>
      </c>
      <c r="M9" s="448">
        <v>5425</v>
      </c>
      <c r="N9" s="448">
        <v>17061479</v>
      </c>
      <c r="O9" s="448">
        <v>0.99968199999999996</v>
      </c>
      <c r="P9" s="450">
        <v>0.3196338631708</v>
      </c>
      <c r="Q9" s="453">
        <v>0.3196338631708</v>
      </c>
    </row>
    <row r="10" spans="1:17">
      <c r="A10" s="447"/>
      <c r="B10" s="448" t="s">
        <v>201</v>
      </c>
      <c r="C10" s="448">
        <v>15717</v>
      </c>
      <c r="D10" s="448" t="s">
        <v>299</v>
      </c>
      <c r="E10" s="448" t="s">
        <v>300</v>
      </c>
      <c r="F10" s="448" t="s">
        <v>52</v>
      </c>
      <c r="G10" s="448" t="s">
        <v>307</v>
      </c>
      <c r="H10" s="448" t="s">
        <v>53</v>
      </c>
      <c r="I10" s="449">
        <v>1.8740199999999999E-8</v>
      </c>
      <c r="J10" s="448">
        <v>0</v>
      </c>
      <c r="K10" s="448">
        <v>0</v>
      </c>
      <c r="L10" s="448">
        <v>8920643</v>
      </c>
      <c r="M10" s="448">
        <v>303</v>
      </c>
      <c r="N10" s="448">
        <v>8920946</v>
      </c>
      <c r="O10" s="448">
        <v>0.99996600000000002</v>
      </c>
      <c r="P10" s="450">
        <v>0.16717463394859999</v>
      </c>
      <c r="Q10" s="453">
        <v>0.16717463394859999</v>
      </c>
    </row>
    <row r="11" spans="1:17">
      <c r="A11" s="447"/>
      <c r="B11" s="448" t="s">
        <v>201</v>
      </c>
      <c r="C11" s="448">
        <v>15606</v>
      </c>
      <c r="D11" s="448" t="s">
        <v>202</v>
      </c>
      <c r="E11" s="448" t="s">
        <v>203</v>
      </c>
      <c r="F11" s="448" t="s">
        <v>52</v>
      </c>
      <c r="G11" s="448" t="s">
        <v>205</v>
      </c>
      <c r="H11" s="448" t="s">
        <v>53</v>
      </c>
      <c r="I11" s="449">
        <v>1.8740199999999999E-8</v>
      </c>
      <c r="J11" s="448">
        <v>0</v>
      </c>
      <c r="K11" s="448">
        <v>0</v>
      </c>
      <c r="L11" s="448">
        <v>7102771</v>
      </c>
      <c r="M11" s="448">
        <v>4810</v>
      </c>
      <c r="N11" s="448">
        <v>7107581</v>
      </c>
      <c r="O11" s="448">
        <v>0.99932299999999996</v>
      </c>
      <c r="P11" s="450">
        <v>0.13310734909419999</v>
      </c>
      <c r="Q11" s="453">
        <v>0.13310734909419999</v>
      </c>
    </row>
    <row r="12" spans="1:17">
      <c r="A12" s="447"/>
      <c r="B12" s="448" t="s">
        <v>201</v>
      </c>
      <c r="C12" s="448">
        <v>15608</v>
      </c>
      <c r="D12" s="448" t="s">
        <v>217</v>
      </c>
      <c r="E12" s="448" t="s">
        <v>218</v>
      </c>
      <c r="F12" s="448" t="s">
        <v>52</v>
      </c>
      <c r="G12" s="448" t="s">
        <v>219</v>
      </c>
      <c r="H12" s="448" t="s">
        <v>53</v>
      </c>
      <c r="I12" s="449">
        <v>1.8740199999999999E-8</v>
      </c>
      <c r="J12" s="448">
        <v>0</v>
      </c>
      <c r="K12" s="448">
        <v>0</v>
      </c>
      <c r="L12" s="448">
        <v>15172983</v>
      </c>
      <c r="M12" s="448">
        <v>3344</v>
      </c>
      <c r="N12" s="448">
        <v>15176327</v>
      </c>
      <c r="O12" s="448">
        <v>0.99978</v>
      </c>
      <c r="P12" s="450">
        <v>0.28434473601659999</v>
      </c>
      <c r="Q12" s="453">
        <v>0.28434473601659999</v>
      </c>
    </row>
    <row r="13" spans="1:17">
      <c r="A13" s="447"/>
      <c r="B13" s="448" t="s">
        <v>201</v>
      </c>
      <c r="C13" s="448">
        <v>15610</v>
      </c>
      <c r="D13" s="448" t="s">
        <v>228</v>
      </c>
      <c r="E13" s="448" t="s">
        <v>229</v>
      </c>
      <c r="F13" s="448" t="s">
        <v>52</v>
      </c>
      <c r="G13" s="448" t="s">
        <v>230</v>
      </c>
      <c r="H13" s="448" t="s">
        <v>53</v>
      </c>
      <c r="I13" s="449">
        <v>1.8740199999999999E-8</v>
      </c>
      <c r="J13" s="448">
        <v>0</v>
      </c>
      <c r="K13" s="448">
        <v>0</v>
      </c>
      <c r="L13" s="448">
        <v>8001314</v>
      </c>
      <c r="M13" s="448">
        <v>7471</v>
      </c>
      <c r="N13" s="448">
        <v>8008785</v>
      </c>
      <c r="O13" s="448">
        <v>0.99906700000000004</v>
      </c>
      <c r="P13" s="450">
        <v>0.1499462246228</v>
      </c>
      <c r="Q13" s="453">
        <v>0.1499462246228</v>
      </c>
    </row>
    <row r="14" spans="1:17">
      <c r="A14" s="447"/>
      <c r="B14" s="448" t="s">
        <v>201</v>
      </c>
      <c r="C14" s="448">
        <v>15612</v>
      </c>
      <c r="D14" s="448" t="s">
        <v>239</v>
      </c>
      <c r="E14" s="448" t="s">
        <v>240</v>
      </c>
      <c r="F14" s="448" t="s">
        <v>52</v>
      </c>
      <c r="G14" s="448" t="s">
        <v>241</v>
      </c>
      <c r="H14" s="448" t="s">
        <v>53</v>
      </c>
      <c r="I14" s="449">
        <v>1.8740199999999999E-8</v>
      </c>
      <c r="J14" s="448">
        <v>0</v>
      </c>
      <c r="K14" s="448">
        <v>0</v>
      </c>
      <c r="L14" s="448">
        <v>3876906</v>
      </c>
      <c r="M14" s="448">
        <v>1176</v>
      </c>
      <c r="N14" s="448">
        <v>3878082</v>
      </c>
      <c r="O14" s="448">
        <v>0.99969699999999995</v>
      </c>
      <c r="P14" s="450">
        <v>7.2653993821199997E-2</v>
      </c>
      <c r="Q14" s="453">
        <v>7.2653993821199997E-2</v>
      </c>
    </row>
    <row r="15" spans="1:17">
      <c r="A15" s="447"/>
      <c r="B15" s="448" t="s">
        <v>201</v>
      </c>
      <c r="C15" s="448">
        <v>15613</v>
      </c>
      <c r="D15" s="448" t="s">
        <v>245</v>
      </c>
      <c r="E15" s="448" t="s">
        <v>246</v>
      </c>
      <c r="F15" s="448" t="s">
        <v>52</v>
      </c>
      <c r="G15" s="448" t="s">
        <v>247</v>
      </c>
      <c r="H15" s="448" t="s">
        <v>53</v>
      </c>
      <c r="I15" s="449">
        <v>1.8740199999999999E-8</v>
      </c>
      <c r="J15" s="448">
        <v>0</v>
      </c>
      <c r="K15" s="448">
        <v>0</v>
      </c>
      <c r="L15" s="448">
        <v>16309497</v>
      </c>
      <c r="M15" s="448">
        <v>19877</v>
      </c>
      <c r="N15" s="448">
        <v>16329374</v>
      </c>
      <c r="O15" s="448">
        <v>0.99878299999999998</v>
      </c>
      <c r="P15" s="450">
        <v>0.30564323567939999</v>
      </c>
      <c r="Q15" s="453">
        <v>0.30564323567939999</v>
      </c>
    </row>
    <row r="16" spans="1:17">
      <c r="A16" s="447"/>
      <c r="B16" s="448" t="s">
        <v>201</v>
      </c>
      <c r="C16" s="448">
        <v>15615</v>
      </c>
      <c r="D16" s="448" t="s">
        <v>58</v>
      </c>
      <c r="E16" s="448" t="s">
        <v>256</v>
      </c>
      <c r="F16" s="448" t="s">
        <v>52</v>
      </c>
      <c r="G16" s="448" t="s">
        <v>257</v>
      </c>
      <c r="H16" s="448" t="s">
        <v>53</v>
      </c>
      <c r="I16" s="449">
        <v>1.8740199999999999E-8</v>
      </c>
      <c r="J16" s="448">
        <v>0</v>
      </c>
      <c r="K16" s="448">
        <v>0</v>
      </c>
      <c r="L16" s="448">
        <v>1283467</v>
      </c>
      <c r="M16" s="448">
        <v>61</v>
      </c>
      <c r="N16" s="448">
        <v>1283528</v>
      </c>
      <c r="O16" s="448">
        <v>0.99995199999999995</v>
      </c>
      <c r="P16" s="450">
        <v>2.4052428273399998E-2</v>
      </c>
      <c r="Q16" s="453">
        <v>2.4052428273399998E-2</v>
      </c>
    </row>
    <row r="17" spans="1:17">
      <c r="A17" s="447"/>
      <c r="B17" s="448" t="s">
        <v>201</v>
      </c>
      <c r="C17" s="448">
        <v>15616</v>
      </c>
      <c r="D17" s="448" t="s">
        <v>261</v>
      </c>
      <c r="E17" s="448" t="s">
        <v>262</v>
      </c>
      <c r="F17" s="448" t="s">
        <v>52</v>
      </c>
      <c r="G17" s="448" t="s">
        <v>263</v>
      </c>
      <c r="H17" s="448" t="s">
        <v>53</v>
      </c>
      <c r="I17" s="449">
        <v>1.8740199999999999E-8</v>
      </c>
      <c r="J17" s="448">
        <v>0</v>
      </c>
      <c r="K17" s="448">
        <v>0</v>
      </c>
      <c r="L17" s="448">
        <v>4984442</v>
      </c>
      <c r="M17" s="448">
        <v>280</v>
      </c>
      <c r="N17" s="448">
        <v>4984722</v>
      </c>
      <c r="O17" s="448">
        <v>0.99994400000000006</v>
      </c>
      <c r="P17" s="450">
        <v>9.3409439968399996E-2</v>
      </c>
      <c r="Q17" s="453">
        <v>9.3409439968399996E-2</v>
      </c>
    </row>
    <row r="18" spans="1:17">
      <c r="A18" s="447"/>
      <c r="B18" s="448" t="s">
        <v>201</v>
      </c>
      <c r="C18" s="448">
        <v>15618</v>
      </c>
      <c r="D18" s="448" t="s">
        <v>63</v>
      </c>
      <c r="E18" s="448" t="s">
        <v>272</v>
      </c>
      <c r="F18" s="448" t="s">
        <v>52</v>
      </c>
      <c r="G18" s="448" t="s">
        <v>273</v>
      </c>
      <c r="H18" s="448" t="s">
        <v>53</v>
      </c>
      <c r="I18" s="449">
        <v>1.8740199999999999E-8</v>
      </c>
      <c r="J18" s="448">
        <v>0</v>
      </c>
      <c r="K18" s="448">
        <v>0</v>
      </c>
      <c r="L18" s="448">
        <v>13176176</v>
      </c>
      <c r="M18" s="448">
        <v>1955</v>
      </c>
      <c r="N18" s="448">
        <v>13178131</v>
      </c>
      <c r="O18" s="448">
        <v>0.99985199999999996</v>
      </c>
      <c r="P18" s="450">
        <v>0.24692417347519999</v>
      </c>
      <c r="Q18" s="453">
        <v>0.24692417347519999</v>
      </c>
    </row>
    <row r="19" spans="1:17">
      <c r="A19" s="447"/>
      <c r="B19" s="448" t="s">
        <v>201</v>
      </c>
      <c r="C19" s="448">
        <v>15717</v>
      </c>
      <c r="D19" s="448" t="s">
        <v>299</v>
      </c>
      <c r="E19" s="448" t="s">
        <v>300</v>
      </c>
      <c r="F19" s="448" t="s">
        <v>52</v>
      </c>
      <c r="G19" s="448" t="s">
        <v>308</v>
      </c>
      <c r="H19" s="448" t="s">
        <v>53</v>
      </c>
      <c r="I19" s="449">
        <v>1.8740199999999999E-8</v>
      </c>
      <c r="J19" s="448">
        <v>0</v>
      </c>
      <c r="K19" s="448">
        <v>0</v>
      </c>
      <c r="L19" s="448">
        <v>16415312</v>
      </c>
      <c r="M19" s="448">
        <v>1287</v>
      </c>
      <c r="N19" s="448">
        <v>16416599</v>
      </c>
      <c r="O19" s="448">
        <v>0.99992199999999998</v>
      </c>
      <c r="P19" s="450">
        <v>0.30762622994239996</v>
      </c>
      <c r="Q19" s="453">
        <v>0.30762622994239996</v>
      </c>
    </row>
    <row r="20" spans="1:17">
      <c r="A20" s="447"/>
      <c r="B20" s="448" t="s">
        <v>201</v>
      </c>
      <c r="C20" s="448">
        <v>15607</v>
      </c>
      <c r="D20" s="448" t="s">
        <v>202</v>
      </c>
      <c r="E20" s="448" t="s">
        <v>210</v>
      </c>
      <c r="F20" s="448" t="s">
        <v>52</v>
      </c>
      <c r="G20" s="448" t="s">
        <v>211</v>
      </c>
      <c r="H20" s="448" t="s">
        <v>53</v>
      </c>
      <c r="I20" s="449">
        <v>1.8740199999999999E-8</v>
      </c>
      <c r="J20" s="448">
        <v>0</v>
      </c>
      <c r="K20" s="448">
        <v>0</v>
      </c>
      <c r="L20" s="448">
        <v>773659</v>
      </c>
      <c r="M20" s="448">
        <v>248</v>
      </c>
      <c r="N20" s="448">
        <v>773907</v>
      </c>
      <c r="O20" s="448">
        <v>0.99968000000000001</v>
      </c>
      <c r="P20" s="450">
        <v>1.4498524391799999E-2</v>
      </c>
      <c r="Q20" s="453">
        <v>1.4498524391799999E-2</v>
      </c>
    </row>
    <row r="21" spans="1:17">
      <c r="A21" s="447"/>
      <c r="B21" s="448" t="s">
        <v>201</v>
      </c>
      <c r="C21" s="448">
        <v>15609</v>
      </c>
      <c r="D21" s="448" t="s">
        <v>217</v>
      </c>
      <c r="E21" s="448" t="s">
        <v>223</v>
      </c>
      <c r="F21" s="448" t="s">
        <v>52</v>
      </c>
      <c r="G21" s="448" t="s">
        <v>224</v>
      </c>
      <c r="H21" s="448" t="s">
        <v>53</v>
      </c>
      <c r="I21" s="449">
        <v>1.8740199999999999E-8</v>
      </c>
      <c r="J21" s="448">
        <v>0</v>
      </c>
      <c r="K21" s="448">
        <v>0</v>
      </c>
      <c r="L21" s="448">
        <v>2274194</v>
      </c>
      <c r="M21" s="448">
        <v>3138</v>
      </c>
      <c r="N21" s="448">
        <v>2277332</v>
      </c>
      <c r="O21" s="448">
        <v>0.99862200000000001</v>
      </c>
      <c r="P21" s="450">
        <v>4.26188503988E-2</v>
      </c>
      <c r="Q21" s="453">
        <v>4.26188503988E-2</v>
      </c>
    </row>
    <row r="22" spans="1:17">
      <c r="A22" s="447"/>
      <c r="B22" s="448" t="s">
        <v>201</v>
      </c>
      <c r="C22" s="448">
        <v>15611</v>
      </c>
      <c r="D22" s="448" t="s">
        <v>228</v>
      </c>
      <c r="E22" s="448" t="s">
        <v>234</v>
      </c>
      <c r="F22" s="448" t="s">
        <v>52</v>
      </c>
      <c r="G22" s="448" t="s">
        <v>235</v>
      </c>
      <c r="H22" s="448" t="s">
        <v>53</v>
      </c>
      <c r="I22" s="449">
        <v>1.8740199999999999E-8</v>
      </c>
      <c r="J22" s="448">
        <v>0</v>
      </c>
      <c r="K22" s="448">
        <v>0</v>
      </c>
      <c r="L22" s="448">
        <v>777035</v>
      </c>
      <c r="M22" s="448">
        <v>4536</v>
      </c>
      <c r="N22" s="448">
        <v>781571</v>
      </c>
      <c r="O22" s="448">
        <v>0.99419599999999997</v>
      </c>
      <c r="P22" s="450">
        <v>1.4561791306999999E-2</v>
      </c>
      <c r="Q22" s="453">
        <v>1.4561791306999999E-2</v>
      </c>
    </row>
    <row r="23" spans="1:17">
      <c r="A23" s="447"/>
      <c r="B23" s="448" t="s">
        <v>201</v>
      </c>
      <c r="C23" s="448">
        <v>15622</v>
      </c>
      <c r="D23" s="448" t="s">
        <v>239</v>
      </c>
      <c r="E23" s="448" t="s">
        <v>288</v>
      </c>
      <c r="F23" s="448" t="s">
        <v>52</v>
      </c>
      <c r="G23" s="448" t="s">
        <v>289</v>
      </c>
      <c r="H23" s="448" t="s">
        <v>53</v>
      </c>
      <c r="I23" s="449">
        <v>1.8740199999999999E-8</v>
      </c>
      <c r="J23" s="448">
        <v>0</v>
      </c>
      <c r="K23" s="448">
        <v>0</v>
      </c>
      <c r="L23" s="448">
        <v>21385</v>
      </c>
      <c r="M23" s="448">
        <v>519</v>
      </c>
      <c r="N23" s="448">
        <v>21904</v>
      </c>
      <c r="O23" s="448">
        <v>0.97630600000000001</v>
      </c>
      <c r="P23" s="450">
        <v>4.0075917699999999E-4</v>
      </c>
      <c r="Q23" s="453">
        <v>4.0075917699999999E-4</v>
      </c>
    </row>
    <row r="24" spans="1:17">
      <c r="A24" s="447"/>
      <c r="B24" s="448" t="s">
        <v>201</v>
      </c>
      <c r="C24" s="448">
        <v>15614</v>
      </c>
      <c r="D24" s="448" t="s">
        <v>245</v>
      </c>
      <c r="E24" s="448" t="s">
        <v>251</v>
      </c>
      <c r="F24" s="448" t="s">
        <v>52</v>
      </c>
      <c r="G24" s="448" t="s">
        <v>252</v>
      </c>
      <c r="H24" s="448" t="s">
        <v>53</v>
      </c>
      <c r="I24" s="449">
        <v>1.8740199999999999E-8</v>
      </c>
      <c r="J24" s="448">
        <v>0</v>
      </c>
      <c r="K24" s="448">
        <v>0</v>
      </c>
      <c r="L24" s="448">
        <v>943456</v>
      </c>
      <c r="M24" s="448">
        <v>9322</v>
      </c>
      <c r="N24" s="448">
        <v>952778</v>
      </c>
      <c r="O24" s="448">
        <v>0.99021599999999999</v>
      </c>
      <c r="P24" s="450">
        <v>1.76805541312E-2</v>
      </c>
      <c r="Q24" s="453">
        <v>1.76805541312E-2</v>
      </c>
    </row>
    <row r="25" spans="1:17">
      <c r="A25" s="447"/>
      <c r="B25" s="448" t="s">
        <v>201</v>
      </c>
      <c r="C25" s="448">
        <v>15621</v>
      </c>
      <c r="D25" s="448" t="s">
        <v>58</v>
      </c>
      <c r="E25" s="448" t="s">
        <v>283</v>
      </c>
      <c r="F25" s="448" t="s">
        <v>52</v>
      </c>
      <c r="G25" s="448" t="s">
        <v>284</v>
      </c>
      <c r="H25" s="448" t="s">
        <v>53</v>
      </c>
      <c r="I25" s="449">
        <v>1.8740199999999999E-8</v>
      </c>
      <c r="J25" s="448">
        <v>0</v>
      </c>
      <c r="K25" s="448">
        <v>0</v>
      </c>
      <c r="L25" s="448">
        <v>342028</v>
      </c>
      <c r="M25" s="448">
        <v>2798</v>
      </c>
      <c r="N25" s="448">
        <v>344826</v>
      </c>
      <c r="O25" s="448">
        <v>0.99188600000000005</v>
      </c>
      <c r="P25" s="450">
        <v>6.4096731255999994E-3</v>
      </c>
      <c r="Q25" s="453">
        <v>6.4096731255999994E-3</v>
      </c>
    </row>
    <row r="26" spans="1:17">
      <c r="A26" s="447"/>
      <c r="B26" s="448" t="s">
        <v>201</v>
      </c>
      <c r="C26" s="448">
        <v>15617</v>
      </c>
      <c r="D26" s="448" t="s">
        <v>60</v>
      </c>
      <c r="E26" s="448" t="s">
        <v>267</v>
      </c>
      <c r="F26" s="448" t="s">
        <v>52</v>
      </c>
      <c r="G26" s="448" t="s">
        <v>268</v>
      </c>
      <c r="H26" s="448" t="s">
        <v>53</v>
      </c>
      <c r="I26" s="449">
        <v>1.8740199999999999E-8</v>
      </c>
      <c r="J26" s="448">
        <v>0</v>
      </c>
      <c r="K26" s="448">
        <v>0</v>
      </c>
      <c r="L26" s="448">
        <v>993944</v>
      </c>
      <c r="M26" s="448">
        <v>227</v>
      </c>
      <c r="N26" s="448">
        <v>994171</v>
      </c>
      <c r="O26" s="448">
        <v>0.99977199999999999</v>
      </c>
      <c r="P26" s="450">
        <v>1.8626709348799998E-2</v>
      </c>
      <c r="Q26" s="453">
        <v>1.8626709348799998E-2</v>
      </c>
    </row>
    <row r="27" spans="1:17">
      <c r="A27" s="447"/>
      <c r="B27" s="448" t="s">
        <v>201</v>
      </c>
      <c r="C27" s="448">
        <v>15619</v>
      </c>
      <c r="D27" s="448" t="s">
        <v>277</v>
      </c>
      <c r="E27" s="448" t="s">
        <v>278</v>
      </c>
      <c r="F27" s="448" t="s">
        <v>52</v>
      </c>
      <c r="G27" s="448" t="s">
        <v>279</v>
      </c>
      <c r="H27" s="448" t="s">
        <v>53</v>
      </c>
      <c r="I27" s="449">
        <v>1.8740199999999999E-8</v>
      </c>
      <c r="J27" s="448">
        <v>0</v>
      </c>
      <c r="K27" s="448">
        <v>0</v>
      </c>
      <c r="L27" s="448">
        <v>13505723</v>
      </c>
      <c r="M27" s="448">
        <v>8</v>
      </c>
      <c r="N27" s="448">
        <v>13505731</v>
      </c>
      <c r="O27" s="448">
        <v>0.99999899999999997</v>
      </c>
      <c r="P27" s="450">
        <v>0.25309995016459996</v>
      </c>
      <c r="Q27" s="453">
        <v>0.25309995016459996</v>
      </c>
    </row>
    <row r="28" spans="1:17">
      <c r="A28" s="447"/>
      <c r="B28" s="448" t="s">
        <v>201</v>
      </c>
      <c r="C28" s="448">
        <v>15623</v>
      </c>
      <c r="D28" s="448" t="s">
        <v>293</v>
      </c>
      <c r="E28" s="448" t="s">
        <v>294</v>
      </c>
      <c r="F28" s="448" t="s">
        <v>52</v>
      </c>
      <c r="G28" s="448" t="s">
        <v>295</v>
      </c>
      <c r="H28" s="448" t="s">
        <v>53</v>
      </c>
      <c r="I28" s="449">
        <v>1.8740199999999999E-8</v>
      </c>
      <c r="J28" s="448">
        <v>0</v>
      </c>
      <c r="K28" s="448">
        <v>0</v>
      </c>
      <c r="L28" s="448">
        <v>420560</v>
      </c>
      <c r="M28" s="448">
        <v>322</v>
      </c>
      <c r="N28" s="448">
        <v>420882</v>
      </c>
      <c r="O28" s="448">
        <v>0.99923499999999998</v>
      </c>
      <c r="P28" s="450">
        <v>7.8813785119999993E-3</v>
      </c>
      <c r="Q28" s="453">
        <v>7.8813785119999993E-3</v>
      </c>
    </row>
    <row r="29" spans="1:17">
      <c r="A29" s="447"/>
      <c r="B29" s="447" t="s">
        <v>201</v>
      </c>
      <c r="C29" s="447">
        <v>15607</v>
      </c>
      <c r="D29" s="447" t="s">
        <v>202</v>
      </c>
      <c r="E29" s="447" t="s">
        <v>210</v>
      </c>
      <c r="F29" s="447" t="s">
        <v>57</v>
      </c>
      <c r="G29" s="447" t="s">
        <v>214</v>
      </c>
      <c r="H29" s="447" t="s">
        <v>53</v>
      </c>
      <c r="I29" s="450">
        <v>1.8740199999999999E-8</v>
      </c>
      <c r="J29" s="447">
        <v>83758459</v>
      </c>
      <c r="K29" s="447">
        <v>10459434</v>
      </c>
      <c r="L29" s="447">
        <v>303457</v>
      </c>
      <c r="M29" s="447">
        <v>4381</v>
      </c>
      <c r="N29" s="447">
        <v>94525731</v>
      </c>
      <c r="O29" s="447">
        <v>0.9999536528313121</v>
      </c>
      <c r="P29" s="450">
        <v>5.6868448713999998E-3</v>
      </c>
      <c r="Q29" s="451">
        <v>5.6868448713999998E-3</v>
      </c>
    </row>
    <row r="30" spans="1:17">
      <c r="A30" s="447"/>
      <c r="B30" s="447" t="s">
        <v>201</v>
      </c>
      <c r="C30" s="447">
        <v>15609</v>
      </c>
      <c r="D30" s="447" t="s">
        <v>217</v>
      </c>
      <c r="E30" s="447" t="s">
        <v>223</v>
      </c>
      <c r="F30" s="447" t="s">
        <v>57</v>
      </c>
      <c r="G30" s="447" t="s">
        <v>226</v>
      </c>
      <c r="H30" s="447" t="s">
        <v>53</v>
      </c>
      <c r="I30" s="450">
        <v>1.8740199999999999E-8</v>
      </c>
      <c r="J30" s="447">
        <v>83161774</v>
      </c>
      <c r="K30" s="447">
        <v>3396531</v>
      </c>
      <c r="L30" s="447">
        <v>868147</v>
      </c>
      <c r="M30" s="447">
        <v>20039</v>
      </c>
      <c r="N30" s="447">
        <v>87446491</v>
      </c>
      <c r="O30" s="447">
        <v>0.99977084272026417</v>
      </c>
      <c r="P30" s="450">
        <v>1.62692484094E-2</v>
      </c>
      <c r="Q30" s="451">
        <v>1.62692484094E-2</v>
      </c>
    </row>
    <row r="31" spans="1:17">
      <c r="A31" s="447"/>
      <c r="B31" s="447" t="s">
        <v>201</v>
      </c>
      <c r="C31" s="447">
        <v>15611</v>
      </c>
      <c r="D31" s="447" t="s">
        <v>228</v>
      </c>
      <c r="E31" s="447" t="s">
        <v>234</v>
      </c>
      <c r="F31" s="447" t="s">
        <v>57</v>
      </c>
      <c r="G31" s="447" t="s">
        <v>237</v>
      </c>
      <c r="H31" s="447" t="s">
        <v>53</v>
      </c>
      <c r="I31" s="450">
        <v>1.8740199999999999E-8</v>
      </c>
      <c r="J31" s="447">
        <v>82008668</v>
      </c>
      <c r="K31" s="447">
        <v>11683537</v>
      </c>
      <c r="L31" s="447">
        <v>400751</v>
      </c>
      <c r="M31" s="447">
        <v>31058</v>
      </c>
      <c r="N31" s="447">
        <v>94124014</v>
      </c>
      <c r="O31" s="447">
        <v>0.99967003107198549</v>
      </c>
      <c r="P31" s="450">
        <v>7.5101538901999991E-3</v>
      </c>
      <c r="Q31" s="451">
        <v>7.5101538901999991E-3</v>
      </c>
    </row>
    <row r="32" spans="1:17">
      <c r="A32" s="447"/>
      <c r="B32" s="447" t="s">
        <v>201</v>
      </c>
      <c r="C32" s="447">
        <v>15614</v>
      </c>
      <c r="D32" s="447" t="s">
        <v>245</v>
      </c>
      <c r="E32" s="447" t="s">
        <v>251</v>
      </c>
      <c r="F32" s="447" t="s">
        <v>57</v>
      </c>
      <c r="G32" s="447" t="s">
        <v>254</v>
      </c>
      <c r="H32" s="447" t="s">
        <v>53</v>
      </c>
      <c r="I32" s="450">
        <v>1.8740199999999999E-8</v>
      </c>
      <c r="J32" s="447">
        <v>49199917</v>
      </c>
      <c r="K32" s="447">
        <v>889868</v>
      </c>
      <c r="L32" s="447">
        <v>534955</v>
      </c>
      <c r="M32" s="447">
        <v>34163</v>
      </c>
      <c r="N32" s="447">
        <v>50658903</v>
      </c>
      <c r="O32" s="447">
        <v>0.99932562692879467</v>
      </c>
      <c r="P32" s="450">
        <v>1.0025163690999999E-2</v>
      </c>
      <c r="Q32" s="451">
        <v>1.0025163690999999E-2</v>
      </c>
    </row>
    <row r="33" spans="1:17">
      <c r="A33" s="447"/>
      <c r="B33" s="447" t="s">
        <v>201</v>
      </c>
      <c r="C33" s="447">
        <v>15617</v>
      </c>
      <c r="D33" s="447" t="s">
        <v>60</v>
      </c>
      <c r="E33" s="447" t="s">
        <v>267</v>
      </c>
      <c r="F33" s="447" t="s">
        <v>57</v>
      </c>
      <c r="G33" s="447" t="s">
        <v>270</v>
      </c>
      <c r="H33" s="447" t="s">
        <v>53</v>
      </c>
      <c r="I33" s="450">
        <v>1.8740199999999999E-8</v>
      </c>
      <c r="J33" s="447">
        <v>8201826</v>
      </c>
      <c r="K33" s="447">
        <v>464649</v>
      </c>
      <c r="L33" s="447">
        <v>427093</v>
      </c>
      <c r="M33" s="447">
        <v>6411</v>
      </c>
      <c r="N33" s="447">
        <v>9099979</v>
      </c>
      <c r="O33" s="447">
        <v>0.99929549287970887</v>
      </c>
      <c r="P33" s="450">
        <v>8.0038082386000003E-3</v>
      </c>
      <c r="Q33" s="451">
        <v>8.0038082386000003E-3</v>
      </c>
    </row>
    <row r="34" spans="1:17">
      <c r="A34" s="447"/>
      <c r="B34" s="447" t="s">
        <v>201</v>
      </c>
      <c r="C34" s="447">
        <v>15619</v>
      </c>
      <c r="D34" s="447" t="s">
        <v>277</v>
      </c>
      <c r="E34" s="447" t="s">
        <v>278</v>
      </c>
      <c r="F34" s="447" t="s">
        <v>57</v>
      </c>
      <c r="G34" s="447" t="s">
        <v>281</v>
      </c>
      <c r="H34" s="447" t="s">
        <v>53</v>
      </c>
      <c r="I34" s="450">
        <v>1.8740199999999999E-8</v>
      </c>
      <c r="J34" s="447">
        <v>16212850</v>
      </c>
      <c r="K34" s="447">
        <v>453061</v>
      </c>
      <c r="L34" s="447">
        <v>247605</v>
      </c>
      <c r="M34" s="447">
        <v>4762</v>
      </c>
      <c r="N34" s="447">
        <v>16918278</v>
      </c>
      <c r="O34" s="447">
        <v>0.99971852927348748</v>
      </c>
      <c r="P34" s="450">
        <v>4.6401672209999993E-3</v>
      </c>
      <c r="Q34" s="451">
        <v>4.6401672209999993E-3</v>
      </c>
    </row>
    <row r="35" spans="1:17">
      <c r="A35" s="447"/>
      <c r="B35" s="447" t="s">
        <v>201</v>
      </c>
      <c r="C35" s="447">
        <v>15621</v>
      </c>
      <c r="D35" s="447" t="s">
        <v>58</v>
      </c>
      <c r="E35" s="447" t="s">
        <v>283</v>
      </c>
      <c r="F35" s="447" t="s">
        <v>57</v>
      </c>
      <c r="G35" s="447" t="s">
        <v>286</v>
      </c>
      <c r="H35" s="447" t="s">
        <v>53</v>
      </c>
      <c r="I35" s="450">
        <v>1.8740199999999999E-8</v>
      </c>
      <c r="J35" s="447">
        <v>151695</v>
      </c>
      <c r="K35" s="447">
        <v>6941</v>
      </c>
      <c r="L35" s="447">
        <v>17119</v>
      </c>
      <c r="M35" s="447">
        <v>8264</v>
      </c>
      <c r="N35" s="447">
        <v>184019</v>
      </c>
      <c r="O35" s="447">
        <v>0.95509159380281383</v>
      </c>
      <c r="P35" s="450">
        <v>3.2081348379999999E-4</v>
      </c>
      <c r="Q35" s="451">
        <v>3.2081348379999999E-4</v>
      </c>
    </row>
    <row r="36" spans="1:17">
      <c r="A36" s="447"/>
      <c r="B36" s="447" t="s">
        <v>201</v>
      </c>
      <c r="C36" s="447">
        <v>15622</v>
      </c>
      <c r="D36" s="447" t="s">
        <v>239</v>
      </c>
      <c r="E36" s="447" t="s">
        <v>288</v>
      </c>
      <c r="F36" s="447" t="s">
        <v>57</v>
      </c>
      <c r="G36" s="447" t="s">
        <v>291</v>
      </c>
      <c r="H36" s="447" t="s">
        <v>53</v>
      </c>
      <c r="I36" s="450">
        <v>1.8740199999999999E-8</v>
      </c>
      <c r="J36" s="447">
        <v>11339541</v>
      </c>
      <c r="K36" s="447">
        <v>540863</v>
      </c>
      <c r="L36" s="447">
        <v>428969</v>
      </c>
      <c r="M36" s="447">
        <v>8620</v>
      </c>
      <c r="N36" s="447">
        <v>12317993</v>
      </c>
      <c r="O36" s="447">
        <v>0.99930021067555408</v>
      </c>
      <c r="P36" s="450">
        <v>8.0389648537999986E-3</v>
      </c>
      <c r="Q36" s="451">
        <v>8.0389648537999986E-3</v>
      </c>
    </row>
    <row r="37" spans="1:17">
      <c r="A37" s="447"/>
      <c r="B37" s="447" t="s">
        <v>201</v>
      </c>
      <c r="C37" s="447">
        <v>15623</v>
      </c>
      <c r="D37" s="447" t="s">
        <v>293</v>
      </c>
      <c r="E37" s="447" t="s">
        <v>294</v>
      </c>
      <c r="F37" s="447" t="s">
        <v>57</v>
      </c>
      <c r="G37" s="447" t="s">
        <v>297</v>
      </c>
      <c r="H37" s="447" t="s">
        <v>53</v>
      </c>
      <c r="I37" s="450">
        <v>1.8740199999999999E-8</v>
      </c>
      <c r="J37" s="447">
        <v>23826635</v>
      </c>
      <c r="K37" s="447">
        <v>261303</v>
      </c>
      <c r="L37" s="447">
        <v>131209</v>
      </c>
      <c r="M37" s="447">
        <v>1577</v>
      </c>
      <c r="N37" s="447">
        <v>24220724</v>
      </c>
      <c r="O37" s="447">
        <v>0.99993489046817918</v>
      </c>
      <c r="P37" s="450">
        <v>2.4588829018E-3</v>
      </c>
      <c r="Q37" s="451">
        <v>2.4588829018E-3</v>
      </c>
    </row>
    <row r="38" spans="1:17">
      <c r="A38" s="447" t="s">
        <v>633</v>
      </c>
      <c r="B38" s="447" t="s">
        <v>49</v>
      </c>
      <c r="C38" s="447">
        <v>16498</v>
      </c>
      <c r="D38" s="447" t="s">
        <v>95</v>
      </c>
      <c r="E38" s="447" t="s">
        <v>97</v>
      </c>
      <c r="F38" s="447" t="s">
        <v>57</v>
      </c>
      <c r="G38" s="447" t="s">
        <v>76</v>
      </c>
      <c r="H38" s="447" t="s">
        <v>53</v>
      </c>
      <c r="I38" s="450">
        <v>1.8699999999999999E-8</v>
      </c>
      <c r="J38" s="447">
        <v>44474484</v>
      </c>
      <c r="K38" s="447">
        <v>29668240</v>
      </c>
      <c r="L38" s="447">
        <v>19973854</v>
      </c>
      <c r="M38" s="447">
        <v>404022</v>
      </c>
      <c r="N38" s="447">
        <v>94520600</v>
      </c>
      <c r="O38" s="447">
        <v>0.995726</v>
      </c>
      <c r="P38" s="450">
        <f t="shared" ref="P38:P101" si="0">I38*L38</f>
        <v>0.37351106979999998</v>
      </c>
      <c r="Q38" s="451">
        <v>0.37351106979999998</v>
      </c>
    </row>
    <row r="39" spans="1:17">
      <c r="A39" s="452">
        <v>44610</v>
      </c>
      <c r="B39" s="447" t="s">
        <v>49</v>
      </c>
      <c r="C39" s="447">
        <v>16391</v>
      </c>
      <c r="D39" s="447" t="s">
        <v>72</v>
      </c>
      <c r="E39" s="447" t="s">
        <v>74</v>
      </c>
      <c r="F39" s="447" t="s">
        <v>57</v>
      </c>
      <c r="G39" s="447" t="s">
        <v>76</v>
      </c>
      <c r="H39" s="447" t="s">
        <v>53</v>
      </c>
      <c r="I39" s="450">
        <v>1.8699999999999999E-8</v>
      </c>
      <c r="J39" s="447">
        <v>40707592</v>
      </c>
      <c r="K39" s="447">
        <v>28790008</v>
      </c>
      <c r="L39" s="447">
        <v>24517339</v>
      </c>
      <c r="M39" s="447">
        <v>714550</v>
      </c>
      <c r="N39" s="447">
        <v>94729489</v>
      </c>
      <c r="O39" s="447">
        <v>0.99245700000000003</v>
      </c>
      <c r="P39" s="450">
        <f t="shared" si="0"/>
        <v>0.45847423929999997</v>
      </c>
      <c r="Q39" s="451">
        <v>0.45847423929999997</v>
      </c>
    </row>
    <row r="40" spans="1:17">
      <c r="A40" s="447"/>
      <c r="B40" s="447" t="s">
        <v>49</v>
      </c>
      <c r="C40" s="447">
        <v>16392</v>
      </c>
      <c r="D40" s="447" t="s">
        <v>78</v>
      </c>
      <c r="E40" s="447" t="s">
        <v>80</v>
      </c>
      <c r="F40" s="447" t="s">
        <v>57</v>
      </c>
      <c r="G40" s="447" t="s">
        <v>76</v>
      </c>
      <c r="H40" s="447" t="s">
        <v>53</v>
      </c>
      <c r="I40" s="450">
        <v>1.8699999999999999E-8</v>
      </c>
      <c r="J40" s="447">
        <v>56419262</v>
      </c>
      <c r="K40" s="447">
        <v>9696241</v>
      </c>
      <c r="L40" s="447">
        <v>4544960</v>
      </c>
      <c r="M40" s="447">
        <v>1634437</v>
      </c>
      <c r="N40" s="447">
        <v>72294900</v>
      </c>
      <c r="O40" s="447">
        <v>0.97739200000000004</v>
      </c>
      <c r="P40" s="450">
        <f t="shared" si="0"/>
        <v>8.4990751999999989E-2</v>
      </c>
      <c r="Q40" s="451">
        <v>8.4990751999999989E-2</v>
      </c>
    </row>
    <row r="41" spans="1:17">
      <c r="A41" s="447"/>
      <c r="B41" s="447" t="s">
        <v>49</v>
      </c>
      <c r="C41" s="447">
        <v>16393</v>
      </c>
      <c r="D41" s="447" t="s">
        <v>67</v>
      </c>
      <c r="E41" s="447" t="s">
        <v>82</v>
      </c>
      <c r="F41" s="447" t="s">
        <v>57</v>
      </c>
      <c r="G41" s="447" t="s">
        <v>76</v>
      </c>
      <c r="H41" s="447" t="s">
        <v>53</v>
      </c>
      <c r="I41" s="450">
        <v>1.8699999999999999E-8</v>
      </c>
      <c r="J41" s="447">
        <v>45050882</v>
      </c>
      <c r="K41" s="447">
        <v>26134611</v>
      </c>
      <c r="L41" s="447">
        <v>21540142</v>
      </c>
      <c r="M41" s="447">
        <v>123786</v>
      </c>
      <c r="N41" s="447">
        <v>92849421</v>
      </c>
      <c r="O41" s="447">
        <v>0.99866699999999997</v>
      </c>
      <c r="P41" s="450">
        <f t="shared" si="0"/>
        <v>0.40280065539999999</v>
      </c>
      <c r="Q41" s="451">
        <v>0.40280065539999999</v>
      </c>
    </row>
    <row r="42" spans="1:17">
      <c r="A42" s="447"/>
      <c r="B42" s="447" t="s">
        <v>49</v>
      </c>
      <c r="C42" s="447">
        <v>16394</v>
      </c>
      <c r="D42" s="447" t="s">
        <v>50</v>
      </c>
      <c r="E42" s="447" t="s">
        <v>84</v>
      </c>
      <c r="F42" s="447" t="s">
        <v>57</v>
      </c>
      <c r="G42" s="447" t="s">
        <v>76</v>
      </c>
      <c r="H42" s="447" t="s">
        <v>53</v>
      </c>
      <c r="I42" s="450">
        <v>1.8699999999999999E-8</v>
      </c>
      <c r="J42" s="447">
        <v>57533104</v>
      </c>
      <c r="K42" s="447">
        <v>15722964</v>
      </c>
      <c r="L42" s="447">
        <v>8149667</v>
      </c>
      <c r="M42" s="447">
        <v>1724037</v>
      </c>
      <c r="N42" s="447">
        <v>83129772</v>
      </c>
      <c r="O42" s="447">
        <v>0.97926100000000005</v>
      </c>
      <c r="P42" s="450">
        <f t="shared" si="0"/>
        <v>0.15239877289999998</v>
      </c>
      <c r="Q42" s="451">
        <v>0.15239877289999998</v>
      </c>
    </row>
    <row r="43" spans="1:17">
      <c r="A43" s="447"/>
      <c r="B43" s="447" t="s">
        <v>49</v>
      </c>
      <c r="C43" s="447">
        <v>16396</v>
      </c>
      <c r="D43" s="447" t="s">
        <v>60</v>
      </c>
      <c r="E43" s="447" t="s">
        <v>86</v>
      </c>
      <c r="F43" s="447" t="s">
        <v>57</v>
      </c>
      <c r="G43" s="447" t="s">
        <v>76</v>
      </c>
      <c r="H43" s="447" t="s">
        <v>53</v>
      </c>
      <c r="I43" s="450">
        <v>1.8699999999999999E-8</v>
      </c>
      <c r="J43" s="447">
        <v>56870612</v>
      </c>
      <c r="K43" s="447">
        <v>19302634</v>
      </c>
      <c r="L43" s="447">
        <v>11018676</v>
      </c>
      <c r="M43" s="447">
        <v>1733684</v>
      </c>
      <c r="N43" s="447">
        <v>88925606</v>
      </c>
      <c r="O43" s="447">
        <v>0.98050400000000004</v>
      </c>
      <c r="P43" s="450">
        <f t="shared" si="0"/>
        <v>0.20604924119999998</v>
      </c>
      <c r="Q43" s="451">
        <v>0.20604924119999998</v>
      </c>
    </row>
    <row r="44" spans="1:17">
      <c r="A44" s="447"/>
      <c r="B44" s="447" t="s">
        <v>49</v>
      </c>
      <c r="C44" s="447">
        <v>16402</v>
      </c>
      <c r="D44" s="447" t="s">
        <v>87</v>
      </c>
      <c r="E44" s="447" t="s">
        <v>89</v>
      </c>
      <c r="F44" s="447" t="s">
        <v>57</v>
      </c>
      <c r="G44" s="447" t="s">
        <v>76</v>
      </c>
      <c r="H44" s="447" t="s">
        <v>53</v>
      </c>
      <c r="I44" s="450">
        <v>1.8699999999999999E-8</v>
      </c>
      <c r="J44" s="447">
        <v>25953471</v>
      </c>
      <c r="K44" s="447">
        <v>2867035</v>
      </c>
      <c r="L44" s="447">
        <v>2496576</v>
      </c>
      <c r="M44" s="447">
        <v>4374965</v>
      </c>
      <c r="N44" s="447">
        <v>35692047</v>
      </c>
      <c r="O44" s="447">
        <v>0.87742500000000001</v>
      </c>
      <c r="P44" s="450">
        <f t="shared" si="0"/>
        <v>4.6685971199999995E-2</v>
      </c>
      <c r="Q44" s="451">
        <v>4.6685971199999995E-2</v>
      </c>
    </row>
    <row r="45" spans="1:17">
      <c r="A45" s="447"/>
      <c r="B45" s="447" t="s">
        <v>49</v>
      </c>
      <c r="C45" s="447">
        <v>16403</v>
      </c>
      <c r="D45" s="447" t="s">
        <v>63</v>
      </c>
      <c r="E45" s="447" t="s">
        <v>91</v>
      </c>
      <c r="F45" s="447" t="s">
        <v>57</v>
      </c>
      <c r="G45" s="447" t="s">
        <v>76</v>
      </c>
      <c r="H45" s="447" t="s">
        <v>53</v>
      </c>
      <c r="I45" s="450">
        <v>1.8699999999999999E-8</v>
      </c>
      <c r="J45" s="447">
        <v>57325105</v>
      </c>
      <c r="K45" s="447">
        <v>17638544</v>
      </c>
      <c r="L45" s="447">
        <v>8237642</v>
      </c>
      <c r="M45" s="447">
        <v>725854</v>
      </c>
      <c r="N45" s="447">
        <v>83927145</v>
      </c>
      <c r="O45" s="447">
        <v>0.99135099999999998</v>
      </c>
      <c r="P45" s="450">
        <f t="shared" si="0"/>
        <v>0.15404390539999999</v>
      </c>
      <c r="Q45" s="451">
        <v>0.15404390539999999</v>
      </c>
    </row>
    <row r="46" spans="1:17">
      <c r="A46" s="447"/>
      <c r="B46" s="447" t="s">
        <v>49</v>
      </c>
      <c r="C46" s="447">
        <v>16404</v>
      </c>
      <c r="D46" s="447" t="s">
        <v>69</v>
      </c>
      <c r="E46" s="447" t="s">
        <v>93</v>
      </c>
      <c r="F46" s="447" t="s">
        <v>57</v>
      </c>
      <c r="G46" s="447" t="s">
        <v>76</v>
      </c>
      <c r="H46" s="447" t="s">
        <v>53</v>
      </c>
      <c r="I46" s="450">
        <v>1.8699999999999999E-8</v>
      </c>
      <c r="J46" s="447">
        <v>65230443</v>
      </c>
      <c r="K46" s="447">
        <v>18780265</v>
      </c>
      <c r="L46" s="447">
        <v>6691776</v>
      </c>
      <c r="M46" s="447">
        <v>162299</v>
      </c>
      <c r="N46" s="447">
        <v>90864783</v>
      </c>
      <c r="O46" s="447">
        <v>0.99821400000000005</v>
      </c>
      <c r="P46" s="450">
        <f t="shared" si="0"/>
        <v>0.12513621119999999</v>
      </c>
      <c r="Q46" s="451">
        <v>0.12513621119999999</v>
      </c>
    </row>
    <row r="47" spans="1:17">
      <c r="A47" s="447"/>
      <c r="B47" s="447" t="s">
        <v>49</v>
      </c>
      <c r="C47" s="447">
        <v>16498</v>
      </c>
      <c r="D47" s="447" t="s">
        <v>95</v>
      </c>
      <c r="E47" s="447" t="s">
        <v>97</v>
      </c>
      <c r="F47" s="447" t="s">
        <v>57</v>
      </c>
      <c r="G47" s="447" t="s">
        <v>75</v>
      </c>
      <c r="H47" s="447" t="s">
        <v>53</v>
      </c>
      <c r="I47" s="450">
        <v>1.8699999999999999E-8</v>
      </c>
      <c r="J47" s="447">
        <v>31416990</v>
      </c>
      <c r="K47" s="447">
        <v>94725</v>
      </c>
      <c r="L47" s="447">
        <v>73665</v>
      </c>
      <c r="M47" s="447">
        <v>3021607</v>
      </c>
      <c r="N47" s="447">
        <v>34606987</v>
      </c>
      <c r="O47" s="447">
        <v>0.91268800000000005</v>
      </c>
      <c r="P47" s="450">
        <f t="shared" si="0"/>
        <v>1.3775355E-3</v>
      </c>
      <c r="Q47" s="451">
        <v>1.3775355E-3</v>
      </c>
    </row>
    <row r="48" spans="1:17">
      <c r="A48" s="447"/>
      <c r="B48" s="447" t="s">
        <v>49</v>
      </c>
      <c r="C48" s="447">
        <v>16391</v>
      </c>
      <c r="D48" s="447" t="s">
        <v>72</v>
      </c>
      <c r="E48" s="447" t="s">
        <v>74</v>
      </c>
      <c r="F48" s="447" t="s">
        <v>57</v>
      </c>
      <c r="G48" s="447" t="s">
        <v>75</v>
      </c>
      <c r="H48" s="447" t="s">
        <v>53</v>
      </c>
      <c r="I48" s="450">
        <v>1.8699999999999999E-8</v>
      </c>
      <c r="J48" s="447">
        <v>17369185</v>
      </c>
      <c r="K48" s="447">
        <v>501236</v>
      </c>
      <c r="L48" s="447">
        <v>344169</v>
      </c>
      <c r="M48" s="447">
        <v>7540123</v>
      </c>
      <c r="N48" s="447">
        <v>25754713</v>
      </c>
      <c r="O48" s="447">
        <v>0.707233</v>
      </c>
      <c r="P48" s="450">
        <f t="shared" si="0"/>
        <v>6.4359602999999998E-3</v>
      </c>
      <c r="Q48" s="451">
        <v>6.4359602999999998E-3</v>
      </c>
    </row>
    <row r="49" spans="1:17">
      <c r="A49" s="447"/>
      <c r="B49" s="447" t="s">
        <v>49</v>
      </c>
      <c r="C49" s="447">
        <v>16392</v>
      </c>
      <c r="D49" s="447" t="s">
        <v>78</v>
      </c>
      <c r="E49" s="447" t="s">
        <v>80</v>
      </c>
      <c r="F49" s="447" t="s">
        <v>57</v>
      </c>
      <c r="G49" s="447" t="s">
        <v>75</v>
      </c>
      <c r="H49" s="447" t="s">
        <v>53</v>
      </c>
      <c r="I49" s="450">
        <v>1.8699999999999999E-8</v>
      </c>
      <c r="J49" s="447">
        <v>29491352</v>
      </c>
      <c r="K49" s="447">
        <v>61922</v>
      </c>
      <c r="L49" s="447">
        <v>60604</v>
      </c>
      <c r="M49" s="447">
        <v>3759640</v>
      </c>
      <c r="N49" s="447">
        <v>33373518</v>
      </c>
      <c r="O49" s="447">
        <v>0.887347</v>
      </c>
      <c r="P49" s="450">
        <f t="shared" si="0"/>
        <v>1.1332948E-3</v>
      </c>
      <c r="Q49" s="451">
        <v>1.1332948E-3</v>
      </c>
    </row>
    <row r="50" spans="1:17">
      <c r="A50" s="447"/>
      <c r="B50" s="447" t="s">
        <v>49</v>
      </c>
      <c r="C50" s="447">
        <v>16393</v>
      </c>
      <c r="D50" s="447" t="s">
        <v>67</v>
      </c>
      <c r="E50" s="447" t="s">
        <v>82</v>
      </c>
      <c r="F50" s="447" t="s">
        <v>57</v>
      </c>
      <c r="G50" s="447" t="s">
        <v>75</v>
      </c>
      <c r="H50" s="447" t="s">
        <v>53</v>
      </c>
      <c r="I50" s="450">
        <v>1.8699999999999999E-8</v>
      </c>
      <c r="J50" s="447">
        <v>686484</v>
      </c>
      <c r="K50" s="447">
        <v>71185</v>
      </c>
      <c r="L50" s="447">
        <v>222650</v>
      </c>
      <c r="M50" s="447">
        <v>1439723</v>
      </c>
      <c r="N50" s="447">
        <v>2420042</v>
      </c>
      <c r="O50" s="447">
        <v>0.40508300000000003</v>
      </c>
      <c r="P50" s="450">
        <f t="shared" si="0"/>
        <v>4.1635549999999993E-3</v>
      </c>
      <c r="Q50" s="451">
        <v>4.1635549999999993E-3</v>
      </c>
    </row>
    <row r="51" spans="1:17">
      <c r="A51" s="447"/>
      <c r="B51" s="447" t="s">
        <v>49</v>
      </c>
      <c r="C51" s="447">
        <v>16394</v>
      </c>
      <c r="D51" s="447" t="s">
        <v>50</v>
      </c>
      <c r="E51" s="447" t="s">
        <v>84</v>
      </c>
      <c r="F51" s="447" t="s">
        <v>57</v>
      </c>
      <c r="G51" s="447" t="s">
        <v>75</v>
      </c>
      <c r="H51" s="447" t="s">
        <v>53</v>
      </c>
      <c r="I51" s="450">
        <v>1.8699999999999999E-8</v>
      </c>
      <c r="J51" s="447">
        <v>830156</v>
      </c>
      <c r="K51" s="447">
        <v>75911</v>
      </c>
      <c r="L51" s="447">
        <v>90087</v>
      </c>
      <c r="M51" s="447">
        <v>4262049</v>
      </c>
      <c r="N51" s="447">
        <v>5258203</v>
      </c>
      <c r="O51" s="447">
        <v>0.18944800000000001</v>
      </c>
      <c r="P51" s="450">
        <f t="shared" si="0"/>
        <v>1.6846268999999999E-3</v>
      </c>
      <c r="Q51" s="451">
        <v>1.6846268999999999E-3</v>
      </c>
    </row>
    <row r="52" spans="1:17">
      <c r="A52" s="447"/>
      <c r="B52" s="447" t="s">
        <v>49</v>
      </c>
      <c r="C52" s="447">
        <v>16396</v>
      </c>
      <c r="D52" s="447" t="s">
        <v>60</v>
      </c>
      <c r="E52" s="447" t="s">
        <v>86</v>
      </c>
      <c r="F52" s="447" t="s">
        <v>57</v>
      </c>
      <c r="G52" s="447" t="s">
        <v>75</v>
      </c>
      <c r="H52" s="447" t="s">
        <v>53</v>
      </c>
      <c r="I52" s="450">
        <v>1.8699999999999999E-8</v>
      </c>
      <c r="J52" s="447">
        <v>606334</v>
      </c>
      <c r="K52" s="447">
        <v>79427</v>
      </c>
      <c r="L52" s="447">
        <v>102873</v>
      </c>
      <c r="M52" s="447">
        <v>8286028</v>
      </c>
      <c r="N52" s="447">
        <v>9074662</v>
      </c>
      <c r="O52" s="450">
        <v>8.6900000000000005E-2</v>
      </c>
      <c r="P52" s="450">
        <f t="shared" si="0"/>
        <v>1.9237250999999999E-3</v>
      </c>
      <c r="Q52" s="451">
        <v>1.9237250999999999E-3</v>
      </c>
    </row>
    <row r="53" spans="1:17">
      <c r="A53" s="447"/>
      <c r="B53" s="447" t="s">
        <v>49</v>
      </c>
      <c r="C53" s="447">
        <v>16402</v>
      </c>
      <c r="D53" s="447" t="s">
        <v>87</v>
      </c>
      <c r="E53" s="447" t="s">
        <v>89</v>
      </c>
      <c r="F53" s="447" t="s">
        <v>57</v>
      </c>
      <c r="G53" s="447" t="s">
        <v>75</v>
      </c>
      <c r="H53" s="447" t="s">
        <v>53</v>
      </c>
      <c r="I53" s="450">
        <v>1.8699999999999999E-8</v>
      </c>
      <c r="J53" s="447">
        <v>36706</v>
      </c>
      <c r="K53" s="447">
        <v>3343</v>
      </c>
      <c r="L53" s="447">
        <v>13709</v>
      </c>
      <c r="M53" s="447">
        <v>5066389</v>
      </c>
      <c r="N53" s="447">
        <v>5120147</v>
      </c>
      <c r="O53" s="450">
        <v>1.0500000000000001E-2</v>
      </c>
      <c r="P53" s="450">
        <f t="shared" si="0"/>
        <v>2.5635829999999998E-4</v>
      </c>
      <c r="Q53" s="451">
        <v>2.5635829999999998E-4</v>
      </c>
    </row>
    <row r="54" spans="1:17">
      <c r="A54" s="447"/>
      <c r="B54" s="447" t="s">
        <v>49</v>
      </c>
      <c r="C54" s="447">
        <v>16403</v>
      </c>
      <c r="D54" s="447" t="s">
        <v>63</v>
      </c>
      <c r="E54" s="447" t="s">
        <v>91</v>
      </c>
      <c r="F54" s="447" t="s">
        <v>57</v>
      </c>
      <c r="G54" s="447" t="s">
        <v>75</v>
      </c>
      <c r="H54" s="447" t="s">
        <v>53</v>
      </c>
      <c r="I54" s="450">
        <v>1.8699999999999999E-8</v>
      </c>
      <c r="J54" s="447">
        <v>121868</v>
      </c>
      <c r="K54" s="447">
        <v>11322</v>
      </c>
      <c r="L54" s="447">
        <v>8388</v>
      </c>
      <c r="M54" s="447">
        <v>1392613</v>
      </c>
      <c r="N54" s="447">
        <v>1534191</v>
      </c>
      <c r="O54" s="450">
        <v>9.2299999999999993E-2</v>
      </c>
      <c r="P54" s="450">
        <f t="shared" si="0"/>
        <v>1.5685559999999998E-4</v>
      </c>
      <c r="Q54" s="451">
        <v>1.5685559999999998E-4</v>
      </c>
    </row>
    <row r="55" spans="1:17">
      <c r="A55" s="447"/>
      <c r="B55" s="447" t="s">
        <v>49</v>
      </c>
      <c r="C55" s="447">
        <v>16404</v>
      </c>
      <c r="D55" s="447" t="s">
        <v>69</v>
      </c>
      <c r="E55" s="447" t="s">
        <v>93</v>
      </c>
      <c r="F55" s="447" t="s">
        <v>57</v>
      </c>
      <c r="G55" s="447" t="s">
        <v>75</v>
      </c>
      <c r="H55" s="447" t="s">
        <v>53</v>
      </c>
      <c r="I55" s="450">
        <v>1.8699999999999999E-8</v>
      </c>
      <c r="J55" s="447">
        <v>492451</v>
      </c>
      <c r="K55" s="447">
        <v>45109</v>
      </c>
      <c r="L55" s="447">
        <v>80373</v>
      </c>
      <c r="M55" s="447">
        <v>1513755</v>
      </c>
      <c r="N55" s="447">
        <v>2131688</v>
      </c>
      <c r="O55" s="447">
        <v>0.28988000000000003</v>
      </c>
      <c r="P55" s="450">
        <f t="shared" si="0"/>
        <v>1.5029751E-3</v>
      </c>
      <c r="Q55" s="451">
        <v>1.5029751E-3</v>
      </c>
    </row>
    <row r="56" spans="1:17">
      <c r="A56" s="447"/>
      <c r="B56" s="447" t="s">
        <v>49</v>
      </c>
      <c r="C56" s="447">
        <v>16498</v>
      </c>
      <c r="D56" s="447" t="s">
        <v>95</v>
      </c>
      <c r="E56" s="447" t="s">
        <v>97</v>
      </c>
      <c r="F56" s="447" t="s">
        <v>57</v>
      </c>
      <c r="G56" s="447" t="s">
        <v>77</v>
      </c>
      <c r="H56" s="447" t="s">
        <v>53</v>
      </c>
      <c r="I56" s="450">
        <v>1.8699999999999999E-8</v>
      </c>
      <c r="J56" s="447">
        <v>4721</v>
      </c>
      <c r="K56" s="447">
        <v>361</v>
      </c>
      <c r="L56" s="447">
        <v>1480</v>
      </c>
      <c r="M56" s="447">
        <v>2906259</v>
      </c>
      <c r="N56" s="447">
        <v>2912821</v>
      </c>
      <c r="O56" s="450">
        <v>2.2499999999999998E-3</v>
      </c>
      <c r="P56" s="450">
        <f t="shared" si="0"/>
        <v>2.7675999999999997E-5</v>
      </c>
      <c r="Q56" s="451">
        <v>2.7675999999999997E-5</v>
      </c>
    </row>
    <row r="57" spans="1:17">
      <c r="A57" s="447"/>
      <c r="B57" s="447" t="s">
        <v>49</v>
      </c>
      <c r="C57" s="447">
        <v>16391</v>
      </c>
      <c r="D57" s="447" t="s">
        <v>72</v>
      </c>
      <c r="E57" s="447" t="s">
        <v>74</v>
      </c>
      <c r="F57" s="447" t="s">
        <v>57</v>
      </c>
      <c r="G57" s="447" t="s">
        <v>77</v>
      </c>
      <c r="H57" s="447" t="s">
        <v>53</v>
      </c>
      <c r="I57" s="450">
        <v>1.8699999999999999E-8</v>
      </c>
      <c r="J57" s="447">
        <v>19096</v>
      </c>
      <c r="K57" s="447">
        <v>608</v>
      </c>
      <c r="L57" s="447">
        <v>1185</v>
      </c>
      <c r="M57" s="447">
        <v>4409227</v>
      </c>
      <c r="N57" s="447">
        <v>4430116</v>
      </c>
      <c r="O57" s="450">
        <v>4.7200000000000002E-3</v>
      </c>
      <c r="P57" s="450">
        <f t="shared" si="0"/>
        <v>2.2159499999999997E-5</v>
      </c>
      <c r="Q57" s="451">
        <v>2.2159499999999997E-5</v>
      </c>
    </row>
    <row r="58" spans="1:17">
      <c r="A58" s="447"/>
      <c r="B58" s="447" t="s">
        <v>49</v>
      </c>
      <c r="C58" s="447">
        <v>16392</v>
      </c>
      <c r="D58" s="447" t="s">
        <v>78</v>
      </c>
      <c r="E58" s="447" t="s">
        <v>80</v>
      </c>
      <c r="F58" s="447" t="s">
        <v>57</v>
      </c>
      <c r="G58" s="447" t="s">
        <v>77</v>
      </c>
      <c r="H58" s="447" t="s">
        <v>53</v>
      </c>
      <c r="I58" s="450">
        <v>1.8699999999999999E-8</v>
      </c>
      <c r="J58" s="447">
        <v>8215</v>
      </c>
      <c r="K58" s="447">
        <v>1929</v>
      </c>
      <c r="L58" s="447">
        <v>237</v>
      </c>
      <c r="M58" s="447">
        <v>2091667</v>
      </c>
      <c r="N58" s="447">
        <v>2102048</v>
      </c>
      <c r="O58" s="450">
        <v>4.9399999999999999E-3</v>
      </c>
      <c r="P58" s="450">
        <f t="shared" si="0"/>
        <v>4.4318999999999999E-6</v>
      </c>
      <c r="Q58" s="451">
        <v>4.4318999999999999E-6</v>
      </c>
    </row>
    <row r="59" spans="1:17">
      <c r="A59" s="447"/>
      <c r="B59" s="447" t="s">
        <v>49</v>
      </c>
      <c r="C59" s="447">
        <v>16393</v>
      </c>
      <c r="D59" s="447" t="s">
        <v>67</v>
      </c>
      <c r="E59" s="447" t="s">
        <v>82</v>
      </c>
      <c r="F59" s="447" t="s">
        <v>57</v>
      </c>
      <c r="G59" s="447" t="s">
        <v>77</v>
      </c>
      <c r="H59" s="447" t="s">
        <v>53</v>
      </c>
      <c r="I59" s="450">
        <v>1.8699999999999999E-8</v>
      </c>
      <c r="J59" s="447">
        <v>13297</v>
      </c>
      <c r="K59" s="447">
        <v>558</v>
      </c>
      <c r="L59" s="447">
        <v>983</v>
      </c>
      <c r="M59" s="447">
        <v>847310</v>
      </c>
      <c r="N59" s="447">
        <v>862148</v>
      </c>
      <c r="O59" s="450">
        <v>1.72E-2</v>
      </c>
      <c r="P59" s="450">
        <f t="shared" si="0"/>
        <v>1.8382099999999998E-5</v>
      </c>
      <c r="Q59" s="451">
        <v>1.8382099999999998E-5</v>
      </c>
    </row>
    <row r="60" spans="1:17">
      <c r="A60" s="447"/>
      <c r="B60" s="447" t="s">
        <v>49</v>
      </c>
      <c r="C60" s="447">
        <v>16394</v>
      </c>
      <c r="D60" s="447" t="s">
        <v>50</v>
      </c>
      <c r="E60" s="447" t="s">
        <v>84</v>
      </c>
      <c r="F60" s="447" t="s">
        <v>57</v>
      </c>
      <c r="G60" s="447" t="s">
        <v>77</v>
      </c>
      <c r="H60" s="447" t="s">
        <v>53</v>
      </c>
      <c r="I60" s="450">
        <v>1.8699999999999999E-8</v>
      </c>
      <c r="J60" s="447">
        <v>15093</v>
      </c>
      <c r="K60" s="447">
        <v>3563</v>
      </c>
      <c r="L60" s="447">
        <v>22382</v>
      </c>
      <c r="M60" s="447">
        <v>3767970</v>
      </c>
      <c r="N60" s="447">
        <v>3809008</v>
      </c>
      <c r="O60" s="450">
        <v>1.0800000000000001E-2</v>
      </c>
      <c r="P60" s="450">
        <f t="shared" si="0"/>
        <v>4.1854339999999998E-4</v>
      </c>
      <c r="Q60" s="451">
        <v>4.1854339999999998E-4</v>
      </c>
    </row>
    <row r="61" spans="1:17">
      <c r="A61" s="447"/>
      <c r="B61" s="447" t="s">
        <v>49</v>
      </c>
      <c r="C61" s="447">
        <v>16396</v>
      </c>
      <c r="D61" s="447" t="s">
        <v>60</v>
      </c>
      <c r="E61" s="447" t="s">
        <v>86</v>
      </c>
      <c r="F61" s="447" t="s">
        <v>57</v>
      </c>
      <c r="G61" s="447" t="s">
        <v>77</v>
      </c>
      <c r="H61" s="447" t="s">
        <v>53</v>
      </c>
      <c r="I61" s="450">
        <v>1.8699999999999999E-8</v>
      </c>
      <c r="J61" s="447">
        <v>14131</v>
      </c>
      <c r="K61" s="447">
        <v>942</v>
      </c>
      <c r="L61" s="447">
        <v>1380</v>
      </c>
      <c r="M61" s="447">
        <v>7536518</v>
      </c>
      <c r="N61" s="447">
        <v>7552971</v>
      </c>
      <c r="O61" s="450">
        <v>2.1800000000000001E-3</v>
      </c>
      <c r="P61" s="450">
        <f t="shared" si="0"/>
        <v>2.5805999999999997E-5</v>
      </c>
      <c r="Q61" s="451">
        <v>2.5805999999999997E-5</v>
      </c>
    </row>
    <row r="62" spans="1:17">
      <c r="A62" s="447"/>
      <c r="B62" s="447" t="s">
        <v>49</v>
      </c>
      <c r="C62" s="447">
        <v>16402</v>
      </c>
      <c r="D62" s="447" t="s">
        <v>87</v>
      </c>
      <c r="E62" s="447" t="s">
        <v>89</v>
      </c>
      <c r="F62" s="447" t="s">
        <v>57</v>
      </c>
      <c r="G62" s="447" t="s">
        <v>77</v>
      </c>
      <c r="H62" s="447" t="s">
        <v>53</v>
      </c>
      <c r="I62" s="450">
        <v>1.8699999999999999E-8</v>
      </c>
      <c r="J62" s="447">
        <v>13169</v>
      </c>
      <c r="K62" s="447">
        <v>2595</v>
      </c>
      <c r="L62" s="447">
        <v>15207</v>
      </c>
      <c r="M62" s="447">
        <v>3688608</v>
      </c>
      <c r="N62" s="447">
        <v>3719579</v>
      </c>
      <c r="O62" s="450">
        <v>8.3300000000000006E-3</v>
      </c>
      <c r="P62" s="450">
        <f t="shared" si="0"/>
        <v>2.8437089999999997E-4</v>
      </c>
      <c r="Q62" s="451">
        <v>2.8437089999999997E-4</v>
      </c>
    </row>
    <row r="63" spans="1:17">
      <c r="A63" s="447"/>
      <c r="B63" s="447" t="s">
        <v>49</v>
      </c>
      <c r="C63" s="447">
        <v>16403</v>
      </c>
      <c r="D63" s="447" t="s">
        <v>63</v>
      </c>
      <c r="E63" s="447" t="s">
        <v>91</v>
      </c>
      <c r="F63" s="447" t="s">
        <v>57</v>
      </c>
      <c r="G63" s="447" t="s">
        <v>77</v>
      </c>
      <c r="H63" s="447" t="s">
        <v>53</v>
      </c>
      <c r="I63" s="450">
        <v>1.8699999999999999E-8</v>
      </c>
      <c r="J63" s="447">
        <v>13496</v>
      </c>
      <c r="K63" s="447">
        <v>735</v>
      </c>
      <c r="L63" s="447">
        <v>2854</v>
      </c>
      <c r="M63" s="447">
        <v>2712279</v>
      </c>
      <c r="N63" s="447">
        <v>2729364</v>
      </c>
      <c r="O63" s="450">
        <v>6.2599999999999999E-3</v>
      </c>
      <c r="P63" s="450">
        <f t="shared" si="0"/>
        <v>5.3369799999999998E-5</v>
      </c>
      <c r="Q63" s="451">
        <v>5.3369799999999998E-5</v>
      </c>
    </row>
    <row r="64" spans="1:17">
      <c r="A64" s="447"/>
      <c r="B64" s="447" t="s">
        <v>49</v>
      </c>
      <c r="C64" s="447">
        <v>16403</v>
      </c>
      <c r="D64" s="447" t="s">
        <v>63</v>
      </c>
      <c r="E64" s="447" t="s">
        <v>91</v>
      </c>
      <c r="F64" s="447" t="s">
        <v>57</v>
      </c>
      <c r="G64" s="447" t="s">
        <v>77</v>
      </c>
      <c r="H64" s="447" t="s">
        <v>53</v>
      </c>
      <c r="I64" s="450">
        <v>1.8699999999999999E-8</v>
      </c>
      <c r="J64" s="447">
        <v>13496</v>
      </c>
      <c r="K64" s="447">
        <v>735</v>
      </c>
      <c r="L64" s="447">
        <v>2854</v>
      </c>
      <c r="M64" s="447">
        <v>2712279</v>
      </c>
      <c r="N64" s="447">
        <v>2729364</v>
      </c>
      <c r="O64" s="450">
        <v>6.2599999999999999E-3</v>
      </c>
      <c r="P64" s="450">
        <f t="shared" si="0"/>
        <v>5.3369799999999998E-5</v>
      </c>
      <c r="Q64" s="451">
        <v>5.3369799999999998E-5</v>
      </c>
    </row>
    <row r="65" spans="1:17">
      <c r="A65" s="447"/>
      <c r="B65" s="447" t="s">
        <v>49</v>
      </c>
      <c r="C65" s="447">
        <v>16404</v>
      </c>
      <c r="D65" s="447" t="s">
        <v>69</v>
      </c>
      <c r="E65" s="447" t="s">
        <v>93</v>
      </c>
      <c r="F65" s="447" t="s">
        <v>57</v>
      </c>
      <c r="G65" s="447" t="s">
        <v>94</v>
      </c>
      <c r="H65" s="447" t="s">
        <v>53</v>
      </c>
      <c r="I65" s="450">
        <v>1.8699999999999999E-8</v>
      </c>
      <c r="J65" s="447">
        <v>21749</v>
      </c>
      <c r="K65" s="447">
        <v>1132</v>
      </c>
      <c r="L65" s="447">
        <v>3035</v>
      </c>
      <c r="M65" s="447">
        <v>1731746</v>
      </c>
      <c r="N65" s="447">
        <v>1757662</v>
      </c>
      <c r="O65" s="450">
        <v>1.47E-2</v>
      </c>
      <c r="P65" s="450">
        <f t="shared" si="0"/>
        <v>5.6754499999999993E-5</v>
      </c>
      <c r="Q65" s="451">
        <v>5.6754499999999993E-5</v>
      </c>
    </row>
    <row r="66" spans="1:17">
      <c r="A66" s="447" t="s">
        <v>634</v>
      </c>
      <c r="B66" s="447" t="s">
        <v>49</v>
      </c>
      <c r="C66" s="447">
        <v>16699</v>
      </c>
      <c r="D66" s="447" t="s">
        <v>95</v>
      </c>
      <c r="E66" s="447" t="s">
        <v>99</v>
      </c>
      <c r="F66" s="447" t="s">
        <v>57</v>
      </c>
      <c r="G66" s="447" t="s">
        <v>104</v>
      </c>
      <c r="H66" s="447" t="s">
        <v>53</v>
      </c>
      <c r="I66" s="450">
        <v>1.8699999999999999E-8</v>
      </c>
      <c r="J66" s="447">
        <v>14527</v>
      </c>
      <c r="K66" s="447">
        <v>448</v>
      </c>
      <c r="L66" s="447">
        <v>267</v>
      </c>
      <c r="M66" s="447">
        <v>471560</v>
      </c>
      <c r="N66" s="447">
        <v>486802</v>
      </c>
      <c r="O66" s="450">
        <v>3.1300000000000001E-2</v>
      </c>
      <c r="P66" s="450">
        <f t="shared" si="0"/>
        <v>4.9928999999999992E-6</v>
      </c>
      <c r="Q66" s="451">
        <v>4.9928999999999992E-6</v>
      </c>
    </row>
    <row r="67" spans="1:17">
      <c r="A67" s="452">
        <v>44621</v>
      </c>
      <c r="B67" s="447" t="s">
        <v>49</v>
      </c>
      <c r="C67" s="447">
        <v>16700</v>
      </c>
      <c r="D67" s="447" t="s">
        <v>72</v>
      </c>
      <c r="E67" s="447" t="s">
        <v>107</v>
      </c>
      <c r="F67" s="447" t="s">
        <v>57</v>
      </c>
      <c r="G67" s="447" t="s">
        <v>104</v>
      </c>
      <c r="H67" s="447" t="s">
        <v>53</v>
      </c>
      <c r="I67" s="450">
        <v>1.8699999999999999E-8</v>
      </c>
      <c r="J67" s="447">
        <v>7748</v>
      </c>
      <c r="K67" s="447">
        <v>524</v>
      </c>
      <c r="L67" s="447">
        <v>616</v>
      </c>
      <c r="M67" s="447">
        <v>960476</v>
      </c>
      <c r="N67" s="447">
        <v>969364</v>
      </c>
      <c r="O67" s="450">
        <v>9.1699999999999993E-3</v>
      </c>
      <c r="P67" s="450">
        <f t="shared" si="0"/>
        <v>1.15192E-5</v>
      </c>
      <c r="Q67" s="451">
        <v>1.15192E-5</v>
      </c>
    </row>
    <row r="68" spans="1:17">
      <c r="A68" s="447"/>
      <c r="B68" s="447" t="s">
        <v>49</v>
      </c>
      <c r="C68" s="447">
        <v>16701</v>
      </c>
      <c r="D68" s="447" t="s">
        <v>78</v>
      </c>
      <c r="E68" s="447" t="s">
        <v>111</v>
      </c>
      <c r="F68" s="447" t="s">
        <v>57</v>
      </c>
      <c r="G68" s="447" t="s">
        <v>104</v>
      </c>
      <c r="H68" s="447" t="s">
        <v>53</v>
      </c>
      <c r="I68" s="450">
        <v>1.8699999999999999E-8</v>
      </c>
      <c r="J68" s="447">
        <v>11101</v>
      </c>
      <c r="K68" s="447">
        <v>621</v>
      </c>
      <c r="L68" s="447">
        <v>1437</v>
      </c>
      <c r="M68" s="447">
        <v>459639</v>
      </c>
      <c r="N68" s="447">
        <v>472798</v>
      </c>
      <c r="O68" s="450">
        <v>2.7799999999999998E-2</v>
      </c>
      <c r="P68" s="450">
        <f t="shared" si="0"/>
        <v>2.6871899999999999E-5</v>
      </c>
      <c r="Q68" s="451">
        <v>2.6871899999999999E-5</v>
      </c>
    </row>
    <row r="69" spans="1:17">
      <c r="A69" s="447"/>
      <c r="B69" s="447" t="s">
        <v>49</v>
      </c>
      <c r="C69" s="447">
        <v>16702</v>
      </c>
      <c r="D69" s="447" t="s">
        <v>67</v>
      </c>
      <c r="E69" s="447" t="s">
        <v>113</v>
      </c>
      <c r="F69" s="447" t="s">
        <v>57</v>
      </c>
      <c r="G69" s="447" t="s">
        <v>104</v>
      </c>
      <c r="H69" s="447" t="s">
        <v>53</v>
      </c>
      <c r="I69" s="450">
        <v>1.8699999999999999E-8</v>
      </c>
      <c r="J69" s="447">
        <v>13588</v>
      </c>
      <c r="K69" s="447">
        <v>786</v>
      </c>
      <c r="L69" s="447">
        <v>1599</v>
      </c>
      <c r="M69" s="447">
        <v>14464</v>
      </c>
      <c r="N69" s="447">
        <v>30437</v>
      </c>
      <c r="O69" s="447">
        <v>0.52478899999999995</v>
      </c>
      <c r="P69" s="450">
        <f t="shared" si="0"/>
        <v>2.9901299999999998E-5</v>
      </c>
      <c r="Q69" s="451">
        <v>2.9901299999999998E-5</v>
      </c>
    </row>
    <row r="70" spans="1:17">
      <c r="A70" s="447"/>
      <c r="B70" s="447" t="s">
        <v>49</v>
      </c>
      <c r="C70" s="447">
        <v>16703</v>
      </c>
      <c r="D70" s="447" t="s">
        <v>50</v>
      </c>
      <c r="E70" s="447" t="s">
        <v>115</v>
      </c>
      <c r="F70" s="447" t="s">
        <v>57</v>
      </c>
      <c r="G70" s="447" t="s">
        <v>104</v>
      </c>
      <c r="H70" s="447" t="s">
        <v>53</v>
      </c>
      <c r="I70" s="450">
        <v>1.8699999999999999E-8</v>
      </c>
      <c r="J70" s="447">
        <v>3899</v>
      </c>
      <c r="K70" s="447">
        <v>462</v>
      </c>
      <c r="L70" s="447">
        <v>534</v>
      </c>
      <c r="M70" s="447">
        <v>1039598</v>
      </c>
      <c r="N70" s="447">
        <v>1044493</v>
      </c>
      <c r="O70" s="450">
        <v>4.6899999999999997E-3</v>
      </c>
      <c r="P70" s="450">
        <f t="shared" si="0"/>
        <v>9.9857999999999985E-6</v>
      </c>
      <c r="Q70" s="451">
        <v>9.9857999999999985E-6</v>
      </c>
    </row>
    <row r="71" spans="1:17">
      <c r="A71" s="447"/>
      <c r="B71" s="447" t="s">
        <v>49</v>
      </c>
      <c r="C71" s="447">
        <v>16704</v>
      </c>
      <c r="D71" s="447" t="s">
        <v>58</v>
      </c>
      <c r="E71" s="447" t="s">
        <v>117</v>
      </c>
      <c r="F71" s="447" t="s">
        <v>57</v>
      </c>
      <c r="G71" s="447" t="s">
        <v>104</v>
      </c>
      <c r="H71" s="447" t="s">
        <v>53</v>
      </c>
      <c r="I71" s="450">
        <v>1.8699999999999999E-8</v>
      </c>
      <c r="J71" s="447">
        <v>41617</v>
      </c>
      <c r="K71" s="447">
        <v>3145</v>
      </c>
      <c r="L71" s="447">
        <v>3096</v>
      </c>
      <c r="M71" s="447">
        <v>269768</v>
      </c>
      <c r="N71" s="447">
        <v>317626</v>
      </c>
      <c r="O71" s="447">
        <v>0.150674</v>
      </c>
      <c r="P71" s="450">
        <f t="shared" si="0"/>
        <v>5.7895199999999994E-5</v>
      </c>
      <c r="Q71" s="451">
        <v>5.7895199999999994E-5</v>
      </c>
    </row>
    <row r="72" spans="1:17">
      <c r="A72" s="447"/>
      <c r="B72" s="447" t="s">
        <v>49</v>
      </c>
      <c r="C72" s="447">
        <v>16705</v>
      </c>
      <c r="D72" s="447" t="s">
        <v>60</v>
      </c>
      <c r="E72" s="447" t="s">
        <v>119</v>
      </c>
      <c r="F72" s="447" t="s">
        <v>57</v>
      </c>
      <c r="G72" s="447" t="s">
        <v>104</v>
      </c>
      <c r="H72" s="447" t="s">
        <v>53</v>
      </c>
      <c r="I72" s="450">
        <v>1.8699999999999999E-8</v>
      </c>
      <c r="J72" s="447">
        <v>15816</v>
      </c>
      <c r="K72" s="447">
        <v>962</v>
      </c>
      <c r="L72" s="447">
        <v>3010</v>
      </c>
      <c r="M72" s="447">
        <v>2124261</v>
      </c>
      <c r="N72" s="447">
        <v>2144049</v>
      </c>
      <c r="O72" s="450">
        <v>9.2300000000000004E-3</v>
      </c>
      <c r="P72" s="450">
        <f t="shared" si="0"/>
        <v>5.6286999999999998E-5</v>
      </c>
      <c r="Q72" s="451">
        <v>5.6286999999999998E-5</v>
      </c>
    </row>
    <row r="73" spans="1:17">
      <c r="A73" s="447"/>
      <c r="B73" s="447" t="s">
        <v>49</v>
      </c>
      <c r="C73" s="447">
        <v>16706</v>
      </c>
      <c r="D73" s="447" t="s">
        <v>63</v>
      </c>
      <c r="E73" s="447" t="s">
        <v>121</v>
      </c>
      <c r="F73" s="447" t="s">
        <v>57</v>
      </c>
      <c r="G73" s="447" t="s">
        <v>104</v>
      </c>
      <c r="H73" s="447" t="s">
        <v>53</v>
      </c>
      <c r="I73" s="450">
        <v>1.8699999999999999E-8</v>
      </c>
      <c r="J73" s="447">
        <v>1728</v>
      </c>
      <c r="K73" s="447">
        <v>18</v>
      </c>
      <c r="L73" s="447">
        <v>80</v>
      </c>
      <c r="M73" s="447">
        <v>2942</v>
      </c>
      <c r="N73" s="447">
        <v>4768</v>
      </c>
      <c r="O73" s="447">
        <v>0.38296999999999998</v>
      </c>
      <c r="P73" s="450">
        <f t="shared" si="0"/>
        <v>1.4959999999999999E-6</v>
      </c>
      <c r="Q73" s="451">
        <v>1.4959999999999999E-6</v>
      </c>
    </row>
    <row r="74" spans="1:17">
      <c r="A74" s="447"/>
      <c r="B74" s="447" t="s">
        <v>49</v>
      </c>
      <c r="C74" s="447">
        <v>16707</v>
      </c>
      <c r="D74" s="447" t="s">
        <v>69</v>
      </c>
      <c r="E74" s="447" t="s">
        <v>123</v>
      </c>
      <c r="F74" s="447" t="s">
        <v>57</v>
      </c>
      <c r="G74" s="447" t="s">
        <v>104</v>
      </c>
      <c r="H74" s="447" t="s">
        <v>53</v>
      </c>
      <c r="I74" s="450">
        <v>1.8699999999999999E-8</v>
      </c>
      <c r="J74" s="447">
        <v>3778</v>
      </c>
      <c r="K74" s="447">
        <v>33</v>
      </c>
      <c r="L74" s="447">
        <v>1</v>
      </c>
      <c r="M74" s="447">
        <v>9328</v>
      </c>
      <c r="N74" s="447">
        <v>13140</v>
      </c>
      <c r="O74" s="447">
        <v>0.290107</v>
      </c>
      <c r="P74" s="450">
        <f t="shared" si="0"/>
        <v>1.8699999999999999E-8</v>
      </c>
      <c r="Q74" s="451">
        <v>1.8699999999999999E-8</v>
      </c>
    </row>
    <row r="75" spans="1:17">
      <c r="A75" s="447"/>
      <c r="B75" s="447" t="s">
        <v>49</v>
      </c>
      <c r="C75" s="447">
        <v>16699</v>
      </c>
      <c r="D75" s="447" t="s">
        <v>95</v>
      </c>
      <c r="E75" s="447" t="s">
        <v>99</v>
      </c>
      <c r="F75" s="447" t="s">
        <v>57</v>
      </c>
      <c r="G75" s="447" t="s">
        <v>102</v>
      </c>
      <c r="H75" s="447" t="s">
        <v>53</v>
      </c>
      <c r="I75" s="450">
        <v>1.8699999999999999E-8</v>
      </c>
      <c r="J75" s="447">
        <v>47976241</v>
      </c>
      <c r="K75" s="447">
        <v>13244248</v>
      </c>
      <c r="L75" s="447">
        <v>13093479</v>
      </c>
      <c r="M75" s="447">
        <v>377512</v>
      </c>
      <c r="N75" s="447">
        <v>74691480</v>
      </c>
      <c r="O75" s="447">
        <v>0.994946</v>
      </c>
      <c r="P75" s="450">
        <f t="shared" si="0"/>
        <v>0.24484805729999998</v>
      </c>
      <c r="Q75" s="451">
        <v>0.24484805729999998</v>
      </c>
    </row>
    <row r="76" spans="1:17">
      <c r="A76" s="447"/>
      <c r="B76" s="447" t="s">
        <v>49</v>
      </c>
      <c r="C76" s="447">
        <v>16700</v>
      </c>
      <c r="D76" s="447" t="s">
        <v>72</v>
      </c>
      <c r="E76" s="447" t="s">
        <v>107</v>
      </c>
      <c r="F76" s="447" t="s">
        <v>57</v>
      </c>
      <c r="G76" s="447" t="s">
        <v>108</v>
      </c>
      <c r="H76" s="447" t="s">
        <v>53</v>
      </c>
      <c r="I76" s="450">
        <v>1.8699999999999999E-8</v>
      </c>
      <c r="J76" s="447">
        <v>43902751</v>
      </c>
      <c r="K76" s="447">
        <v>20319822</v>
      </c>
      <c r="L76" s="447">
        <v>21044858</v>
      </c>
      <c r="M76" s="447">
        <v>418012</v>
      </c>
      <c r="N76" s="447">
        <v>85685443</v>
      </c>
      <c r="O76" s="447">
        <v>0.99512199999999995</v>
      </c>
      <c r="P76" s="450">
        <f t="shared" si="0"/>
        <v>0.39353884459999999</v>
      </c>
      <c r="Q76" s="451">
        <v>0.39353884459999999</v>
      </c>
    </row>
    <row r="77" spans="1:17">
      <c r="A77" s="447"/>
      <c r="B77" s="447" t="s">
        <v>49</v>
      </c>
      <c r="C77" s="447">
        <v>16701</v>
      </c>
      <c r="D77" s="447" t="s">
        <v>78</v>
      </c>
      <c r="E77" s="447" t="s">
        <v>111</v>
      </c>
      <c r="F77" s="447" t="s">
        <v>57</v>
      </c>
      <c r="G77" s="447" t="s">
        <v>102</v>
      </c>
      <c r="H77" s="447" t="s">
        <v>53</v>
      </c>
      <c r="I77" s="450">
        <v>1.8699999999999999E-8</v>
      </c>
      <c r="J77" s="447">
        <v>30146388</v>
      </c>
      <c r="K77" s="447">
        <v>6481214</v>
      </c>
      <c r="L77" s="447">
        <v>5764780</v>
      </c>
      <c r="M77" s="447">
        <v>576855</v>
      </c>
      <c r="N77" s="447">
        <v>42969237</v>
      </c>
      <c r="O77" s="447">
        <v>0.98657499999999998</v>
      </c>
      <c r="P77" s="450">
        <f t="shared" si="0"/>
        <v>0.107801386</v>
      </c>
      <c r="Q77" s="451">
        <v>0.107801386</v>
      </c>
    </row>
    <row r="78" spans="1:17">
      <c r="A78" s="447"/>
      <c r="B78" s="447" t="s">
        <v>49</v>
      </c>
      <c r="C78" s="447">
        <v>16702</v>
      </c>
      <c r="D78" s="447" t="s">
        <v>67</v>
      </c>
      <c r="E78" s="447" t="s">
        <v>113</v>
      </c>
      <c r="F78" s="447" t="s">
        <v>57</v>
      </c>
      <c r="G78" s="447" t="s">
        <v>102</v>
      </c>
      <c r="H78" s="447" t="s">
        <v>53</v>
      </c>
      <c r="I78" s="450">
        <v>1.8699999999999999E-8</v>
      </c>
      <c r="J78" s="447">
        <v>49595169</v>
      </c>
      <c r="K78" s="447">
        <v>20176464</v>
      </c>
      <c r="L78" s="447">
        <v>16877786</v>
      </c>
      <c r="M78" s="447">
        <v>32676</v>
      </c>
      <c r="N78" s="447">
        <v>86682095</v>
      </c>
      <c r="O78" s="447">
        <v>0.99962300000000004</v>
      </c>
      <c r="P78" s="450">
        <f t="shared" si="0"/>
        <v>0.31561459819999998</v>
      </c>
      <c r="Q78" s="451">
        <v>0.31561459819999998</v>
      </c>
    </row>
    <row r="79" spans="1:17">
      <c r="A79" s="447"/>
      <c r="B79" s="447" t="s">
        <v>49</v>
      </c>
      <c r="C79" s="447">
        <v>16703</v>
      </c>
      <c r="D79" s="447" t="s">
        <v>50</v>
      </c>
      <c r="E79" s="447" t="s">
        <v>115</v>
      </c>
      <c r="F79" s="447" t="s">
        <v>57</v>
      </c>
      <c r="G79" s="447" t="s">
        <v>102</v>
      </c>
      <c r="H79" s="447" t="s">
        <v>53</v>
      </c>
      <c r="I79" s="450">
        <v>1.8699999999999999E-8</v>
      </c>
      <c r="J79" s="447">
        <v>44451641</v>
      </c>
      <c r="K79" s="447">
        <v>9556183</v>
      </c>
      <c r="L79" s="447">
        <v>6793454</v>
      </c>
      <c r="M79" s="447">
        <v>812648</v>
      </c>
      <c r="N79" s="447">
        <v>61613926</v>
      </c>
      <c r="O79" s="447">
        <v>0.98681099999999999</v>
      </c>
      <c r="P79" s="450">
        <f t="shared" si="0"/>
        <v>0.12703758979999999</v>
      </c>
      <c r="Q79" s="451">
        <v>0.12703758979999999</v>
      </c>
    </row>
    <row r="80" spans="1:17">
      <c r="A80" s="447"/>
      <c r="B80" s="447" t="s">
        <v>49</v>
      </c>
      <c r="C80" s="447">
        <v>16704</v>
      </c>
      <c r="D80" s="447" t="s">
        <v>58</v>
      </c>
      <c r="E80" s="447" t="s">
        <v>117</v>
      </c>
      <c r="F80" s="447" t="s">
        <v>57</v>
      </c>
      <c r="G80" s="447" t="s">
        <v>108</v>
      </c>
      <c r="H80" s="447" t="s">
        <v>53</v>
      </c>
      <c r="I80" s="450">
        <v>1.8699999999999999E-8</v>
      </c>
      <c r="J80" s="447">
        <v>3672745</v>
      </c>
      <c r="K80" s="447">
        <v>493527</v>
      </c>
      <c r="L80" s="447">
        <v>959314</v>
      </c>
      <c r="M80" s="447">
        <v>439316</v>
      </c>
      <c r="N80" s="447">
        <v>5564902</v>
      </c>
      <c r="O80" s="447">
        <v>0.92105599999999999</v>
      </c>
      <c r="P80" s="450">
        <f t="shared" si="0"/>
        <v>1.7939171799999997E-2</v>
      </c>
      <c r="Q80" s="451">
        <v>1.7939171799999997E-2</v>
      </c>
    </row>
    <row r="81" spans="1:17">
      <c r="A81" s="447"/>
      <c r="B81" s="447" t="s">
        <v>49</v>
      </c>
      <c r="C81" s="447">
        <v>16705</v>
      </c>
      <c r="D81" s="447" t="s">
        <v>60</v>
      </c>
      <c r="E81" s="447" t="s">
        <v>119</v>
      </c>
      <c r="F81" s="447" t="s">
        <v>57</v>
      </c>
      <c r="G81" s="447" t="s">
        <v>102</v>
      </c>
      <c r="H81" s="447" t="s">
        <v>53</v>
      </c>
      <c r="I81" s="450">
        <v>1.8699999999999999E-8</v>
      </c>
      <c r="J81" s="447">
        <v>48637439</v>
      </c>
      <c r="K81" s="447">
        <v>15729709</v>
      </c>
      <c r="L81" s="447">
        <v>16472746</v>
      </c>
      <c r="M81" s="447">
        <v>919524</v>
      </c>
      <c r="N81" s="447">
        <v>81759418</v>
      </c>
      <c r="O81" s="447">
        <v>0.98875299999999999</v>
      </c>
      <c r="P81" s="450">
        <f t="shared" si="0"/>
        <v>0.30804035019999998</v>
      </c>
      <c r="Q81" s="451">
        <v>0.30804035019999998</v>
      </c>
    </row>
    <row r="82" spans="1:17">
      <c r="A82" s="447"/>
      <c r="B82" s="447" t="s">
        <v>49</v>
      </c>
      <c r="C82" s="447">
        <v>16706</v>
      </c>
      <c r="D82" s="447" t="s">
        <v>63</v>
      </c>
      <c r="E82" s="447" t="s">
        <v>121</v>
      </c>
      <c r="F82" s="447" t="s">
        <v>57</v>
      </c>
      <c r="G82" s="447" t="s">
        <v>102</v>
      </c>
      <c r="H82" s="447" t="s">
        <v>53</v>
      </c>
      <c r="I82" s="450">
        <v>1.8699999999999999E-8</v>
      </c>
      <c r="J82" s="447">
        <v>58013811</v>
      </c>
      <c r="K82" s="447">
        <v>11567017</v>
      </c>
      <c r="L82" s="447">
        <v>4315305</v>
      </c>
      <c r="M82" s="447">
        <v>62665</v>
      </c>
      <c r="N82" s="447">
        <v>73958798</v>
      </c>
      <c r="O82" s="447">
        <v>0.99915299999999996</v>
      </c>
      <c r="P82" s="450">
        <f t="shared" si="0"/>
        <v>8.0696203499999994E-2</v>
      </c>
      <c r="Q82" s="451">
        <v>8.0696203499999994E-2</v>
      </c>
    </row>
    <row r="83" spans="1:17">
      <c r="A83" s="447"/>
      <c r="B83" s="447" t="s">
        <v>49</v>
      </c>
      <c r="C83" s="447">
        <v>16707</v>
      </c>
      <c r="D83" s="447" t="s">
        <v>69</v>
      </c>
      <c r="E83" s="447" t="s">
        <v>123</v>
      </c>
      <c r="F83" s="447" t="s">
        <v>57</v>
      </c>
      <c r="G83" s="447" t="s">
        <v>102</v>
      </c>
      <c r="H83" s="447" t="s">
        <v>53</v>
      </c>
      <c r="I83" s="450">
        <v>1.8699999999999999E-8</v>
      </c>
      <c r="J83" s="447">
        <v>57902324</v>
      </c>
      <c r="K83" s="447">
        <v>19307242</v>
      </c>
      <c r="L83" s="447">
        <v>6245472</v>
      </c>
      <c r="M83" s="447">
        <v>12094</v>
      </c>
      <c r="N83" s="447">
        <v>83467132</v>
      </c>
      <c r="O83" s="447">
        <v>0.99985500000000005</v>
      </c>
      <c r="P83" s="450">
        <f t="shared" si="0"/>
        <v>0.11679032639999999</v>
      </c>
      <c r="Q83" s="451">
        <v>0.11679032639999999</v>
      </c>
    </row>
    <row r="84" spans="1:17">
      <c r="A84" s="447"/>
      <c r="B84" s="447" t="s">
        <v>49</v>
      </c>
      <c r="C84" s="447">
        <v>16699</v>
      </c>
      <c r="D84" s="447" t="s">
        <v>95</v>
      </c>
      <c r="E84" s="447" t="s">
        <v>99</v>
      </c>
      <c r="F84" s="447" t="s">
        <v>57</v>
      </c>
      <c r="G84" s="447" t="s">
        <v>100</v>
      </c>
      <c r="H84" s="447" t="s">
        <v>53</v>
      </c>
      <c r="I84" s="450">
        <v>1.8699999999999999E-8</v>
      </c>
      <c r="J84" s="447">
        <v>46692036</v>
      </c>
      <c r="K84" s="447">
        <v>2949972</v>
      </c>
      <c r="L84" s="447">
        <v>1038166</v>
      </c>
      <c r="M84" s="447">
        <v>424047</v>
      </c>
      <c r="N84" s="447">
        <v>51104221</v>
      </c>
      <c r="O84" s="447">
        <v>0.99170199999999997</v>
      </c>
      <c r="P84" s="450">
        <f t="shared" si="0"/>
        <v>1.94137042E-2</v>
      </c>
      <c r="Q84" s="451">
        <v>1.94137042E-2</v>
      </c>
    </row>
    <row r="85" spans="1:17">
      <c r="A85" s="447"/>
      <c r="B85" s="447" t="s">
        <v>49</v>
      </c>
      <c r="C85" s="447">
        <v>16700</v>
      </c>
      <c r="D85" s="447" t="s">
        <v>72</v>
      </c>
      <c r="E85" s="447" t="s">
        <v>107</v>
      </c>
      <c r="F85" s="447" t="s">
        <v>57</v>
      </c>
      <c r="G85" s="447" t="s">
        <v>100</v>
      </c>
      <c r="H85" s="447" t="s">
        <v>53</v>
      </c>
      <c r="I85" s="450">
        <v>1.8699999999999999E-8</v>
      </c>
      <c r="J85" s="447">
        <v>66151032</v>
      </c>
      <c r="K85" s="447">
        <v>5441378</v>
      </c>
      <c r="L85" s="447">
        <v>1157714</v>
      </c>
      <c r="M85" s="447">
        <v>682017</v>
      </c>
      <c r="N85" s="447">
        <v>73432141</v>
      </c>
      <c r="O85" s="447">
        <v>0.99071200000000004</v>
      </c>
      <c r="P85" s="450">
        <f t="shared" si="0"/>
        <v>2.1649251799999998E-2</v>
      </c>
      <c r="Q85" s="451">
        <v>2.1649251799999998E-2</v>
      </c>
    </row>
    <row r="86" spans="1:17">
      <c r="A86" s="447"/>
      <c r="B86" s="447" t="s">
        <v>49</v>
      </c>
      <c r="C86" s="447">
        <v>16701</v>
      </c>
      <c r="D86" s="447" t="s">
        <v>78</v>
      </c>
      <c r="E86" s="447" t="s">
        <v>111</v>
      </c>
      <c r="F86" s="447" t="s">
        <v>57</v>
      </c>
      <c r="G86" s="447" t="s">
        <v>100</v>
      </c>
      <c r="H86" s="447" t="s">
        <v>53</v>
      </c>
      <c r="I86" s="450">
        <v>1.8699999999999999E-8</v>
      </c>
      <c r="J86" s="447">
        <v>17859778</v>
      </c>
      <c r="K86" s="447">
        <v>940505</v>
      </c>
      <c r="L86" s="447">
        <v>409107</v>
      </c>
      <c r="M86" s="447">
        <v>303496</v>
      </c>
      <c r="N86" s="447">
        <v>19512886</v>
      </c>
      <c r="O86" s="447">
        <v>0.98444600000000004</v>
      </c>
      <c r="P86" s="450">
        <f t="shared" si="0"/>
        <v>7.6503008999999995E-3</v>
      </c>
      <c r="Q86" s="451">
        <v>7.6503008999999995E-3</v>
      </c>
    </row>
    <row r="87" spans="1:17">
      <c r="A87" s="447"/>
      <c r="B87" s="447" t="s">
        <v>49</v>
      </c>
      <c r="C87" s="447">
        <v>16702</v>
      </c>
      <c r="D87" s="447" t="s">
        <v>67</v>
      </c>
      <c r="E87" s="447" t="s">
        <v>113</v>
      </c>
      <c r="F87" s="447" t="s">
        <v>57</v>
      </c>
      <c r="G87" s="447" t="s">
        <v>100</v>
      </c>
      <c r="H87" s="447" t="s">
        <v>53</v>
      </c>
      <c r="I87" s="450">
        <v>1.8699999999999999E-8</v>
      </c>
      <c r="J87" s="447">
        <v>77627178</v>
      </c>
      <c r="K87" s="447">
        <v>3242942</v>
      </c>
      <c r="L87" s="447">
        <v>792376</v>
      </c>
      <c r="M87" s="447">
        <v>639</v>
      </c>
      <c r="N87" s="447">
        <v>81663135</v>
      </c>
      <c r="O87" s="447">
        <v>0.99999199999999999</v>
      </c>
      <c r="P87" s="450">
        <f t="shared" si="0"/>
        <v>1.4817431199999998E-2</v>
      </c>
      <c r="Q87" s="451">
        <v>1.4817431199999998E-2</v>
      </c>
    </row>
    <row r="88" spans="1:17">
      <c r="A88" s="447"/>
      <c r="B88" s="447" t="s">
        <v>49</v>
      </c>
      <c r="C88" s="447">
        <v>16703</v>
      </c>
      <c r="D88" s="447" t="s">
        <v>50</v>
      </c>
      <c r="E88" s="447" t="s">
        <v>115</v>
      </c>
      <c r="F88" s="447" t="s">
        <v>57</v>
      </c>
      <c r="G88" s="447" t="s">
        <v>100</v>
      </c>
      <c r="H88" s="447" t="s">
        <v>53</v>
      </c>
      <c r="I88" s="450">
        <v>1.8699999999999999E-8</v>
      </c>
      <c r="J88" s="447">
        <v>13598917</v>
      </c>
      <c r="K88" s="447">
        <v>363961</v>
      </c>
      <c r="L88" s="447">
        <v>79279</v>
      </c>
      <c r="M88" s="447">
        <v>1280021</v>
      </c>
      <c r="N88" s="447">
        <v>15322178</v>
      </c>
      <c r="O88" s="447">
        <v>0.91646000000000005</v>
      </c>
      <c r="P88" s="450">
        <f t="shared" si="0"/>
        <v>1.4825172999999999E-3</v>
      </c>
      <c r="Q88" s="451">
        <v>1.4825172999999999E-3</v>
      </c>
    </row>
    <row r="89" spans="1:17">
      <c r="A89" s="447"/>
      <c r="B89" s="447" t="s">
        <v>49</v>
      </c>
      <c r="C89" s="447">
        <v>16704</v>
      </c>
      <c r="D89" s="447" t="s">
        <v>58</v>
      </c>
      <c r="E89" s="447" t="s">
        <v>117</v>
      </c>
      <c r="F89" s="447" t="s">
        <v>57</v>
      </c>
      <c r="G89" s="447" t="s">
        <v>100</v>
      </c>
      <c r="H89" s="447" t="s">
        <v>53</v>
      </c>
      <c r="I89" s="450">
        <v>1.8699999999999999E-8</v>
      </c>
      <c r="J89" s="447">
        <v>38880932</v>
      </c>
      <c r="K89" s="447">
        <v>1459515</v>
      </c>
      <c r="L89" s="447">
        <v>616270</v>
      </c>
      <c r="M89" s="447">
        <v>430181</v>
      </c>
      <c r="N89" s="447">
        <v>41386898</v>
      </c>
      <c r="O89" s="447">
        <v>0.98960599999999999</v>
      </c>
      <c r="P89" s="450">
        <f t="shared" si="0"/>
        <v>1.1524248999999999E-2</v>
      </c>
      <c r="Q89" s="451">
        <v>1.1524248999999999E-2</v>
      </c>
    </row>
    <row r="90" spans="1:17">
      <c r="A90" s="447"/>
      <c r="B90" s="447" t="s">
        <v>49</v>
      </c>
      <c r="C90" s="447">
        <v>16705</v>
      </c>
      <c r="D90" s="447" t="s">
        <v>60</v>
      </c>
      <c r="E90" s="447" t="s">
        <v>119</v>
      </c>
      <c r="F90" s="447" t="s">
        <v>57</v>
      </c>
      <c r="G90" s="447" t="s">
        <v>100</v>
      </c>
      <c r="H90" s="447" t="s">
        <v>53</v>
      </c>
      <c r="I90" s="450">
        <v>1.8699999999999999E-8</v>
      </c>
      <c r="J90" s="447">
        <v>63264381</v>
      </c>
      <c r="K90" s="447">
        <v>7006571</v>
      </c>
      <c r="L90" s="447">
        <v>2313098</v>
      </c>
      <c r="M90" s="447">
        <v>1105450</v>
      </c>
      <c r="N90" s="447">
        <v>73689500</v>
      </c>
      <c r="O90" s="447">
        <v>0.98499899999999996</v>
      </c>
      <c r="P90" s="450">
        <f t="shared" si="0"/>
        <v>4.3254932599999997E-2</v>
      </c>
      <c r="Q90" s="451">
        <v>4.3254932599999997E-2</v>
      </c>
    </row>
    <row r="91" spans="1:17">
      <c r="A91" s="447"/>
      <c r="B91" s="447" t="s">
        <v>49</v>
      </c>
      <c r="C91" s="447">
        <v>16706</v>
      </c>
      <c r="D91" s="447" t="s">
        <v>63</v>
      </c>
      <c r="E91" s="447" t="s">
        <v>121</v>
      </c>
      <c r="F91" s="447" t="s">
        <v>57</v>
      </c>
      <c r="G91" s="447" t="s">
        <v>100</v>
      </c>
      <c r="H91" s="447" t="s">
        <v>53</v>
      </c>
      <c r="I91" s="450">
        <v>1.8699999999999999E-8</v>
      </c>
      <c r="J91" s="447">
        <v>33412237</v>
      </c>
      <c r="K91" s="447">
        <v>429259</v>
      </c>
      <c r="L91" s="447">
        <v>110054</v>
      </c>
      <c r="M91" s="447">
        <v>79716</v>
      </c>
      <c r="N91" s="447">
        <v>34031266</v>
      </c>
      <c r="O91" s="447">
        <v>0.99765800000000004</v>
      </c>
      <c r="P91" s="450">
        <f t="shared" si="0"/>
        <v>2.0580097999999998E-3</v>
      </c>
      <c r="Q91" s="451">
        <v>2.0580097999999998E-3</v>
      </c>
    </row>
    <row r="92" spans="1:17">
      <c r="A92" s="447"/>
      <c r="B92" s="447" t="s">
        <v>49</v>
      </c>
      <c r="C92" s="447">
        <v>16707</v>
      </c>
      <c r="D92" s="447" t="s">
        <v>69</v>
      </c>
      <c r="E92" s="447" t="s">
        <v>123</v>
      </c>
      <c r="F92" s="447" t="s">
        <v>57</v>
      </c>
      <c r="G92" s="447" t="s">
        <v>100</v>
      </c>
      <c r="H92" s="447" t="s">
        <v>53</v>
      </c>
      <c r="I92" s="450">
        <v>1.8699999999999999E-8</v>
      </c>
      <c r="J92" s="447">
        <v>52061166</v>
      </c>
      <c r="K92" s="447">
        <v>1247716</v>
      </c>
      <c r="L92" s="447">
        <v>240730</v>
      </c>
      <c r="M92" s="447">
        <v>10697</v>
      </c>
      <c r="N92" s="447">
        <v>53560309</v>
      </c>
      <c r="O92" s="447">
        <v>0.99980000000000002</v>
      </c>
      <c r="P92" s="450">
        <f t="shared" si="0"/>
        <v>4.5016509999999997E-3</v>
      </c>
      <c r="Q92" s="451">
        <v>4.5016509999999997E-3</v>
      </c>
    </row>
    <row r="93" spans="1:17">
      <c r="A93" s="447" t="s">
        <v>635</v>
      </c>
      <c r="B93" s="447" t="s">
        <v>49</v>
      </c>
      <c r="C93" s="447">
        <v>16717</v>
      </c>
      <c r="D93" s="447" t="s">
        <v>124</v>
      </c>
      <c r="E93" s="447" t="s">
        <v>126</v>
      </c>
      <c r="F93" s="447" t="s">
        <v>57</v>
      </c>
      <c r="G93" s="447" t="s">
        <v>76</v>
      </c>
      <c r="H93" s="447" t="s">
        <v>53</v>
      </c>
      <c r="I93" s="450">
        <v>1.8699999999999999E-8</v>
      </c>
      <c r="J93" s="447">
        <v>62959127</v>
      </c>
      <c r="K93" s="447">
        <v>12892040</v>
      </c>
      <c r="L93" s="447">
        <v>4705337</v>
      </c>
      <c r="M93" s="447">
        <v>524376</v>
      </c>
      <c r="N93" s="447">
        <v>81080880</v>
      </c>
      <c r="O93" s="447">
        <v>0.993533</v>
      </c>
      <c r="P93" s="450">
        <f t="shared" si="0"/>
        <v>8.7989801899999998E-2</v>
      </c>
      <c r="Q93" s="451">
        <v>8.7989801899999998E-2</v>
      </c>
    </row>
    <row r="94" spans="1:17">
      <c r="A94" s="452">
        <v>44627</v>
      </c>
      <c r="B94" s="447" t="s">
        <v>49</v>
      </c>
      <c r="C94" s="447">
        <v>16718</v>
      </c>
      <c r="D94" s="447" t="s">
        <v>127</v>
      </c>
      <c r="E94" s="447" t="s">
        <v>129</v>
      </c>
      <c r="F94" s="447" t="s">
        <v>57</v>
      </c>
      <c r="G94" s="447" t="s">
        <v>76</v>
      </c>
      <c r="H94" s="447" t="s">
        <v>53</v>
      </c>
      <c r="I94" s="450">
        <v>1.8699999999999999E-8</v>
      </c>
      <c r="J94" s="447">
        <v>64702110</v>
      </c>
      <c r="K94" s="447">
        <v>13940842</v>
      </c>
      <c r="L94" s="447">
        <v>5687692</v>
      </c>
      <c r="M94" s="447">
        <v>684926</v>
      </c>
      <c r="N94" s="447">
        <v>85015570</v>
      </c>
      <c r="O94" s="447">
        <v>0.99194400000000005</v>
      </c>
      <c r="P94" s="450">
        <f t="shared" si="0"/>
        <v>0.10635984039999999</v>
      </c>
      <c r="Q94" s="451">
        <v>0.10635984039999999</v>
      </c>
    </row>
    <row r="95" spans="1:17">
      <c r="A95" s="447"/>
      <c r="B95" s="447" t="s">
        <v>49</v>
      </c>
      <c r="C95" s="447">
        <v>16719</v>
      </c>
      <c r="D95" s="447" t="s">
        <v>130</v>
      </c>
      <c r="E95" s="447" t="s">
        <v>132</v>
      </c>
      <c r="F95" s="447" t="s">
        <v>57</v>
      </c>
      <c r="G95" s="447" t="s">
        <v>76</v>
      </c>
      <c r="H95" s="447" t="s">
        <v>53</v>
      </c>
      <c r="I95" s="450">
        <v>1.8699999999999999E-8</v>
      </c>
      <c r="J95" s="447">
        <v>60198423</v>
      </c>
      <c r="K95" s="447">
        <v>14593010</v>
      </c>
      <c r="L95" s="447">
        <v>5496432</v>
      </c>
      <c r="M95" s="447">
        <v>434096</v>
      </c>
      <c r="N95" s="447">
        <v>80721961</v>
      </c>
      <c r="O95" s="447">
        <v>0.99462200000000001</v>
      </c>
      <c r="P95" s="450">
        <f t="shared" si="0"/>
        <v>0.1027832784</v>
      </c>
      <c r="Q95" s="451">
        <v>0.1027832784</v>
      </c>
    </row>
    <row r="96" spans="1:17">
      <c r="A96" s="447"/>
      <c r="B96" s="447" t="s">
        <v>49</v>
      </c>
      <c r="C96" s="447">
        <v>16724</v>
      </c>
      <c r="D96" s="447" t="s">
        <v>145</v>
      </c>
      <c r="E96" s="447" t="s">
        <v>147</v>
      </c>
      <c r="F96" s="447" t="s">
        <v>57</v>
      </c>
      <c r="G96" s="447" t="s">
        <v>76</v>
      </c>
      <c r="H96" s="447" t="s">
        <v>53</v>
      </c>
      <c r="I96" s="450">
        <v>1.8699999999999999E-8</v>
      </c>
      <c r="J96" s="447">
        <v>63154720</v>
      </c>
      <c r="K96" s="447">
        <v>11648021</v>
      </c>
      <c r="L96" s="447">
        <v>4467705</v>
      </c>
      <c r="M96" s="447">
        <v>9642</v>
      </c>
      <c r="N96" s="447">
        <v>79280088</v>
      </c>
      <c r="O96" s="447">
        <v>0.99987800000000004</v>
      </c>
      <c r="P96" s="450">
        <f t="shared" si="0"/>
        <v>8.3546083499999993E-2</v>
      </c>
      <c r="Q96" s="451">
        <v>8.3546083499999993E-2</v>
      </c>
    </row>
    <row r="97" spans="1:17">
      <c r="A97" s="447"/>
      <c r="B97" s="447" t="s">
        <v>49</v>
      </c>
      <c r="C97" s="447">
        <v>16720</v>
      </c>
      <c r="D97" s="447" t="s">
        <v>133</v>
      </c>
      <c r="E97" s="447" t="s">
        <v>135</v>
      </c>
      <c r="F97" s="447" t="s">
        <v>57</v>
      </c>
      <c r="G97" s="447" t="s">
        <v>76</v>
      </c>
      <c r="H97" s="447" t="s">
        <v>53</v>
      </c>
      <c r="I97" s="450">
        <v>1.8699999999999999E-8</v>
      </c>
      <c r="J97" s="447">
        <v>65629424</v>
      </c>
      <c r="K97" s="447">
        <v>12012530</v>
      </c>
      <c r="L97" s="447">
        <v>3350393</v>
      </c>
      <c r="M97" s="447">
        <v>778467</v>
      </c>
      <c r="N97" s="447">
        <v>81770814</v>
      </c>
      <c r="O97" s="447">
        <v>0.99048000000000003</v>
      </c>
      <c r="P97" s="450">
        <f t="shared" si="0"/>
        <v>6.265234909999999E-2</v>
      </c>
      <c r="Q97" s="451">
        <v>6.265234909999999E-2</v>
      </c>
    </row>
    <row r="98" spans="1:17">
      <c r="A98" s="447"/>
      <c r="B98" s="447" t="s">
        <v>49</v>
      </c>
      <c r="C98" s="447">
        <v>16721</v>
      </c>
      <c r="D98" s="447" t="s">
        <v>136</v>
      </c>
      <c r="E98" s="447" t="s">
        <v>138</v>
      </c>
      <c r="F98" s="447" t="s">
        <v>57</v>
      </c>
      <c r="G98" s="447" t="s">
        <v>76</v>
      </c>
      <c r="H98" s="447" t="s">
        <v>53</v>
      </c>
      <c r="I98" s="450">
        <v>1.8699999999999999E-8</v>
      </c>
      <c r="J98" s="447">
        <v>21676604</v>
      </c>
      <c r="K98" s="447">
        <v>1795840</v>
      </c>
      <c r="L98" s="447">
        <v>1496965</v>
      </c>
      <c r="M98" s="447">
        <v>1305914</v>
      </c>
      <c r="N98" s="447">
        <v>26275323</v>
      </c>
      <c r="O98" s="447">
        <v>0.950299</v>
      </c>
      <c r="P98" s="450">
        <f t="shared" si="0"/>
        <v>2.79932455E-2</v>
      </c>
      <c r="Q98" s="451">
        <v>2.79932455E-2</v>
      </c>
    </row>
    <row r="99" spans="1:17">
      <c r="A99" s="447"/>
      <c r="B99" s="447" t="s">
        <v>49</v>
      </c>
      <c r="C99" s="447">
        <v>16722</v>
      </c>
      <c r="D99" s="447" t="s">
        <v>139</v>
      </c>
      <c r="E99" s="447" t="s">
        <v>141</v>
      </c>
      <c r="F99" s="447" t="s">
        <v>57</v>
      </c>
      <c r="G99" s="447" t="s">
        <v>76</v>
      </c>
      <c r="H99" s="447" t="s">
        <v>53</v>
      </c>
      <c r="I99" s="450">
        <v>1.8699999999999999E-8</v>
      </c>
      <c r="J99" s="447">
        <v>65132610</v>
      </c>
      <c r="K99" s="447">
        <v>16269231</v>
      </c>
      <c r="L99" s="447">
        <v>6965161</v>
      </c>
      <c r="M99" s="447">
        <v>895256</v>
      </c>
      <c r="N99" s="447">
        <v>89262258</v>
      </c>
      <c r="O99" s="447">
        <v>0.98997000000000002</v>
      </c>
      <c r="P99" s="450">
        <f t="shared" si="0"/>
        <v>0.13024851069999999</v>
      </c>
      <c r="Q99" s="451">
        <v>0.13024851069999999</v>
      </c>
    </row>
    <row r="100" spans="1:17">
      <c r="A100" s="447"/>
      <c r="B100" s="447" t="s">
        <v>49</v>
      </c>
      <c r="C100" s="447">
        <v>16725</v>
      </c>
      <c r="D100" s="447" t="s">
        <v>148</v>
      </c>
      <c r="E100" s="447" t="s">
        <v>150</v>
      </c>
      <c r="F100" s="447" t="s">
        <v>57</v>
      </c>
      <c r="G100" s="447" t="s">
        <v>76</v>
      </c>
      <c r="H100" s="447" t="s">
        <v>53</v>
      </c>
      <c r="I100" s="450">
        <v>1.8699999999999999E-8</v>
      </c>
      <c r="J100" s="447">
        <v>61210040</v>
      </c>
      <c r="K100" s="447">
        <v>2392557</v>
      </c>
      <c r="L100" s="447">
        <v>575247</v>
      </c>
      <c r="M100" s="447">
        <v>446561</v>
      </c>
      <c r="N100" s="447">
        <v>64624405</v>
      </c>
      <c r="O100" s="447">
        <v>0.99309000000000003</v>
      </c>
      <c r="P100" s="450">
        <f t="shared" si="0"/>
        <v>1.0757118899999999E-2</v>
      </c>
      <c r="Q100" s="451">
        <v>1.0757118899999999E-2</v>
      </c>
    </row>
    <row r="101" spans="1:17">
      <c r="A101" s="447"/>
      <c r="B101" s="447" t="s">
        <v>49</v>
      </c>
      <c r="C101" s="447">
        <v>16723</v>
      </c>
      <c r="D101" s="447" t="s">
        <v>142</v>
      </c>
      <c r="E101" s="447" t="s">
        <v>144</v>
      </c>
      <c r="F101" s="447" t="s">
        <v>57</v>
      </c>
      <c r="G101" s="447" t="s">
        <v>76</v>
      </c>
      <c r="H101" s="447" t="s">
        <v>53</v>
      </c>
      <c r="I101" s="450">
        <v>1.8699999999999999E-8</v>
      </c>
      <c r="J101" s="447">
        <v>77364390</v>
      </c>
      <c r="K101" s="447">
        <v>11012500</v>
      </c>
      <c r="L101" s="447">
        <v>4184295</v>
      </c>
      <c r="M101" s="447">
        <v>26588</v>
      </c>
      <c r="N101" s="447">
        <v>92587773</v>
      </c>
      <c r="O101" s="447">
        <v>0.99971299999999996</v>
      </c>
      <c r="P101" s="450">
        <f t="shared" si="0"/>
        <v>7.8246316499999996E-2</v>
      </c>
      <c r="Q101" s="451">
        <v>7.8246316499999996E-2</v>
      </c>
    </row>
    <row r="102" spans="1:17">
      <c r="A102" s="447"/>
      <c r="B102" s="447" t="s">
        <v>49</v>
      </c>
      <c r="C102" s="447">
        <v>16717</v>
      </c>
      <c r="D102" s="447" t="s">
        <v>124</v>
      </c>
      <c r="E102" s="447" t="s">
        <v>126</v>
      </c>
      <c r="F102" s="447" t="s">
        <v>57</v>
      </c>
      <c r="G102" s="447" t="s">
        <v>75</v>
      </c>
      <c r="H102" s="447" t="s">
        <v>53</v>
      </c>
      <c r="I102" s="450">
        <v>1.8699999999999999E-8</v>
      </c>
      <c r="J102" s="447">
        <v>427320</v>
      </c>
      <c r="K102" s="447">
        <v>31200</v>
      </c>
      <c r="L102" s="447">
        <v>62307</v>
      </c>
      <c r="M102" s="447">
        <v>1336814</v>
      </c>
      <c r="N102" s="447">
        <v>1857641</v>
      </c>
      <c r="O102" s="447">
        <v>0.28037000000000001</v>
      </c>
      <c r="P102" s="450">
        <f t="shared" ref="P102:P119" si="1">I102*L102</f>
        <v>1.1651408999999999E-3</v>
      </c>
      <c r="Q102" s="451">
        <v>1.1651408999999999E-3</v>
      </c>
    </row>
    <row r="103" spans="1:17">
      <c r="A103" s="447"/>
      <c r="B103" s="447" t="s">
        <v>49</v>
      </c>
      <c r="C103" s="447">
        <v>16718</v>
      </c>
      <c r="D103" s="447" t="s">
        <v>127</v>
      </c>
      <c r="E103" s="447" t="s">
        <v>129</v>
      </c>
      <c r="F103" s="447" t="s">
        <v>57</v>
      </c>
      <c r="G103" s="447" t="s">
        <v>75</v>
      </c>
      <c r="H103" s="447" t="s">
        <v>53</v>
      </c>
      <c r="I103" s="450">
        <v>1.8699999999999999E-8</v>
      </c>
      <c r="J103" s="447">
        <v>2616647</v>
      </c>
      <c r="K103" s="447">
        <v>157583</v>
      </c>
      <c r="L103" s="447">
        <v>112027</v>
      </c>
      <c r="M103" s="447">
        <v>3091329</v>
      </c>
      <c r="N103" s="447">
        <v>5977586</v>
      </c>
      <c r="O103" s="447">
        <v>0.48284700000000003</v>
      </c>
      <c r="P103" s="450">
        <f t="shared" si="1"/>
        <v>2.0949048999999997E-3</v>
      </c>
      <c r="Q103" s="451">
        <v>2.0949048999999997E-3</v>
      </c>
    </row>
    <row r="104" spans="1:17">
      <c r="A104" s="447"/>
      <c r="B104" s="447" t="s">
        <v>49</v>
      </c>
      <c r="C104" s="447">
        <v>16719</v>
      </c>
      <c r="D104" s="447" t="s">
        <v>130</v>
      </c>
      <c r="E104" s="447" t="s">
        <v>132</v>
      </c>
      <c r="F104" s="447" t="s">
        <v>57</v>
      </c>
      <c r="G104" s="447" t="s">
        <v>75</v>
      </c>
      <c r="H104" s="447" t="s">
        <v>53</v>
      </c>
      <c r="I104" s="450">
        <v>1.8699999999999999E-8</v>
      </c>
      <c r="J104" s="447">
        <v>674229</v>
      </c>
      <c r="K104" s="447">
        <v>31871</v>
      </c>
      <c r="L104" s="447">
        <v>40432</v>
      </c>
      <c r="M104" s="447">
        <v>1435018</v>
      </c>
      <c r="N104" s="447">
        <v>2181550</v>
      </c>
      <c r="O104" s="447">
        <v>0.34220299999999998</v>
      </c>
      <c r="P104" s="450">
        <f t="shared" si="1"/>
        <v>7.560783999999999E-4</v>
      </c>
      <c r="Q104" s="451">
        <v>7.560783999999999E-4</v>
      </c>
    </row>
    <row r="105" spans="1:17">
      <c r="A105" s="447"/>
      <c r="B105" s="447" t="s">
        <v>49</v>
      </c>
      <c r="C105" s="447">
        <v>16724</v>
      </c>
      <c r="D105" s="447" t="s">
        <v>145</v>
      </c>
      <c r="E105" s="447" t="s">
        <v>147</v>
      </c>
      <c r="F105" s="447" t="s">
        <v>57</v>
      </c>
      <c r="G105" s="447" t="s">
        <v>75</v>
      </c>
      <c r="H105" s="447" t="s">
        <v>53</v>
      </c>
      <c r="I105" s="450">
        <v>1.8699999999999999E-8</v>
      </c>
      <c r="J105" s="447">
        <v>124071</v>
      </c>
      <c r="K105" s="447">
        <v>21256</v>
      </c>
      <c r="L105" s="447">
        <v>13401</v>
      </c>
      <c r="M105" s="447">
        <v>10295</v>
      </c>
      <c r="N105" s="447">
        <v>169023</v>
      </c>
      <c r="O105" s="447">
        <v>0.93909100000000001</v>
      </c>
      <c r="P105" s="450">
        <f t="shared" si="1"/>
        <v>2.5059869999999996E-4</v>
      </c>
      <c r="Q105" s="451">
        <v>2.5059869999999996E-4</v>
      </c>
    </row>
    <row r="106" spans="1:17">
      <c r="A106" s="447"/>
      <c r="B106" s="447" t="s">
        <v>49</v>
      </c>
      <c r="C106" s="447">
        <v>16720</v>
      </c>
      <c r="D106" s="447" t="s">
        <v>133</v>
      </c>
      <c r="E106" s="447" t="s">
        <v>135</v>
      </c>
      <c r="F106" s="447" t="s">
        <v>57</v>
      </c>
      <c r="G106" s="447" t="s">
        <v>75</v>
      </c>
      <c r="H106" s="447" t="s">
        <v>53</v>
      </c>
      <c r="I106" s="450">
        <v>1.8699999999999999E-8</v>
      </c>
      <c r="J106" s="447">
        <v>477118</v>
      </c>
      <c r="K106" s="447">
        <v>96034</v>
      </c>
      <c r="L106" s="447">
        <v>159936</v>
      </c>
      <c r="M106" s="447">
        <v>1413584</v>
      </c>
      <c r="N106" s="447">
        <v>2146672</v>
      </c>
      <c r="O106" s="447">
        <v>0.34150000000000003</v>
      </c>
      <c r="P106" s="450">
        <f t="shared" si="1"/>
        <v>2.9908031999999998E-3</v>
      </c>
      <c r="Q106" s="451">
        <v>2.9908031999999998E-3</v>
      </c>
    </row>
    <row r="107" spans="1:17">
      <c r="A107" s="447"/>
      <c r="B107" s="447" t="s">
        <v>49</v>
      </c>
      <c r="C107" s="447">
        <v>16721</v>
      </c>
      <c r="D107" s="447" t="s">
        <v>136</v>
      </c>
      <c r="E107" s="447" t="s">
        <v>138</v>
      </c>
      <c r="F107" s="447" t="s">
        <v>57</v>
      </c>
      <c r="G107" s="447" t="s">
        <v>75</v>
      </c>
      <c r="H107" s="447" t="s">
        <v>53</v>
      </c>
      <c r="I107" s="450">
        <v>1.8699999999999999E-8</v>
      </c>
      <c r="J107" s="447">
        <v>7570</v>
      </c>
      <c r="K107" s="447">
        <v>513</v>
      </c>
      <c r="L107" s="447">
        <v>518</v>
      </c>
      <c r="M107" s="447">
        <v>902058</v>
      </c>
      <c r="N107" s="447">
        <v>910659</v>
      </c>
      <c r="O107" s="450">
        <v>9.4400000000000005E-3</v>
      </c>
      <c r="P107" s="450">
        <f t="shared" si="1"/>
        <v>9.6865999999999997E-6</v>
      </c>
      <c r="Q107" s="451">
        <v>9.6865999999999997E-6</v>
      </c>
    </row>
    <row r="108" spans="1:17">
      <c r="A108" s="447"/>
      <c r="B108" s="447" t="s">
        <v>49</v>
      </c>
      <c r="C108" s="447">
        <v>16722</v>
      </c>
      <c r="D108" s="447" t="s">
        <v>139</v>
      </c>
      <c r="E108" s="447" t="s">
        <v>141</v>
      </c>
      <c r="F108" s="447" t="s">
        <v>57</v>
      </c>
      <c r="G108" s="447" t="s">
        <v>75</v>
      </c>
      <c r="H108" s="447" t="s">
        <v>53</v>
      </c>
      <c r="I108" s="450">
        <v>1.8699999999999999E-8</v>
      </c>
      <c r="J108" s="447">
        <v>263113</v>
      </c>
      <c r="K108" s="447">
        <v>54698</v>
      </c>
      <c r="L108" s="447">
        <v>96219</v>
      </c>
      <c r="M108" s="447">
        <v>3239752</v>
      </c>
      <c r="N108" s="447">
        <v>3653782</v>
      </c>
      <c r="O108" s="447">
        <v>0.113315</v>
      </c>
      <c r="P108" s="450">
        <f t="shared" si="1"/>
        <v>1.7992952999999999E-3</v>
      </c>
      <c r="Q108" s="451">
        <v>1.7992952999999999E-3</v>
      </c>
    </row>
    <row r="109" spans="1:17">
      <c r="A109" s="447"/>
      <c r="B109" s="447" t="s">
        <v>49</v>
      </c>
      <c r="C109" s="447">
        <v>16725</v>
      </c>
      <c r="D109" s="447" t="s">
        <v>148</v>
      </c>
      <c r="E109" s="447" t="s">
        <v>150</v>
      </c>
      <c r="F109" s="447" t="s">
        <v>57</v>
      </c>
      <c r="G109" s="447" t="s">
        <v>75</v>
      </c>
      <c r="H109" s="447" t="s">
        <v>53</v>
      </c>
      <c r="I109" s="450">
        <v>1.8699999999999999E-8</v>
      </c>
      <c r="J109" s="447">
        <v>78957</v>
      </c>
      <c r="K109" s="447">
        <v>16313</v>
      </c>
      <c r="L109" s="447">
        <v>16069</v>
      </c>
      <c r="M109" s="447">
        <v>292801</v>
      </c>
      <c r="N109" s="447">
        <v>404140</v>
      </c>
      <c r="O109" s="447">
        <v>0.27549600000000002</v>
      </c>
      <c r="P109" s="450">
        <f t="shared" si="1"/>
        <v>3.0049029999999998E-4</v>
      </c>
      <c r="Q109" s="451">
        <v>3.0049029999999998E-4</v>
      </c>
    </row>
    <row r="110" spans="1:17">
      <c r="A110" s="447"/>
      <c r="B110" s="447" t="s">
        <v>49</v>
      </c>
      <c r="C110" s="447">
        <v>16723</v>
      </c>
      <c r="D110" s="447" t="s">
        <v>142</v>
      </c>
      <c r="E110" s="447" t="s">
        <v>144</v>
      </c>
      <c r="F110" s="447" t="s">
        <v>57</v>
      </c>
      <c r="G110" s="447" t="s">
        <v>75</v>
      </c>
      <c r="H110" s="447" t="s">
        <v>53</v>
      </c>
      <c r="I110" s="450">
        <v>1.8699999999999999E-8</v>
      </c>
      <c r="J110" s="447">
        <v>199829</v>
      </c>
      <c r="K110" s="447">
        <v>26593</v>
      </c>
      <c r="L110" s="447">
        <v>36286</v>
      </c>
      <c r="M110" s="447">
        <v>154223</v>
      </c>
      <c r="N110" s="447">
        <v>416931</v>
      </c>
      <c r="O110" s="447">
        <v>0.63009899999999996</v>
      </c>
      <c r="P110" s="450">
        <f t="shared" si="1"/>
        <v>6.7854819999999991E-4</v>
      </c>
      <c r="Q110" s="451">
        <v>6.7854819999999991E-4</v>
      </c>
    </row>
    <row r="111" spans="1:17">
      <c r="A111" s="447"/>
      <c r="B111" s="447" t="s">
        <v>49</v>
      </c>
      <c r="C111" s="447">
        <v>16717</v>
      </c>
      <c r="D111" s="447" t="s">
        <v>124</v>
      </c>
      <c r="E111" s="447" t="s">
        <v>126</v>
      </c>
      <c r="F111" s="447" t="s">
        <v>57</v>
      </c>
      <c r="G111" s="447" t="s">
        <v>77</v>
      </c>
      <c r="H111" s="447" t="s">
        <v>53</v>
      </c>
      <c r="I111" s="450">
        <v>1.8699999999999999E-8</v>
      </c>
      <c r="J111" s="447">
        <v>8030</v>
      </c>
      <c r="K111" s="447">
        <v>991</v>
      </c>
      <c r="L111" s="447">
        <v>620</v>
      </c>
      <c r="M111" s="447">
        <v>750646</v>
      </c>
      <c r="N111" s="447">
        <v>760287</v>
      </c>
      <c r="O111" s="450">
        <v>1.2699999999999999E-2</v>
      </c>
      <c r="P111" s="450">
        <f t="shared" si="1"/>
        <v>1.1593999999999999E-5</v>
      </c>
      <c r="Q111" s="451">
        <v>1.1593999999999999E-5</v>
      </c>
    </row>
    <row r="112" spans="1:17">
      <c r="A112" s="447"/>
      <c r="B112" s="447" t="s">
        <v>49</v>
      </c>
      <c r="C112" s="447">
        <v>16718</v>
      </c>
      <c r="D112" s="447" t="s">
        <v>127</v>
      </c>
      <c r="E112" s="447" t="s">
        <v>129</v>
      </c>
      <c r="F112" s="447" t="s">
        <v>57</v>
      </c>
      <c r="G112" s="447" t="s">
        <v>77</v>
      </c>
      <c r="H112" s="447" t="s">
        <v>53</v>
      </c>
      <c r="I112" s="450">
        <v>1.8699999999999999E-8</v>
      </c>
      <c r="J112" s="447">
        <v>12003</v>
      </c>
      <c r="K112" s="447">
        <v>485</v>
      </c>
      <c r="L112" s="447">
        <v>1169</v>
      </c>
      <c r="M112" s="447">
        <v>2307966</v>
      </c>
      <c r="N112" s="447">
        <v>2321623</v>
      </c>
      <c r="O112" s="450">
        <v>5.8799999999999998E-3</v>
      </c>
      <c r="P112" s="450">
        <f t="shared" si="1"/>
        <v>2.1860299999999998E-5</v>
      </c>
      <c r="Q112" s="451">
        <v>2.1860299999999998E-5</v>
      </c>
    </row>
    <row r="113" spans="1:17">
      <c r="A113" s="447"/>
      <c r="B113" s="447" t="s">
        <v>49</v>
      </c>
      <c r="C113" s="447">
        <v>16719</v>
      </c>
      <c r="D113" s="447" t="s">
        <v>130</v>
      </c>
      <c r="E113" s="447" t="s">
        <v>132</v>
      </c>
      <c r="F113" s="447" t="s">
        <v>57</v>
      </c>
      <c r="G113" s="447" t="s">
        <v>77</v>
      </c>
      <c r="H113" s="447" t="s">
        <v>53</v>
      </c>
      <c r="I113" s="450">
        <v>1.8699999999999999E-8</v>
      </c>
      <c r="J113" s="447">
        <v>9594</v>
      </c>
      <c r="K113" s="447">
        <v>484</v>
      </c>
      <c r="L113" s="447">
        <v>587</v>
      </c>
      <c r="M113" s="447">
        <v>873341</v>
      </c>
      <c r="N113" s="447">
        <v>884006</v>
      </c>
      <c r="O113" s="450">
        <v>1.21E-2</v>
      </c>
      <c r="P113" s="450">
        <f t="shared" si="1"/>
        <v>1.09769E-5</v>
      </c>
      <c r="Q113" s="451">
        <v>1.09769E-5</v>
      </c>
    </row>
    <row r="114" spans="1:17">
      <c r="A114" s="447"/>
      <c r="B114" s="447" t="s">
        <v>49</v>
      </c>
      <c r="C114" s="447">
        <v>16724</v>
      </c>
      <c r="D114" s="447" t="s">
        <v>145</v>
      </c>
      <c r="E114" s="447" t="s">
        <v>147</v>
      </c>
      <c r="F114" s="447" t="s">
        <v>57</v>
      </c>
      <c r="G114" s="447" t="s">
        <v>77</v>
      </c>
      <c r="H114" s="447" t="s">
        <v>53</v>
      </c>
      <c r="I114" s="450">
        <v>1.8699999999999999E-8</v>
      </c>
      <c r="J114" s="447">
        <v>6513</v>
      </c>
      <c r="K114" s="447">
        <v>162</v>
      </c>
      <c r="L114" s="447">
        <v>640</v>
      </c>
      <c r="M114" s="447">
        <v>21637</v>
      </c>
      <c r="N114" s="447">
        <v>28952</v>
      </c>
      <c r="O114" s="447">
        <v>0.25266</v>
      </c>
      <c r="P114" s="450">
        <f t="shared" si="1"/>
        <v>1.1968E-5</v>
      </c>
      <c r="Q114" s="451">
        <v>1.1968E-5</v>
      </c>
    </row>
    <row r="115" spans="1:17">
      <c r="A115" s="447"/>
      <c r="B115" s="447" t="s">
        <v>49</v>
      </c>
      <c r="C115" s="447">
        <v>16720</v>
      </c>
      <c r="D115" s="447" t="s">
        <v>133</v>
      </c>
      <c r="E115" s="447" t="s">
        <v>135</v>
      </c>
      <c r="F115" s="447" t="s">
        <v>57</v>
      </c>
      <c r="G115" s="447" t="s">
        <v>77</v>
      </c>
      <c r="H115" s="447" t="s">
        <v>53</v>
      </c>
      <c r="I115" s="450">
        <v>1.8699999999999999E-8</v>
      </c>
      <c r="J115" s="447">
        <v>6319</v>
      </c>
      <c r="K115" s="447">
        <v>945</v>
      </c>
      <c r="L115" s="447">
        <v>3858</v>
      </c>
      <c r="M115" s="447">
        <v>1491695</v>
      </c>
      <c r="N115" s="447">
        <v>1502817</v>
      </c>
      <c r="O115" s="450">
        <v>7.4000000000000003E-3</v>
      </c>
      <c r="P115" s="450">
        <f t="shared" si="1"/>
        <v>7.2144599999999994E-5</v>
      </c>
      <c r="Q115" s="451">
        <v>7.2144599999999994E-5</v>
      </c>
    </row>
    <row r="116" spans="1:17">
      <c r="A116" s="447"/>
      <c r="B116" s="447" t="s">
        <v>49</v>
      </c>
      <c r="C116" s="447">
        <v>16721</v>
      </c>
      <c r="D116" s="447" t="s">
        <v>136</v>
      </c>
      <c r="E116" s="447" t="s">
        <v>138</v>
      </c>
      <c r="F116" s="447" t="s">
        <v>57</v>
      </c>
      <c r="G116" s="447" t="s">
        <v>77</v>
      </c>
      <c r="H116" s="447" t="s">
        <v>53</v>
      </c>
      <c r="I116" s="450">
        <v>1.8699999999999999E-8</v>
      </c>
      <c r="J116" s="447">
        <v>10208</v>
      </c>
      <c r="K116" s="447">
        <v>1147</v>
      </c>
      <c r="L116" s="447">
        <v>4261</v>
      </c>
      <c r="M116" s="447">
        <v>920585</v>
      </c>
      <c r="N116" s="447">
        <v>936201</v>
      </c>
      <c r="O116" s="450">
        <v>1.67E-2</v>
      </c>
      <c r="P116" s="450">
        <f t="shared" si="1"/>
        <v>7.9680699999999991E-5</v>
      </c>
      <c r="Q116" s="451">
        <v>7.9680699999999991E-5</v>
      </c>
    </row>
    <row r="117" spans="1:17">
      <c r="A117" s="447"/>
      <c r="B117" s="447" t="s">
        <v>49</v>
      </c>
      <c r="C117" s="447">
        <v>16722</v>
      </c>
      <c r="D117" s="447" t="s">
        <v>139</v>
      </c>
      <c r="E117" s="447" t="s">
        <v>141</v>
      </c>
      <c r="F117" s="447" t="s">
        <v>57</v>
      </c>
      <c r="G117" s="447" t="s">
        <v>77</v>
      </c>
      <c r="H117" s="447" t="s">
        <v>53</v>
      </c>
      <c r="I117" s="450">
        <v>1.8699999999999999E-8</v>
      </c>
      <c r="J117" s="447">
        <v>23838</v>
      </c>
      <c r="K117" s="447">
        <v>1374</v>
      </c>
      <c r="L117" s="447">
        <v>1294</v>
      </c>
      <c r="M117" s="447">
        <v>3565197</v>
      </c>
      <c r="N117" s="447">
        <v>3591703</v>
      </c>
      <c r="O117" s="450">
        <v>7.3800000000000003E-3</v>
      </c>
      <c r="P117" s="450">
        <f t="shared" si="1"/>
        <v>2.4197799999999997E-5</v>
      </c>
      <c r="Q117" s="451">
        <v>2.4197799999999997E-5</v>
      </c>
    </row>
    <row r="118" spans="1:17">
      <c r="A118" s="447"/>
      <c r="B118" s="447" t="s">
        <v>49</v>
      </c>
      <c r="C118" s="447">
        <v>16725</v>
      </c>
      <c r="D118" s="447" t="s">
        <v>148</v>
      </c>
      <c r="E118" s="447" t="s">
        <v>150</v>
      </c>
      <c r="F118" s="447" t="s">
        <v>57</v>
      </c>
      <c r="G118" s="447" t="s">
        <v>77</v>
      </c>
      <c r="H118" s="447" t="s">
        <v>53</v>
      </c>
      <c r="I118" s="450">
        <v>1.8699999999999999E-8</v>
      </c>
      <c r="J118" s="447">
        <v>11895</v>
      </c>
      <c r="K118" s="447">
        <v>2057</v>
      </c>
      <c r="L118" s="447">
        <v>7611</v>
      </c>
      <c r="M118" s="447">
        <v>255740</v>
      </c>
      <c r="N118" s="447">
        <v>277303</v>
      </c>
      <c r="O118" s="450">
        <v>7.7799999999999994E-2</v>
      </c>
      <c r="P118" s="450">
        <f t="shared" si="1"/>
        <v>1.423257E-4</v>
      </c>
      <c r="Q118" s="451">
        <v>1.423257E-4</v>
      </c>
    </row>
    <row r="119" spans="1:17">
      <c r="A119" s="447"/>
      <c r="B119" s="447" t="s">
        <v>49</v>
      </c>
      <c r="C119" s="447">
        <v>16723</v>
      </c>
      <c r="D119" s="447" t="s">
        <v>142</v>
      </c>
      <c r="E119" s="447" t="s">
        <v>144</v>
      </c>
      <c r="F119" s="447" t="s">
        <v>57</v>
      </c>
      <c r="G119" s="447" t="s">
        <v>77</v>
      </c>
      <c r="H119" s="447" t="s">
        <v>53</v>
      </c>
      <c r="I119" s="450">
        <v>1.8699999999999999E-8</v>
      </c>
      <c r="J119" s="447">
        <v>40715</v>
      </c>
      <c r="K119" s="447">
        <v>1190</v>
      </c>
      <c r="L119" s="447">
        <v>2030</v>
      </c>
      <c r="M119" s="447">
        <v>179903</v>
      </c>
      <c r="N119" s="447">
        <v>223838</v>
      </c>
      <c r="O119" s="447">
        <v>0.19628000000000001</v>
      </c>
      <c r="P119" s="450">
        <f t="shared" si="1"/>
        <v>3.7960999999999998E-5</v>
      </c>
      <c r="Q119" s="451">
        <v>3.7960999999999998E-5</v>
      </c>
    </row>
    <row r="120" spans="1:17">
      <c r="A120" s="447" t="s">
        <v>636</v>
      </c>
      <c r="B120" s="447" t="s">
        <v>49</v>
      </c>
      <c r="C120" s="447">
        <v>16762</v>
      </c>
      <c r="D120" s="447" t="s">
        <v>151</v>
      </c>
      <c r="E120" s="447" t="s">
        <v>153</v>
      </c>
      <c r="F120" s="447" t="s">
        <v>57</v>
      </c>
      <c r="G120" s="447" t="s">
        <v>154</v>
      </c>
      <c r="H120" s="447" t="s">
        <v>53</v>
      </c>
      <c r="I120" s="450">
        <v>1.8699999999999999E-8</v>
      </c>
      <c r="J120" s="447">
        <v>46748835</v>
      </c>
      <c r="K120" s="447">
        <v>20203917</v>
      </c>
      <c r="L120" s="447">
        <v>16363207</v>
      </c>
      <c r="M120" s="447">
        <v>770821</v>
      </c>
      <c r="N120" s="447">
        <v>84086780</v>
      </c>
      <c r="O120" s="447">
        <v>0.99083299999999996</v>
      </c>
      <c r="P120" s="450">
        <f>I120*L120</f>
        <v>0.30599197089999997</v>
      </c>
      <c r="Q120" s="451">
        <v>0.30599197089999997</v>
      </c>
    </row>
    <row r="121" spans="1:17">
      <c r="A121" s="452">
        <v>44637</v>
      </c>
      <c r="B121" s="447" t="s">
        <v>49</v>
      </c>
      <c r="C121" s="447">
        <v>16762</v>
      </c>
      <c r="D121" s="447" t="s">
        <v>151</v>
      </c>
      <c r="E121" s="447" t="s">
        <v>153</v>
      </c>
      <c r="F121" s="447" t="s">
        <v>57</v>
      </c>
      <c r="G121" s="447" t="s">
        <v>155</v>
      </c>
      <c r="H121" s="447" t="s">
        <v>53</v>
      </c>
      <c r="I121" s="450">
        <v>1.8699999999999999E-8</v>
      </c>
      <c r="J121" s="447">
        <v>48902429</v>
      </c>
      <c r="K121" s="447">
        <v>23280155</v>
      </c>
      <c r="L121" s="447">
        <v>17426688</v>
      </c>
      <c r="M121" s="447">
        <v>655688</v>
      </c>
      <c r="N121" s="447">
        <v>90264960</v>
      </c>
      <c r="O121" s="447">
        <v>0.99273599999999995</v>
      </c>
      <c r="P121" s="450">
        <f t="shared" ref="P121:P128" si="2">I121*L121</f>
        <v>0.32587906559999996</v>
      </c>
      <c r="Q121" s="451">
        <v>0.32587906559999996</v>
      </c>
    </row>
    <row r="122" spans="1:17">
      <c r="A122" s="447"/>
      <c r="B122" s="447" t="s">
        <v>49</v>
      </c>
      <c r="C122" s="447">
        <v>16762</v>
      </c>
      <c r="D122" s="447" t="s">
        <v>151</v>
      </c>
      <c r="E122" s="447" t="s">
        <v>153</v>
      </c>
      <c r="F122" s="447" t="s">
        <v>57</v>
      </c>
      <c r="G122" s="447" t="s">
        <v>156</v>
      </c>
      <c r="H122" s="447" t="s">
        <v>53</v>
      </c>
      <c r="I122" s="450">
        <v>1.8699999999999999E-8</v>
      </c>
      <c r="J122" s="447">
        <v>52650599</v>
      </c>
      <c r="K122" s="447">
        <v>18069986</v>
      </c>
      <c r="L122" s="447">
        <v>8794583</v>
      </c>
      <c r="M122" s="447">
        <v>995847</v>
      </c>
      <c r="N122" s="447">
        <v>80511015</v>
      </c>
      <c r="O122" s="447">
        <v>0.98763100000000004</v>
      </c>
      <c r="P122" s="450">
        <f t="shared" si="2"/>
        <v>0.16445870209999999</v>
      </c>
      <c r="Q122" s="451">
        <v>0.16445870209999999</v>
      </c>
    </row>
    <row r="123" spans="1:17">
      <c r="A123" s="447"/>
      <c r="B123" s="447" t="s">
        <v>49</v>
      </c>
      <c r="C123" s="447">
        <v>16773</v>
      </c>
      <c r="D123" s="447" t="s">
        <v>169</v>
      </c>
      <c r="E123" s="447" t="s">
        <v>171</v>
      </c>
      <c r="F123" s="447" t="s">
        <v>57</v>
      </c>
      <c r="G123" s="447" t="s">
        <v>160</v>
      </c>
      <c r="H123" s="447" t="s">
        <v>53</v>
      </c>
      <c r="I123" s="450">
        <v>1.8699999999999999E-8</v>
      </c>
      <c r="J123" s="447">
        <v>51636463</v>
      </c>
      <c r="K123" s="447">
        <v>28665444</v>
      </c>
      <c r="L123" s="447">
        <v>12244246</v>
      </c>
      <c r="M123" s="447">
        <v>31957</v>
      </c>
      <c r="N123" s="447">
        <v>92578110</v>
      </c>
      <c r="O123" s="447">
        <v>0.99965499999999996</v>
      </c>
      <c r="P123" s="450">
        <f t="shared" si="2"/>
        <v>0.22896740019999998</v>
      </c>
      <c r="Q123" s="451">
        <v>0.22896740019999998</v>
      </c>
    </row>
    <row r="124" spans="1:17">
      <c r="A124" s="447"/>
      <c r="B124" s="447" t="s">
        <v>49</v>
      </c>
      <c r="C124" s="447">
        <v>16763</v>
      </c>
      <c r="D124" s="447" t="s">
        <v>157</v>
      </c>
      <c r="E124" s="447" t="s">
        <v>159</v>
      </c>
      <c r="F124" s="447" t="s">
        <v>57</v>
      </c>
      <c r="G124" s="447" t="s">
        <v>161</v>
      </c>
      <c r="H124" s="447" t="s">
        <v>53</v>
      </c>
      <c r="I124" s="450">
        <v>1.8699999999999999E-8</v>
      </c>
      <c r="J124" s="447">
        <v>54094190</v>
      </c>
      <c r="K124" s="447">
        <v>13559606</v>
      </c>
      <c r="L124" s="447">
        <v>13049640</v>
      </c>
      <c r="M124" s="447">
        <v>903487</v>
      </c>
      <c r="N124" s="447">
        <v>81606923</v>
      </c>
      <c r="O124" s="447">
        <v>0.98892899999999995</v>
      </c>
      <c r="P124" s="450">
        <f t="shared" si="2"/>
        <v>0.24402826799999999</v>
      </c>
      <c r="Q124" s="451">
        <v>0.24402826799999999</v>
      </c>
    </row>
    <row r="125" spans="1:17">
      <c r="A125" s="447"/>
      <c r="B125" s="447" t="s">
        <v>49</v>
      </c>
      <c r="C125" s="447">
        <v>16763</v>
      </c>
      <c r="D125" s="447" t="s">
        <v>157</v>
      </c>
      <c r="E125" s="447" t="s">
        <v>159</v>
      </c>
      <c r="F125" s="447" t="s">
        <v>57</v>
      </c>
      <c r="G125" s="447" t="s">
        <v>162</v>
      </c>
      <c r="H125" s="447" t="s">
        <v>53</v>
      </c>
      <c r="I125" s="450">
        <v>1.8699999999999999E-8</v>
      </c>
      <c r="J125" s="447">
        <v>27788104</v>
      </c>
      <c r="K125" s="447">
        <v>2962018</v>
      </c>
      <c r="L125" s="447">
        <v>2772686</v>
      </c>
      <c r="M125" s="447">
        <v>3248011</v>
      </c>
      <c r="N125" s="447">
        <v>36770819</v>
      </c>
      <c r="O125" s="447">
        <v>0.91166899999999995</v>
      </c>
      <c r="P125" s="450">
        <f t="shared" si="2"/>
        <v>5.1849228199999993E-2</v>
      </c>
      <c r="Q125" s="451">
        <v>5.1849228199999993E-2</v>
      </c>
    </row>
    <row r="126" spans="1:17">
      <c r="A126" s="447"/>
      <c r="B126" s="447" t="s">
        <v>49</v>
      </c>
      <c r="C126" s="447">
        <v>16764</v>
      </c>
      <c r="D126" s="447" t="s">
        <v>163</v>
      </c>
      <c r="E126" s="447" t="s">
        <v>165</v>
      </c>
      <c r="F126" s="447" t="s">
        <v>57</v>
      </c>
      <c r="G126" s="447" t="s">
        <v>166</v>
      </c>
      <c r="H126" s="447" t="s">
        <v>53</v>
      </c>
      <c r="I126" s="450">
        <v>1.8699999999999999E-8</v>
      </c>
      <c r="J126" s="447">
        <v>62501802</v>
      </c>
      <c r="K126" s="447">
        <v>15250501</v>
      </c>
      <c r="L126" s="447">
        <v>7931914</v>
      </c>
      <c r="M126" s="447">
        <v>1054729</v>
      </c>
      <c r="N126" s="447">
        <v>86738946</v>
      </c>
      <c r="O126" s="447">
        <v>0.98784000000000005</v>
      </c>
      <c r="P126" s="450">
        <f t="shared" si="2"/>
        <v>0.1483267918</v>
      </c>
      <c r="Q126" s="451">
        <v>0.1483267918</v>
      </c>
    </row>
    <row r="127" spans="1:17">
      <c r="A127" s="447"/>
      <c r="B127" s="447" t="s">
        <v>49</v>
      </c>
      <c r="C127" s="447">
        <v>16764</v>
      </c>
      <c r="D127" s="447" t="s">
        <v>163</v>
      </c>
      <c r="E127" s="447" t="s">
        <v>165</v>
      </c>
      <c r="F127" s="447" t="s">
        <v>57</v>
      </c>
      <c r="G127" s="447" t="s">
        <v>167</v>
      </c>
      <c r="H127" s="447" t="s">
        <v>53</v>
      </c>
      <c r="I127" s="450">
        <v>1.8699999999999999E-8</v>
      </c>
      <c r="J127" s="447">
        <v>64833464</v>
      </c>
      <c r="K127" s="447">
        <v>15682814</v>
      </c>
      <c r="L127" s="447">
        <v>6659690</v>
      </c>
      <c r="M127" s="447">
        <v>194622</v>
      </c>
      <c r="N127" s="447">
        <v>87370590</v>
      </c>
      <c r="O127" s="447">
        <v>0.99777199999999999</v>
      </c>
      <c r="P127" s="450">
        <f t="shared" si="2"/>
        <v>0.124536203</v>
      </c>
      <c r="Q127" s="451">
        <v>0.124536203</v>
      </c>
    </row>
    <row r="128" spans="1:17">
      <c r="A128" s="447"/>
      <c r="B128" s="447" t="s">
        <v>49</v>
      </c>
      <c r="C128" s="447">
        <v>16764</v>
      </c>
      <c r="D128" s="447" t="s">
        <v>163</v>
      </c>
      <c r="E128" s="447" t="s">
        <v>165</v>
      </c>
      <c r="F128" s="447" t="s">
        <v>57</v>
      </c>
      <c r="G128" s="447" t="s">
        <v>168</v>
      </c>
      <c r="H128" s="447" t="s">
        <v>53</v>
      </c>
      <c r="I128" s="450">
        <v>1.8699999999999999E-8</v>
      </c>
      <c r="J128" s="447">
        <v>57883382</v>
      </c>
      <c r="K128" s="447">
        <v>17933814</v>
      </c>
      <c r="L128" s="447">
        <v>11414607</v>
      </c>
      <c r="M128" s="447">
        <v>263754</v>
      </c>
      <c r="N128" s="447">
        <v>87495557</v>
      </c>
      <c r="O128" s="447">
        <v>0.99698600000000004</v>
      </c>
      <c r="P128" s="450">
        <f t="shared" si="2"/>
        <v>0.21345315089999997</v>
      </c>
      <c r="Q128" s="451">
        <v>0.21345315089999997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8"/>
  <sheetViews>
    <sheetView workbookViewId="0">
      <selection sqref="A1:XFD1"/>
    </sheetView>
  </sheetViews>
  <sheetFormatPr defaultRowHeight="15"/>
  <cols>
    <col min="1" max="1" width="9" customWidth="1"/>
    <col min="4" max="4" width="14.85546875" bestFit="1" customWidth="1"/>
    <col min="6" max="6" width="9.140625" customWidth="1"/>
    <col min="8" max="8" width="23.140625" bestFit="1" customWidth="1"/>
    <col min="9" max="9" width="24.5703125" bestFit="1" customWidth="1"/>
    <col min="12" max="12" width="9.140625" customWidth="1"/>
    <col min="15" max="15" width="9.140625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46</v>
      </c>
      <c r="AY1" t="s">
        <v>47</v>
      </c>
      <c r="AZ1" t="s">
        <v>48</v>
      </c>
    </row>
    <row r="2" spans="1:52" s="5" customFormat="1">
      <c r="A2" t="s">
        <v>201</v>
      </c>
      <c r="B2">
        <v>15606</v>
      </c>
      <c r="C2" t="s">
        <v>202</v>
      </c>
      <c r="D2" s="1">
        <v>44417.57880787037</v>
      </c>
      <c r="E2" t="s">
        <v>172</v>
      </c>
      <c r="F2" t="s">
        <v>203</v>
      </c>
      <c r="G2">
        <v>11185</v>
      </c>
      <c r="H2" t="s">
        <v>52</v>
      </c>
      <c r="I2" t="s">
        <v>205</v>
      </c>
      <c r="J2">
        <v>1</v>
      </c>
      <c r="K2" t="s">
        <v>53</v>
      </c>
      <c r="L2" s="2">
        <v>44483</v>
      </c>
      <c r="M2" s="3">
        <v>0.69747685185185182</v>
      </c>
      <c r="N2" s="3">
        <v>0.69766203703703711</v>
      </c>
      <c r="O2">
        <v>0</v>
      </c>
      <c r="P2" t="s">
        <v>54</v>
      </c>
      <c r="Q2" t="s">
        <v>16</v>
      </c>
      <c r="R2">
        <v>9.1</v>
      </c>
      <c r="S2">
        <v>1000</v>
      </c>
      <c r="T2">
        <v>1000</v>
      </c>
      <c r="U2">
        <v>0</v>
      </c>
      <c r="V2">
        <v>1</v>
      </c>
      <c r="W2" t="s">
        <v>55</v>
      </c>
      <c r="X2">
        <v>0</v>
      </c>
      <c r="Y2" s="4">
        <v>1.8740199999999999E-8</v>
      </c>
      <c r="Z2">
        <v>0</v>
      </c>
      <c r="AA2">
        <v>0</v>
      </c>
      <c r="AB2">
        <v>7102771</v>
      </c>
      <c r="AC2">
        <v>0</v>
      </c>
      <c r="AD2">
        <v>0</v>
      </c>
      <c r="AE2">
        <v>612144613</v>
      </c>
      <c r="AF2">
        <v>86.183899999999994</v>
      </c>
      <c r="AG2">
        <v>1</v>
      </c>
      <c r="AH2" t="s">
        <v>56</v>
      </c>
      <c r="AI2">
        <v>4810</v>
      </c>
      <c r="AJ2">
        <v>6780</v>
      </c>
      <c r="AK2">
        <v>7107581</v>
      </c>
      <c r="AL2">
        <v>0.13319778104471</v>
      </c>
      <c r="AM2">
        <v>0.99932299999999996</v>
      </c>
      <c r="AN2">
        <v>0.1</v>
      </c>
      <c r="AO2">
        <v>0.5</v>
      </c>
      <c r="AP2" s="4">
        <v>0.04</v>
      </c>
      <c r="AQ2">
        <v>40</v>
      </c>
      <c r="AR2">
        <v>65</v>
      </c>
      <c r="AS2">
        <v>65</v>
      </c>
      <c r="AT2">
        <v>140</v>
      </c>
      <c r="AU2">
        <v>140</v>
      </c>
      <c r="AV2">
        <v>0</v>
      </c>
      <c r="AW2">
        <v>-1</v>
      </c>
      <c r="AX2" s="5">
        <v>140</v>
      </c>
      <c r="AY2" s="5">
        <v>0</v>
      </c>
      <c r="AZ2" s="5">
        <v>-1</v>
      </c>
    </row>
    <row r="3" spans="1:52" s="5" customFormat="1">
      <c r="A3" t="s">
        <v>201</v>
      </c>
      <c r="B3">
        <v>15606</v>
      </c>
      <c r="C3" t="s">
        <v>202</v>
      </c>
      <c r="D3" s="1">
        <v>44417.57880787037</v>
      </c>
      <c r="E3" t="s">
        <v>172</v>
      </c>
      <c r="F3" t="s">
        <v>203</v>
      </c>
      <c r="G3">
        <v>11257</v>
      </c>
      <c r="H3" t="s">
        <v>52</v>
      </c>
      <c r="I3" t="s">
        <v>207</v>
      </c>
      <c r="J3">
        <v>1</v>
      </c>
      <c r="K3" t="s">
        <v>53</v>
      </c>
      <c r="L3" s="2">
        <v>44483</v>
      </c>
      <c r="M3" s="3">
        <v>0.72991898148148149</v>
      </c>
      <c r="N3" s="3">
        <v>0.73008101851851848</v>
      </c>
      <c r="O3">
        <v>0</v>
      </c>
      <c r="P3" t="s">
        <v>54</v>
      </c>
      <c r="Q3" t="s">
        <v>16</v>
      </c>
      <c r="R3">
        <v>9.1</v>
      </c>
      <c r="S3">
        <v>1000</v>
      </c>
      <c r="T3">
        <v>1000</v>
      </c>
      <c r="U3">
        <v>0</v>
      </c>
      <c r="V3">
        <v>1</v>
      </c>
      <c r="W3" t="s">
        <v>55</v>
      </c>
      <c r="X3">
        <v>0</v>
      </c>
      <c r="Y3" s="4">
        <v>1.8740199999999999E-8</v>
      </c>
      <c r="Z3">
        <v>0</v>
      </c>
      <c r="AA3">
        <v>0</v>
      </c>
      <c r="AB3">
        <v>11740916</v>
      </c>
      <c r="AC3">
        <v>0</v>
      </c>
      <c r="AD3">
        <v>0</v>
      </c>
      <c r="AE3">
        <v>921129056</v>
      </c>
      <c r="AF3">
        <v>78.454599999999999</v>
      </c>
      <c r="AG3">
        <v>1</v>
      </c>
      <c r="AH3" t="s">
        <v>56</v>
      </c>
      <c r="AI3">
        <v>1502</v>
      </c>
      <c r="AJ3">
        <v>13829</v>
      </c>
      <c r="AK3">
        <v>11742418</v>
      </c>
      <c r="AL3">
        <v>0.220055743536298</v>
      </c>
      <c r="AM3">
        <v>0.99987199999999998</v>
      </c>
      <c r="AN3">
        <v>0.1</v>
      </c>
      <c r="AO3">
        <v>0.5</v>
      </c>
      <c r="AP3" s="4">
        <v>0.04</v>
      </c>
      <c r="AQ3">
        <v>40</v>
      </c>
      <c r="AR3">
        <v>65</v>
      </c>
      <c r="AS3">
        <v>65</v>
      </c>
      <c r="AT3">
        <v>140</v>
      </c>
      <c r="AU3">
        <v>140</v>
      </c>
      <c r="AV3">
        <v>0</v>
      </c>
      <c r="AW3">
        <v>-1</v>
      </c>
      <c r="AX3" s="5">
        <v>60</v>
      </c>
      <c r="AY3" s="5">
        <v>0</v>
      </c>
      <c r="AZ3" s="5">
        <v>-1</v>
      </c>
    </row>
    <row r="4" spans="1:52" s="5" customFormat="1">
      <c r="A4" t="s">
        <v>201</v>
      </c>
      <c r="B4">
        <v>15607</v>
      </c>
      <c r="C4" t="s">
        <v>202</v>
      </c>
      <c r="D4" s="1">
        <v>44417.671689814815</v>
      </c>
      <c r="E4" t="s">
        <v>173</v>
      </c>
      <c r="F4" t="s">
        <v>210</v>
      </c>
      <c r="G4">
        <v>11203</v>
      </c>
      <c r="H4" t="s">
        <v>52</v>
      </c>
      <c r="I4" t="s">
        <v>211</v>
      </c>
      <c r="J4">
        <v>1</v>
      </c>
      <c r="K4" t="s">
        <v>53</v>
      </c>
      <c r="L4" s="2">
        <v>44483</v>
      </c>
      <c r="M4" s="3">
        <v>0.70124999999999993</v>
      </c>
      <c r="N4" s="3">
        <v>0.70152777777777775</v>
      </c>
      <c r="O4">
        <v>0</v>
      </c>
      <c r="P4" t="s">
        <v>54</v>
      </c>
      <c r="Q4" t="s">
        <v>16</v>
      </c>
      <c r="R4">
        <v>9.1</v>
      </c>
      <c r="S4">
        <v>1000</v>
      </c>
      <c r="T4">
        <v>1000</v>
      </c>
      <c r="U4">
        <v>0</v>
      </c>
      <c r="V4">
        <v>1</v>
      </c>
      <c r="W4" t="s">
        <v>55</v>
      </c>
      <c r="X4">
        <v>0</v>
      </c>
      <c r="Y4" s="4">
        <v>1.8740199999999999E-8</v>
      </c>
      <c r="Z4">
        <v>0</v>
      </c>
      <c r="AA4">
        <v>0</v>
      </c>
      <c r="AB4">
        <v>773659</v>
      </c>
      <c r="AC4">
        <v>0</v>
      </c>
      <c r="AD4">
        <v>0</v>
      </c>
      <c r="AE4">
        <v>82809647</v>
      </c>
      <c r="AF4">
        <v>107.036</v>
      </c>
      <c r="AG4">
        <v>1</v>
      </c>
      <c r="AH4" t="s">
        <v>56</v>
      </c>
      <c r="AI4">
        <v>248</v>
      </c>
      <c r="AJ4">
        <v>4333</v>
      </c>
      <c r="AK4">
        <v>773907</v>
      </c>
      <c r="AL4" s="4">
        <v>1.45032037109346E-2</v>
      </c>
      <c r="AM4">
        <v>0.99968000000000001</v>
      </c>
      <c r="AN4">
        <v>0.1</v>
      </c>
      <c r="AO4">
        <v>0.5</v>
      </c>
      <c r="AP4" s="4">
        <v>0.04</v>
      </c>
      <c r="AQ4">
        <v>40</v>
      </c>
      <c r="AR4">
        <v>65</v>
      </c>
      <c r="AS4">
        <v>65</v>
      </c>
      <c r="AT4">
        <v>140</v>
      </c>
      <c r="AU4">
        <v>140</v>
      </c>
      <c r="AV4">
        <v>0</v>
      </c>
      <c r="AW4">
        <v>-1</v>
      </c>
      <c r="AX4" s="5">
        <v>60</v>
      </c>
      <c r="AY4" s="5">
        <v>0</v>
      </c>
      <c r="AZ4" s="5">
        <v>-1</v>
      </c>
    </row>
    <row r="5" spans="1:52" s="5" customFormat="1">
      <c r="A5" t="s">
        <v>201</v>
      </c>
      <c r="B5">
        <v>15607</v>
      </c>
      <c r="C5" t="s">
        <v>202</v>
      </c>
      <c r="D5" s="1">
        <v>44417.671689814815</v>
      </c>
      <c r="E5" t="s">
        <v>173</v>
      </c>
      <c r="F5" t="s">
        <v>210</v>
      </c>
      <c r="G5">
        <v>11293</v>
      </c>
      <c r="H5" t="s">
        <v>57</v>
      </c>
      <c r="I5" t="s">
        <v>214</v>
      </c>
      <c r="J5">
        <v>1</v>
      </c>
      <c r="K5" t="s">
        <v>53</v>
      </c>
      <c r="L5" s="2">
        <v>44483</v>
      </c>
      <c r="M5" s="3">
        <v>0.73564814814814816</v>
      </c>
      <c r="N5" s="3">
        <v>0.73582175925925919</v>
      </c>
      <c r="O5">
        <v>0</v>
      </c>
      <c r="P5" t="s">
        <v>54</v>
      </c>
      <c r="Q5" t="s">
        <v>16</v>
      </c>
      <c r="R5">
        <v>9.1</v>
      </c>
      <c r="S5">
        <v>1000</v>
      </c>
      <c r="T5">
        <v>1000</v>
      </c>
      <c r="U5">
        <v>0</v>
      </c>
      <c r="V5">
        <v>1</v>
      </c>
      <c r="W5" t="s">
        <v>55</v>
      </c>
      <c r="X5">
        <v>0</v>
      </c>
      <c r="Y5" s="4">
        <v>1.8740199999999999E-8</v>
      </c>
      <c r="Z5">
        <v>83758459</v>
      </c>
      <c r="AA5">
        <v>10459434</v>
      </c>
      <c r="AB5">
        <v>303457</v>
      </c>
      <c r="AC5">
        <v>10022321814</v>
      </c>
      <c r="AD5">
        <v>859255784</v>
      </c>
      <c r="AE5">
        <v>13595972</v>
      </c>
      <c r="AF5">
        <v>115.267</v>
      </c>
      <c r="AG5" s="4">
        <v>3.21046E-3</v>
      </c>
      <c r="AH5">
        <v>115.494</v>
      </c>
      <c r="AI5">
        <v>4381</v>
      </c>
      <c r="AJ5">
        <v>12843</v>
      </c>
      <c r="AK5">
        <v>94525731</v>
      </c>
      <c r="AL5">
        <v>1.77143498200431</v>
      </c>
      <c r="AM5">
        <v>0.99995400000000001</v>
      </c>
      <c r="AN5">
        <v>0.1</v>
      </c>
      <c r="AO5">
        <v>0.5</v>
      </c>
      <c r="AP5" s="4">
        <v>0.04</v>
      </c>
      <c r="AQ5">
        <v>180</v>
      </c>
      <c r="AR5">
        <v>90</v>
      </c>
      <c r="AS5">
        <v>90</v>
      </c>
      <c r="AT5">
        <v>60</v>
      </c>
      <c r="AU5">
        <v>60</v>
      </c>
      <c r="AV5">
        <v>0</v>
      </c>
      <c r="AW5">
        <v>-1</v>
      </c>
      <c r="AX5" s="5">
        <v>60</v>
      </c>
      <c r="AY5" s="5">
        <v>0</v>
      </c>
      <c r="AZ5" s="5">
        <v>-1</v>
      </c>
    </row>
    <row r="6" spans="1:52">
      <c r="A6" t="s">
        <v>201</v>
      </c>
      <c r="B6">
        <v>15608</v>
      </c>
      <c r="C6" t="s">
        <v>217</v>
      </c>
      <c r="D6" s="1">
        <v>44417.697905092595</v>
      </c>
      <c r="E6" t="s">
        <v>174</v>
      </c>
      <c r="F6" t="s">
        <v>218</v>
      </c>
      <c r="G6">
        <v>11186</v>
      </c>
      <c r="H6" t="s">
        <v>52</v>
      </c>
      <c r="I6" t="s">
        <v>219</v>
      </c>
      <c r="J6">
        <v>1</v>
      </c>
      <c r="K6" t="s">
        <v>53</v>
      </c>
      <c r="L6" s="2">
        <v>44483</v>
      </c>
      <c r="M6" s="3">
        <v>0.69767361111111104</v>
      </c>
      <c r="N6" s="3">
        <v>0.69784722222222229</v>
      </c>
      <c r="O6">
        <v>0</v>
      </c>
      <c r="P6" t="s">
        <v>54</v>
      </c>
      <c r="Q6" t="s">
        <v>16</v>
      </c>
      <c r="R6">
        <v>9.1</v>
      </c>
      <c r="S6">
        <v>1000</v>
      </c>
      <c r="T6">
        <v>1000</v>
      </c>
      <c r="U6">
        <v>0</v>
      </c>
      <c r="V6">
        <v>1</v>
      </c>
      <c r="W6" t="s">
        <v>55</v>
      </c>
      <c r="X6">
        <v>0</v>
      </c>
      <c r="Y6" s="4">
        <v>1.8740199999999999E-8</v>
      </c>
      <c r="Z6">
        <v>0</v>
      </c>
      <c r="AA6">
        <v>0</v>
      </c>
      <c r="AB6">
        <v>15172983</v>
      </c>
      <c r="AC6">
        <v>0</v>
      </c>
      <c r="AD6">
        <v>0</v>
      </c>
      <c r="AE6">
        <v>998421147</v>
      </c>
      <c r="AF6">
        <v>65.802599999999998</v>
      </c>
      <c r="AG6">
        <v>1</v>
      </c>
      <c r="AH6" t="s">
        <v>56</v>
      </c>
      <c r="AI6">
        <v>3344</v>
      </c>
      <c r="AJ6">
        <v>4333</v>
      </c>
      <c r="AK6">
        <v>15176327</v>
      </c>
      <c r="AL6">
        <v>0.28440802585421499</v>
      </c>
      <c r="AM6">
        <v>0.99978</v>
      </c>
      <c r="AN6">
        <v>0.1</v>
      </c>
      <c r="AO6">
        <v>0.5</v>
      </c>
      <c r="AP6" s="4">
        <v>0.04</v>
      </c>
      <c r="AQ6">
        <v>40</v>
      </c>
      <c r="AR6">
        <v>65</v>
      </c>
      <c r="AS6">
        <v>65</v>
      </c>
      <c r="AT6">
        <v>140</v>
      </c>
      <c r="AU6">
        <v>140</v>
      </c>
      <c r="AV6">
        <v>0</v>
      </c>
      <c r="AW6">
        <v>-1</v>
      </c>
      <c r="AX6">
        <v>60</v>
      </c>
      <c r="AY6">
        <v>0</v>
      </c>
      <c r="AZ6">
        <v>-1</v>
      </c>
    </row>
    <row r="7" spans="1:52">
      <c r="A7" t="s">
        <v>201</v>
      </c>
      <c r="B7">
        <v>15608</v>
      </c>
      <c r="C7" t="s">
        <v>217</v>
      </c>
      <c r="D7" s="1">
        <v>44417.697905092595</v>
      </c>
      <c r="E7" t="s">
        <v>174</v>
      </c>
      <c r="F7" t="s">
        <v>218</v>
      </c>
      <c r="G7">
        <v>11258</v>
      </c>
      <c r="H7" t="s">
        <v>52</v>
      </c>
      <c r="I7" t="s">
        <v>221</v>
      </c>
      <c r="J7">
        <v>1</v>
      </c>
      <c r="K7" t="s">
        <v>53</v>
      </c>
      <c r="L7" s="2">
        <v>44483</v>
      </c>
      <c r="M7" s="3">
        <v>0.73008101851851848</v>
      </c>
      <c r="N7" s="3">
        <v>0.73024305555555558</v>
      </c>
      <c r="O7">
        <v>0</v>
      </c>
      <c r="P7" t="s">
        <v>54</v>
      </c>
      <c r="Q7" t="s">
        <v>16</v>
      </c>
      <c r="R7">
        <v>9.1</v>
      </c>
      <c r="S7">
        <v>1000</v>
      </c>
      <c r="T7">
        <v>1000</v>
      </c>
      <c r="U7">
        <v>0</v>
      </c>
      <c r="V7">
        <v>1</v>
      </c>
      <c r="W7" t="s">
        <v>55</v>
      </c>
      <c r="X7">
        <v>0</v>
      </c>
      <c r="Y7" s="4">
        <v>1.8740199999999999E-8</v>
      </c>
      <c r="Z7">
        <v>0</v>
      </c>
      <c r="AA7">
        <v>0</v>
      </c>
      <c r="AB7">
        <v>19914524</v>
      </c>
      <c r="AC7">
        <v>0</v>
      </c>
      <c r="AD7">
        <v>0</v>
      </c>
      <c r="AE7">
        <v>1408583789</v>
      </c>
      <c r="AF7">
        <v>70.731499999999997</v>
      </c>
      <c r="AG7">
        <v>1</v>
      </c>
      <c r="AH7" t="s">
        <v>56</v>
      </c>
      <c r="AI7">
        <v>1943</v>
      </c>
      <c r="AJ7">
        <v>12640</v>
      </c>
      <c r="AK7">
        <v>19916467</v>
      </c>
      <c r="AL7">
        <v>0.373239391946458</v>
      </c>
      <c r="AM7">
        <v>0.99990199999999996</v>
      </c>
      <c r="AN7">
        <v>0.1</v>
      </c>
      <c r="AO7">
        <v>0.5</v>
      </c>
      <c r="AP7" s="4">
        <v>0.04</v>
      </c>
      <c r="AQ7">
        <v>40</v>
      </c>
      <c r="AR7">
        <v>65</v>
      </c>
      <c r="AS7">
        <v>65</v>
      </c>
      <c r="AT7">
        <v>140</v>
      </c>
      <c r="AU7">
        <v>140</v>
      </c>
      <c r="AV7">
        <v>0</v>
      </c>
      <c r="AW7">
        <v>-1</v>
      </c>
      <c r="AX7">
        <v>60</v>
      </c>
      <c r="AY7">
        <v>0</v>
      </c>
      <c r="AZ7">
        <v>-1</v>
      </c>
    </row>
    <row r="8" spans="1:52">
      <c r="A8" t="s">
        <v>201</v>
      </c>
      <c r="B8">
        <v>15609</v>
      </c>
      <c r="C8" t="s">
        <v>217</v>
      </c>
      <c r="D8" s="1">
        <v>44417.738252314812</v>
      </c>
      <c r="E8" t="s">
        <v>175</v>
      </c>
      <c r="F8" t="s">
        <v>223</v>
      </c>
      <c r="G8">
        <v>11204</v>
      </c>
      <c r="H8" t="s">
        <v>52</v>
      </c>
      <c r="I8" t="s">
        <v>224</v>
      </c>
      <c r="J8">
        <v>1</v>
      </c>
      <c r="K8" t="s">
        <v>53</v>
      </c>
      <c r="L8" s="2">
        <v>44483</v>
      </c>
      <c r="M8" s="3">
        <v>0.70156249999999998</v>
      </c>
      <c r="N8" s="3">
        <v>0.70188657407407407</v>
      </c>
      <c r="O8">
        <v>0</v>
      </c>
      <c r="P8" t="s">
        <v>54</v>
      </c>
      <c r="Q8" t="s">
        <v>16</v>
      </c>
      <c r="R8">
        <v>9.1</v>
      </c>
      <c r="S8">
        <v>1000</v>
      </c>
      <c r="T8">
        <v>1000</v>
      </c>
      <c r="U8">
        <v>0</v>
      </c>
      <c r="V8">
        <v>1</v>
      </c>
      <c r="W8" t="s">
        <v>55</v>
      </c>
      <c r="X8">
        <v>0</v>
      </c>
      <c r="Y8" s="4">
        <v>1.8740199999999999E-8</v>
      </c>
      <c r="Z8">
        <v>0</v>
      </c>
      <c r="AA8">
        <v>0</v>
      </c>
      <c r="AB8">
        <v>2274194</v>
      </c>
      <c r="AC8">
        <v>0</v>
      </c>
      <c r="AD8">
        <v>0</v>
      </c>
      <c r="AE8">
        <v>207371588</v>
      </c>
      <c r="AF8">
        <v>91.184700000000007</v>
      </c>
      <c r="AG8">
        <v>1</v>
      </c>
      <c r="AH8" t="s">
        <v>56</v>
      </c>
      <c r="AI8">
        <v>3138</v>
      </c>
      <c r="AJ8">
        <v>36916</v>
      </c>
      <c r="AK8">
        <v>2277332</v>
      </c>
      <c r="AL8" s="4">
        <v>4.2677750573945197E-2</v>
      </c>
      <c r="AM8">
        <v>0.99862200000000001</v>
      </c>
      <c r="AN8">
        <v>0.1</v>
      </c>
      <c r="AO8">
        <v>0.5</v>
      </c>
      <c r="AP8" s="4">
        <v>0.04</v>
      </c>
      <c r="AQ8">
        <v>40</v>
      </c>
      <c r="AR8">
        <v>65</v>
      </c>
      <c r="AS8">
        <v>65</v>
      </c>
      <c r="AT8">
        <v>140</v>
      </c>
      <c r="AU8">
        <v>140</v>
      </c>
      <c r="AV8">
        <v>0</v>
      </c>
      <c r="AW8">
        <v>-1</v>
      </c>
      <c r="AX8">
        <v>60</v>
      </c>
      <c r="AY8">
        <v>0</v>
      </c>
      <c r="AZ8">
        <v>-1</v>
      </c>
    </row>
    <row r="9" spans="1:52">
      <c r="A9" t="s">
        <v>201</v>
      </c>
      <c r="B9">
        <v>15609</v>
      </c>
      <c r="C9" t="s">
        <v>217</v>
      </c>
      <c r="D9" s="1">
        <v>44417.738252314812</v>
      </c>
      <c r="E9" t="s">
        <v>175</v>
      </c>
      <c r="F9" t="s">
        <v>223</v>
      </c>
      <c r="G9">
        <v>11294</v>
      </c>
      <c r="H9" t="s">
        <v>57</v>
      </c>
      <c r="I9" t="s">
        <v>226</v>
      </c>
      <c r="J9">
        <v>1</v>
      </c>
      <c r="K9" t="s">
        <v>53</v>
      </c>
      <c r="L9" s="2">
        <v>44483</v>
      </c>
      <c r="M9" s="3">
        <v>0.73582175925925919</v>
      </c>
      <c r="N9" s="3">
        <v>0.73600694444444448</v>
      </c>
      <c r="O9">
        <v>0</v>
      </c>
      <c r="P9" t="s">
        <v>54</v>
      </c>
      <c r="Q9" t="s">
        <v>16</v>
      </c>
      <c r="R9">
        <v>9.1</v>
      </c>
      <c r="S9">
        <v>1000</v>
      </c>
      <c r="T9">
        <v>1000</v>
      </c>
      <c r="U9">
        <v>0</v>
      </c>
      <c r="V9">
        <v>1</v>
      </c>
      <c r="W9" t="s">
        <v>55</v>
      </c>
      <c r="X9">
        <v>0</v>
      </c>
      <c r="Y9" s="4">
        <v>1.8740199999999999E-8</v>
      </c>
      <c r="Z9">
        <v>83161774</v>
      </c>
      <c r="AA9">
        <v>3396531</v>
      </c>
      <c r="AB9">
        <v>868147</v>
      </c>
      <c r="AC9">
        <v>11854488997</v>
      </c>
      <c r="AD9">
        <v>267781024</v>
      </c>
      <c r="AE9">
        <v>39944802</v>
      </c>
      <c r="AF9">
        <v>139.114</v>
      </c>
      <c r="AG9" s="4">
        <v>9.9300299999999994E-3</v>
      </c>
      <c r="AH9">
        <v>140.047</v>
      </c>
      <c r="AI9">
        <v>20039</v>
      </c>
      <c r="AJ9">
        <v>2154119</v>
      </c>
      <c r="AK9">
        <v>87446491</v>
      </c>
      <c r="AL9">
        <v>1.63876831813049</v>
      </c>
      <c r="AM9">
        <v>0.99977099999999997</v>
      </c>
      <c r="AN9">
        <v>0.1</v>
      </c>
      <c r="AO9">
        <v>0.5</v>
      </c>
      <c r="AP9" s="4">
        <v>0.04</v>
      </c>
      <c r="AQ9">
        <v>180</v>
      </c>
      <c r="AR9">
        <v>90</v>
      </c>
      <c r="AS9">
        <v>90</v>
      </c>
      <c r="AT9">
        <v>60</v>
      </c>
      <c r="AU9">
        <v>60</v>
      </c>
      <c r="AV9">
        <v>0</v>
      </c>
      <c r="AW9">
        <v>-1</v>
      </c>
      <c r="AX9">
        <v>60</v>
      </c>
      <c r="AY9">
        <v>0</v>
      </c>
      <c r="AZ9">
        <v>-1</v>
      </c>
    </row>
    <row r="10" spans="1:52">
      <c r="A10" t="s">
        <v>201</v>
      </c>
      <c r="B10">
        <v>15610</v>
      </c>
      <c r="C10" t="s">
        <v>228</v>
      </c>
      <c r="D10" s="1">
        <v>44417.792488425926</v>
      </c>
      <c r="E10" t="s">
        <v>176</v>
      </c>
      <c r="F10" t="s">
        <v>229</v>
      </c>
      <c r="G10">
        <v>11187</v>
      </c>
      <c r="H10" t="s">
        <v>52</v>
      </c>
      <c r="I10" t="s">
        <v>230</v>
      </c>
      <c r="J10">
        <v>1</v>
      </c>
      <c r="K10" t="s">
        <v>53</v>
      </c>
      <c r="L10" s="2">
        <v>44483</v>
      </c>
      <c r="M10" s="3">
        <v>0.69785879629629621</v>
      </c>
      <c r="N10" s="3">
        <v>0.6980439814814815</v>
      </c>
      <c r="O10">
        <v>0</v>
      </c>
      <c r="P10" t="s">
        <v>54</v>
      </c>
      <c r="Q10" t="s">
        <v>16</v>
      </c>
      <c r="R10">
        <v>9.1</v>
      </c>
      <c r="S10">
        <v>1000</v>
      </c>
      <c r="T10">
        <v>1000</v>
      </c>
      <c r="U10">
        <v>0</v>
      </c>
      <c r="V10">
        <v>1</v>
      </c>
      <c r="W10" t="s">
        <v>55</v>
      </c>
      <c r="X10">
        <v>0</v>
      </c>
      <c r="Y10" s="4">
        <v>1.8740199999999999E-8</v>
      </c>
      <c r="Z10">
        <v>0</v>
      </c>
      <c r="AA10">
        <v>0</v>
      </c>
      <c r="AB10">
        <v>8001314</v>
      </c>
      <c r="AC10">
        <v>0</v>
      </c>
      <c r="AD10">
        <v>0</v>
      </c>
      <c r="AE10">
        <v>691731270</v>
      </c>
      <c r="AF10">
        <v>86.452200000000005</v>
      </c>
      <c r="AG10">
        <v>1</v>
      </c>
      <c r="AH10" t="s">
        <v>56</v>
      </c>
      <c r="AI10">
        <v>7471</v>
      </c>
      <c r="AJ10">
        <v>44199</v>
      </c>
      <c r="AK10">
        <v>8008785</v>
      </c>
      <c r="AL10">
        <v>0.15008656121740399</v>
      </c>
      <c r="AM10">
        <v>0.99906700000000004</v>
      </c>
      <c r="AN10">
        <v>0.1</v>
      </c>
      <c r="AO10">
        <v>0.5</v>
      </c>
      <c r="AP10" s="4">
        <v>0.04</v>
      </c>
      <c r="AQ10">
        <v>40</v>
      </c>
      <c r="AR10">
        <v>65</v>
      </c>
      <c r="AS10">
        <v>65</v>
      </c>
      <c r="AT10">
        <v>140</v>
      </c>
      <c r="AU10">
        <v>140</v>
      </c>
      <c r="AV10">
        <v>0</v>
      </c>
      <c r="AW10">
        <v>-1</v>
      </c>
      <c r="AX10">
        <v>60</v>
      </c>
      <c r="AY10">
        <v>0</v>
      </c>
      <c r="AZ10">
        <v>-1</v>
      </c>
    </row>
    <row r="11" spans="1:52">
      <c r="A11" t="s">
        <v>201</v>
      </c>
      <c r="B11">
        <v>15610</v>
      </c>
      <c r="C11" t="s">
        <v>228</v>
      </c>
      <c r="D11" s="1">
        <v>44417.792488425926</v>
      </c>
      <c r="E11" t="s">
        <v>176</v>
      </c>
      <c r="F11" t="s">
        <v>229</v>
      </c>
      <c r="G11">
        <v>11259</v>
      </c>
      <c r="H11" t="s">
        <v>52</v>
      </c>
      <c r="I11" t="s">
        <v>232</v>
      </c>
      <c r="J11">
        <v>1</v>
      </c>
      <c r="K11" t="s">
        <v>53</v>
      </c>
      <c r="L11" s="2">
        <v>44483</v>
      </c>
      <c r="M11" s="3">
        <v>0.73024305555555558</v>
      </c>
      <c r="N11" s="3">
        <v>0.73041666666666671</v>
      </c>
      <c r="O11">
        <v>0</v>
      </c>
      <c r="P11" t="s">
        <v>54</v>
      </c>
      <c r="Q11" t="s">
        <v>16</v>
      </c>
      <c r="R11">
        <v>9.1</v>
      </c>
      <c r="S11">
        <v>1000</v>
      </c>
      <c r="T11">
        <v>1000</v>
      </c>
      <c r="U11">
        <v>0</v>
      </c>
      <c r="V11">
        <v>1</v>
      </c>
      <c r="W11" t="s">
        <v>55</v>
      </c>
      <c r="X11">
        <v>0</v>
      </c>
      <c r="Y11" s="4">
        <v>1.8740199999999999E-8</v>
      </c>
      <c r="Z11">
        <v>0</v>
      </c>
      <c r="AA11">
        <v>0</v>
      </c>
      <c r="AB11">
        <v>391972</v>
      </c>
      <c r="AC11">
        <v>0</v>
      </c>
      <c r="AD11">
        <v>0</v>
      </c>
      <c r="AE11">
        <v>43212196</v>
      </c>
      <c r="AF11">
        <v>110.24299999999999</v>
      </c>
      <c r="AG11">
        <v>1</v>
      </c>
      <c r="AH11" t="s">
        <v>56</v>
      </c>
      <c r="AI11">
        <v>32718</v>
      </c>
      <c r="AJ11">
        <v>99615</v>
      </c>
      <c r="AK11">
        <v>424690</v>
      </c>
      <c r="AL11" s="4">
        <v>7.9587929609072402E-3</v>
      </c>
      <c r="AM11">
        <v>0.92296</v>
      </c>
      <c r="AN11">
        <v>0.1</v>
      </c>
      <c r="AO11">
        <v>0.5</v>
      </c>
      <c r="AP11" s="4">
        <v>0.04</v>
      </c>
      <c r="AQ11">
        <v>40</v>
      </c>
      <c r="AR11">
        <v>65</v>
      </c>
      <c r="AS11">
        <v>65</v>
      </c>
      <c r="AT11">
        <v>140</v>
      </c>
      <c r="AU11">
        <v>140</v>
      </c>
      <c r="AV11">
        <v>0</v>
      </c>
      <c r="AW11">
        <v>-1</v>
      </c>
      <c r="AX11">
        <v>60</v>
      </c>
      <c r="AY11">
        <v>0</v>
      </c>
      <c r="AZ11">
        <v>-1</v>
      </c>
    </row>
    <row r="12" spans="1:52">
      <c r="A12" t="s">
        <v>201</v>
      </c>
      <c r="B12">
        <v>15611</v>
      </c>
      <c r="C12" t="s">
        <v>228</v>
      </c>
      <c r="D12" s="1">
        <v>44417.85633101852</v>
      </c>
      <c r="E12" t="s">
        <v>177</v>
      </c>
      <c r="F12" t="s">
        <v>234</v>
      </c>
      <c r="G12">
        <v>11205</v>
      </c>
      <c r="H12" t="s">
        <v>52</v>
      </c>
      <c r="I12" t="s">
        <v>235</v>
      </c>
      <c r="J12">
        <v>1</v>
      </c>
      <c r="K12" t="s">
        <v>53</v>
      </c>
      <c r="L12" s="2">
        <v>44483</v>
      </c>
      <c r="M12" s="3">
        <v>0.70190972222222225</v>
      </c>
      <c r="N12" s="3">
        <v>0.70228009259259261</v>
      </c>
      <c r="O12">
        <v>0</v>
      </c>
      <c r="P12" t="s">
        <v>54</v>
      </c>
      <c r="Q12" t="s">
        <v>16</v>
      </c>
      <c r="R12">
        <v>9.1</v>
      </c>
      <c r="S12">
        <v>1000</v>
      </c>
      <c r="T12">
        <v>1000</v>
      </c>
      <c r="U12">
        <v>0</v>
      </c>
      <c r="V12">
        <v>1</v>
      </c>
      <c r="W12" t="s">
        <v>55</v>
      </c>
      <c r="X12">
        <v>0</v>
      </c>
      <c r="Y12" s="4">
        <v>1.8740199999999999E-8</v>
      </c>
      <c r="Z12">
        <v>0</v>
      </c>
      <c r="AA12">
        <v>0</v>
      </c>
      <c r="AB12">
        <v>777035</v>
      </c>
      <c r="AC12">
        <v>0</v>
      </c>
      <c r="AD12">
        <v>0</v>
      </c>
      <c r="AE12">
        <v>82243639</v>
      </c>
      <c r="AF12">
        <v>105.843</v>
      </c>
      <c r="AG12">
        <v>1</v>
      </c>
      <c r="AH12" t="s">
        <v>56</v>
      </c>
      <c r="AI12">
        <v>4536</v>
      </c>
      <c r="AJ12">
        <v>31639</v>
      </c>
      <c r="AK12">
        <v>781571</v>
      </c>
      <c r="AL12" s="4">
        <v>1.4646828918150201E-2</v>
      </c>
      <c r="AM12">
        <v>0.99419599999999997</v>
      </c>
      <c r="AN12">
        <v>0.1</v>
      </c>
      <c r="AO12">
        <v>0.5</v>
      </c>
      <c r="AP12" s="4">
        <v>0.04</v>
      </c>
      <c r="AQ12">
        <v>40</v>
      </c>
      <c r="AR12">
        <v>65</v>
      </c>
      <c r="AS12">
        <v>65</v>
      </c>
      <c r="AT12">
        <v>140</v>
      </c>
      <c r="AU12">
        <v>140</v>
      </c>
      <c r="AV12">
        <v>0</v>
      </c>
      <c r="AW12">
        <v>-1</v>
      </c>
      <c r="AX12">
        <v>60</v>
      </c>
      <c r="AY12">
        <v>0</v>
      </c>
      <c r="AZ12">
        <v>-1</v>
      </c>
    </row>
    <row r="13" spans="1:52">
      <c r="A13" t="s">
        <v>201</v>
      </c>
      <c r="B13">
        <v>15611</v>
      </c>
      <c r="C13" t="s">
        <v>228</v>
      </c>
      <c r="D13" s="1">
        <v>44417.85633101852</v>
      </c>
      <c r="E13" t="s">
        <v>177</v>
      </c>
      <c r="F13" t="s">
        <v>234</v>
      </c>
      <c r="G13">
        <v>11295</v>
      </c>
      <c r="H13" t="s">
        <v>57</v>
      </c>
      <c r="I13" t="s">
        <v>237</v>
      </c>
      <c r="J13">
        <v>1</v>
      </c>
      <c r="K13" t="s">
        <v>53</v>
      </c>
      <c r="L13" s="2">
        <v>44483</v>
      </c>
      <c r="M13" s="3">
        <v>0.73600694444444448</v>
      </c>
      <c r="N13" s="3">
        <v>0.73619212962962965</v>
      </c>
      <c r="O13">
        <v>0</v>
      </c>
      <c r="P13" t="s">
        <v>54</v>
      </c>
      <c r="Q13" t="s">
        <v>16</v>
      </c>
      <c r="R13">
        <v>9.1</v>
      </c>
      <c r="S13">
        <v>1000</v>
      </c>
      <c r="T13">
        <v>1000</v>
      </c>
      <c r="U13">
        <v>0</v>
      </c>
      <c r="V13">
        <v>1</v>
      </c>
      <c r="W13" t="s">
        <v>55</v>
      </c>
      <c r="X13">
        <v>0</v>
      </c>
      <c r="Y13" s="4">
        <v>1.8740199999999999E-8</v>
      </c>
      <c r="Z13">
        <v>82008668</v>
      </c>
      <c r="AA13">
        <v>11683537</v>
      </c>
      <c r="AB13">
        <v>400751</v>
      </c>
      <c r="AC13">
        <v>10113954789</v>
      </c>
      <c r="AD13">
        <v>956381593</v>
      </c>
      <c r="AE13">
        <v>18041143</v>
      </c>
      <c r="AF13">
        <v>117.845</v>
      </c>
      <c r="AG13" s="4">
        <v>4.2591E-3</v>
      </c>
      <c r="AH13">
        <v>118.15600000000001</v>
      </c>
      <c r="AI13">
        <v>31058</v>
      </c>
      <c r="AJ13">
        <v>22789</v>
      </c>
      <c r="AK13">
        <v>94124014</v>
      </c>
      <c r="AL13">
        <v>1.7639067086004701</v>
      </c>
      <c r="AM13">
        <v>0.99966999999999995</v>
      </c>
      <c r="AN13">
        <v>0.1</v>
      </c>
      <c r="AO13">
        <v>0.5</v>
      </c>
      <c r="AP13" s="4">
        <v>0.04</v>
      </c>
      <c r="AQ13">
        <v>180</v>
      </c>
      <c r="AR13">
        <v>90</v>
      </c>
      <c r="AS13">
        <v>90</v>
      </c>
      <c r="AT13">
        <v>60</v>
      </c>
      <c r="AU13">
        <v>60</v>
      </c>
      <c r="AV13">
        <v>0</v>
      </c>
      <c r="AW13">
        <v>-1</v>
      </c>
      <c r="AX13">
        <v>60</v>
      </c>
      <c r="AY13">
        <v>0</v>
      </c>
      <c r="AZ13">
        <v>-1</v>
      </c>
    </row>
    <row r="14" spans="1:52">
      <c r="A14" t="s">
        <v>201</v>
      </c>
      <c r="B14">
        <v>15612</v>
      </c>
      <c r="C14" t="s">
        <v>239</v>
      </c>
      <c r="D14" s="1">
        <v>44417.931759259256</v>
      </c>
      <c r="E14" t="s">
        <v>178</v>
      </c>
      <c r="F14" t="s">
        <v>240</v>
      </c>
      <c r="G14">
        <v>11188</v>
      </c>
      <c r="H14" t="s">
        <v>52</v>
      </c>
      <c r="I14" t="s">
        <v>241</v>
      </c>
      <c r="J14">
        <v>1</v>
      </c>
      <c r="K14" t="s">
        <v>53</v>
      </c>
      <c r="L14" s="2">
        <v>44483</v>
      </c>
      <c r="M14" s="3">
        <v>0.69805555555555554</v>
      </c>
      <c r="N14" s="3">
        <v>0.69822916666666668</v>
      </c>
      <c r="O14">
        <v>0</v>
      </c>
      <c r="P14" t="s">
        <v>54</v>
      </c>
      <c r="Q14" t="s">
        <v>16</v>
      </c>
      <c r="R14">
        <v>9.1</v>
      </c>
      <c r="S14">
        <v>1000</v>
      </c>
      <c r="T14">
        <v>1000</v>
      </c>
      <c r="U14">
        <v>0</v>
      </c>
      <c r="V14">
        <v>1</v>
      </c>
      <c r="W14" t="s">
        <v>55</v>
      </c>
      <c r="X14">
        <v>0</v>
      </c>
      <c r="Y14" s="4">
        <v>1.8740199999999999E-8</v>
      </c>
      <c r="Z14">
        <v>0</v>
      </c>
      <c r="AA14">
        <v>0</v>
      </c>
      <c r="AB14">
        <v>3876906</v>
      </c>
      <c r="AC14">
        <v>0</v>
      </c>
      <c r="AD14">
        <v>0</v>
      </c>
      <c r="AE14">
        <v>343766476</v>
      </c>
      <c r="AF14">
        <v>88.670299999999997</v>
      </c>
      <c r="AG14">
        <v>1</v>
      </c>
      <c r="AH14" t="s">
        <v>56</v>
      </c>
      <c r="AI14">
        <v>1176</v>
      </c>
      <c r="AJ14">
        <v>1108</v>
      </c>
      <c r="AK14">
        <v>3878082</v>
      </c>
      <c r="AL14" s="4">
        <v>7.2676191394713999E-2</v>
      </c>
      <c r="AM14">
        <v>0.99969699999999995</v>
      </c>
      <c r="AN14">
        <v>0.1</v>
      </c>
      <c r="AO14">
        <v>0.5</v>
      </c>
      <c r="AP14" s="4">
        <v>0.04</v>
      </c>
      <c r="AQ14">
        <v>40</v>
      </c>
      <c r="AR14">
        <v>65</v>
      </c>
      <c r="AS14">
        <v>65</v>
      </c>
      <c r="AT14">
        <v>140</v>
      </c>
      <c r="AU14">
        <v>140</v>
      </c>
      <c r="AV14">
        <v>0</v>
      </c>
      <c r="AW14">
        <v>-1</v>
      </c>
      <c r="AX14">
        <v>60</v>
      </c>
      <c r="AY14">
        <v>0</v>
      </c>
      <c r="AZ14">
        <v>-1</v>
      </c>
    </row>
    <row r="15" spans="1:52">
      <c r="A15" t="s">
        <v>201</v>
      </c>
      <c r="B15">
        <v>15612</v>
      </c>
      <c r="C15" t="s">
        <v>239</v>
      </c>
      <c r="D15" s="1">
        <v>44417.931759259256</v>
      </c>
      <c r="E15" t="s">
        <v>178</v>
      </c>
      <c r="F15" t="s">
        <v>240</v>
      </c>
      <c r="G15">
        <v>11260</v>
      </c>
      <c r="H15" t="s">
        <v>52</v>
      </c>
      <c r="I15" t="s">
        <v>243</v>
      </c>
      <c r="J15">
        <v>1</v>
      </c>
      <c r="K15" t="s">
        <v>53</v>
      </c>
      <c r="L15" s="2">
        <v>44483</v>
      </c>
      <c r="M15" s="3">
        <v>0.73041666666666671</v>
      </c>
      <c r="N15" s="3">
        <v>0.73059027777777785</v>
      </c>
      <c r="O15">
        <v>0</v>
      </c>
      <c r="P15" t="s">
        <v>54</v>
      </c>
      <c r="Q15" t="s">
        <v>16</v>
      </c>
      <c r="R15">
        <v>9.1</v>
      </c>
      <c r="S15">
        <v>1000</v>
      </c>
      <c r="T15">
        <v>1000</v>
      </c>
      <c r="U15">
        <v>0</v>
      </c>
      <c r="V15">
        <v>1</v>
      </c>
      <c r="W15" t="s">
        <v>55</v>
      </c>
      <c r="X15">
        <v>0</v>
      </c>
      <c r="Y15" s="4">
        <v>1.8740199999999999E-8</v>
      </c>
      <c r="Z15">
        <v>0</v>
      </c>
      <c r="AA15">
        <v>0</v>
      </c>
      <c r="AB15">
        <v>12410071</v>
      </c>
      <c r="AC15">
        <v>0</v>
      </c>
      <c r="AD15">
        <v>0</v>
      </c>
      <c r="AE15">
        <v>909479476</v>
      </c>
      <c r="AF15">
        <v>73.285600000000002</v>
      </c>
      <c r="AG15">
        <v>1</v>
      </c>
      <c r="AH15" t="s">
        <v>56</v>
      </c>
      <c r="AI15">
        <v>2328</v>
      </c>
      <c r="AJ15">
        <v>23696</v>
      </c>
      <c r="AK15">
        <v>12412399</v>
      </c>
      <c r="AL15">
        <v>0.23261134895846799</v>
      </c>
      <c r="AM15">
        <v>0.99981200000000003</v>
      </c>
      <c r="AN15">
        <v>0.1</v>
      </c>
      <c r="AO15">
        <v>0.5</v>
      </c>
      <c r="AP15" s="4">
        <v>0.04</v>
      </c>
      <c r="AQ15">
        <v>40</v>
      </c>
      <c r="AR15">
        <v>65</v>
      </c>
      <c r="AS15">
        <v>65</v>
      </c>
      <c r="AT15">
        <v>140</v>
      </c>
      <c r="AU15">
        <v>140</v>
      </c>
      <c r="AV15">
        <v>0</v>
      </c>
      <c r="AW15">
        <v>-1</v>
      </c>
      <c r="AX15">
        <v>60</v>
      </c>
      <c r="AY15">
        <v>0</v>
      </c>
      <c r="AZ15">
        <v>-1</v>
      </c>
    </row>
    <row r="16" spans="1:52">
      <c r="A16" t="s">
        <v>201</v>
      </c>
      <c r="B16">
        <v>15622</v>
      </c>
      <c r="C16" t="s">
        <v>239</v>
      </c>
      <c r="D16" s="1">
        <v>44419.563391203701</v>
      </c>
      <c r="E16" t="s">
        <v>68</v>
      </c>
      <c r="F16" t="s">
        <v>288</v>
      </c>
      <c r="G16">
        <v>11210</v>
      </c>
      <c r="H16" t="s">
        <v>52</v>
      </c>
      <c r="I16" t="s">
        <v>289</v>
      </c>
      <c r="J16">
        <v>1</v>
      </c>
      <c r="K16" t="s">
        <v>53</v>
      </c>
      <c r="L16" s="2">
        <v>44483</v>
      </c>
      <c r="M16" s="3">
        <v>0.70346064814814813</v>
      </c>
      <c r="N16" s="3">
        <v>0.703587962962963</v>
      </c>
      <c r="O16">
        <v>0</v>
      </c>
      <c r="P16" t="s">
        <v>54</v>
      </c>
      <c r="Q16" t="s">
        <v>16</v>
      </c>
      <c r="R16">
        <v>9.1</v>
      </c>
      <c r="S16">
        <v>1000</v>
      </c>
      <c r="T16">
        <v>1000</v>
      </c>
      <c r="U16">
        <v>0</v>
      </c>
      <c r="V16">
        <v>1</v>
      </c>
      <c r="W16" t="s">
        <v>55</v>
      </c>
      <c r="X16">
        <v>0</v>
      </c>
      <c r="Y16" s="4">
        <v>1.8740199999999999E-8</v>
      </c>
      <c r="Z16">
        <v>0</v>
      </c>
      <c r="AA16">
        <v>0</v>
      </c>
      <c r="AB16">
        <v>21385</v>
      </c>
      <c r="AC16">
        <v>0</v>
      </c>
      <c r="AD16">
        <v>0</v>
      </c>
      <c r="AE16">
        <v>1747578</v>
      </c>
      <c r="AF16">
        <v>81.719800000000006</v>
      </c>
      <c r="AG16">
        <v>1</v>
      </c>
      <c r="AH16" t="s">
        <v>56</v>
      </c>
      <c r="AI16">
        <v>519</v>
      </c>
      <c r="AJ16">
        <v>9824</v>
      </c>
      <c r="AK16">
        <v>21904</v>
      </c>
      <c r="AL16" s="4">
        <v>4.10486239411599E-4</v>
      </c>
      <c r="AM16">
        <v>0.97630600000000001</v>
      </c>
      <c r="AN16">
        <v>0.1</v>
      </c>
      <c r="AO16">
        <v>0.5</v>
      </c>
      <c r="AP16" s="4">
        <v>0.04</v>
      </c>
      <c r="AQ16">
        <v>40</v>
      </c>
      <c r="AR16">
        <v>65</v>
      </c>
      <c r="AS16">
        <v>65</v>
      </c>
      <c r="AT16">
        <v>140</v>
      </c>
      <c r="AU16">
        <v>140</v>
      </c>
      <c r="AV16">
        <v>0</v>
      </c>
      <c r="AW16">
        <v>-1</v>
      </c>
    </row>
    <row r="17" spans="1:52">
      <c r="A17" t="s">
        <v>201</v>
      </c>
      <c r="B17">
        <v>15622</v>
      </c>
      <c r="C17" t="s">
        <v>239</v>
      </c>
      <c r="D17" s="1">
        <v>44419.563391203701</v>
      </c>
      <c r="E17" t="s">
        <v>68</v>
      </c>
      <c r="F17" t="s">
        <v>288</v>
      </c>
      <c r="G17">
        <v>11300</v>
      </c>
      <c r="H17" t="s">
        <v>57</v>
      </c>
      <c r="I17" t="s">
        <v>291</v>
      </c>
      <c r="J17">
        <v>1</v>
      </c>
      <c r="K17" t="s">
        <v>53</v>
      </c>
      <c r="L17" s="2">
        <v>44483</v>
      </c>
      <c r="M17" s="3">
        <v>0.73689814814814814</v>
      </c>
      <c r="N17" s="3">
        <v>0.73707175925925927</v>
      </c>
      <c r="O17">
        <v>0</v>
      </c>
      <c r="P17" t="s">
        <v>54</v>
      </c>
      <c r="Q17" t="s">
        <v>16</v>
      </c>
      <c r="R17">
        <v>9.1</v>
      </c>
      <c r="S17">
        <v>1000</v>
      </c>
      <c r="T17">
        <v>1000</v>
      </c>
      <c r="U17">
        <v>0</v>
      </c>
      <c r="V17">
        <v>1</v>
      </c>
      <c r="W17" t="s">
        <v>55</v>
      </c>
      <c r="X17">
        <v>0</v>
      </c>
      <c r="Y17" s="4">
        <v>1.8740199999999999E-8</v>
      </c>
      <c r="Z17">
        <v>11339541</v>
      </c>
      <c r="AA17">
        <v>540863</v>
      </c>
      <c r="AB17">
        <v>428969</v>
      </c>
      <c r="AC17">
        <v>1775038584</v>
      </c>
      <c r="AD17">
        <v>41671595</v>
      </c>
      <c r="AE17">
        <v>15539837</v>
      </c>
      <c r="AF17">
        <v>148.85</v>
      </c>
      <c r="AG17" s="4">
        <v>3.4848999999999998E-2</v>
      </c>
      <c r="AH17">
        <v>152.917</v>
      </c>
      <c r="AI17">
        <v>8620</v>
      </c>
      <c r="AJ17">
        <v>736176</v>
      </c>
      <c r="AK17">
        <v>12317993</v>
      </c>
      <c r="AL17">
        <v>0.23084215776426201</v>
      </c>
      <c r="AM17">
        <v>0.99929999999999997</v>
      </c>
      <c r="AN17">
        <v>0.1</v>
      </c>
      <c r="AO17">
        <v>0.5</v>
      </c>
      <c r="AP17" s="4">
        <v>0.04</v>
      </c>
      <c r="AQ17">
        <v>180</v>
      </c>
      <c r="AR17">
        <v>90</v>
      </c>
      <c r="AS17">
        <v>90</v>
      </c>
      <c r="AT17">
        <v>60</v>
      </c>
      <c r="AU17">
        <v>60</v>
      </c>
      <c r="AV17">
        <v>0</v>
      </c>
      <c r="AW17">
        <v>-1</v>
      </c>
    </row>
    <row r="18" spans="1:52">
      <c r="A18" t="s">
        <v>201</v>
      </c>
      <c r="B18">
        <v>15613</v>
      </c>
      <c r="C18" t="s">
        <v>245</v>
      </c>
      <c r="D18" s="1">
        <v>44418.013807870368</v>
      </c>
      <c r="E18" t="s">
        <v>179</v>
      </c>
      <c r="F18" t="s">
        <v>246</v>
      </c>
      <c r="G18">
        <v>11189</v>
      </c>
      <c r="H18" t="s">
        <v>52</v>
      </c>
      <c r="I18" t="s">
        <v>247</v>
      </c>
      <c r="J18">
        <v>1</v>
      </c>
      <c r="K18" t="s">
        <v>53</v>
      </c>
      <c r="L18" s="2">
        <v>44483</v>
      </c>
      <c r="M18" s="3">
        <v>0.69824074074074083</v>
      </c>
      <c r="N18" s="3">
        <v>0.69847222222222216</v>
      </c>
      <c r="O18">
        <v>0</v>
      </c>
      <c r="P18" t="s">
        <v>54</v>
      </c>
      <c r="Q18" t="s">
        <v>16</v>
      </c>
      <c r="R18">
        <v>9.1</v>
      </c>
      <c r="S18">
        <v>1000</v>
      </c>
      <c r="T18">
        <v>1000</v>
      </c>
      <c r="U18">
        <v>0</v>
      </c>
      <c r="V18">
        <v>1</v>
      </c>
      <c r="W18" t="s">
        <v>55</v>
      </c>
      <c r="X18">
        <v>0</v>
      </c>
      <c r="Y18" s="4">
        <v>1.8740199999999999E-8</v>
      </c>
      <c r="Z18">
        <v>0</v>
      </c>
      <c r="AA18">
        <v>0</v>
      </c>
      <c r="AB18">
        <v>16309497</v>
      </c>
      <c r="AC18">
        <v>0</v>
      </c>
      <c r="AD18">
        <v>0</v>
      </c>
      <c r="AE18">
        <v>1299319086</v>
      </c>
      <c r="AF18">
        <v>79.666399999999996</v>
      </c>
      <c r="AG18">
        <v>1</v>
      </c>
      <c r="AH18" t="s">
        <v>56</v>
      </c>
      <c r="AI18">
        <v>19877</v>
      </c>
      <c r="AJ18">
        <v>35491</v>
      </c>
      <c r="AK18">
        <v>16329374</v>
      </c>
      <c r="AL18">
        <v>0.306016404547368</v>
      </c>
      <c r="AM18">
        <v>0.99878299999999998</v>
      </c>
      <c r="AN18">
        <v>0.1</v>
      </c>
      <c r="AO18">
        <v>0.5</v>
      </c>
      <c r="AP18" s="4">
        <v>0.04</v>
      </c>
      <c r="AQ18">
        <v>40</v>
      </c>
      <c r="AR18">
        <v>65</v>
      </c>
      <c r="AS18">
        <v>65</v>
      </c>
      <c r="AT18">
        <v>140</v>
      </c>
      <c r="AU18">
        <v>140</v>
      </c>
      <c r="AV18">
        <v>0</v>
      </c>
      <c r="AW18">
        <v>-1</v>
      </c>
      <c r="AX18">
        <v>60</v>
      </c>
      <c r="AY18">
        <v>0</v>
      </c>
      <c r="AZ18">
        <v>-1</v>
      </c>
    </row>
    <row r="19" spans="1:52">
      <c r="A19" t="s">
        <v>201</v>
      </c>
      <c r="B19">
        <v>15613</v>
      </c>
      <c r="C19" t="s">
        <v>245</v>
      </c>
      <c r="D19" s="1">
        <v>44418.013807870368</v>
      </c>
      <c r="E19" t="s">
        <v>179</v>
      </c>
      <c r="F19" t="s">
        <v>246</v>
      </c>
      <c r="G19">
        <v>11261</v>
      </c>
      <c r="H19" t="s">
        <v>52</v>
      </c>
      <c r="I19" t="s">
        <v>249</v>
      </c>
      <c r="J19">
        <v>1</v>
      </c>
      <c r="K19" t="s">
        <v>53</v>
      </c>
      <c r="L19" s="2">
        <v>44483</v>
      </c>
      <c r="M19" s="3">
        <v>0.73060185185185189</v>
      </c>
      <c r="N19" s="3">
        <v>0.73077546296296303</v>
      </c>
      <c r="O19">
        <v>0</v>
      </c>
      <c r="P19" t="s">
        <v>54</v>
      </c>
      <c r="Q19" t="s">
        <v>16</v>
      </c>
      <c r="R19">
        <v>9.1</v>
      </c>
      <c r="S19">
        <v>1000</v>
      </c>
      <c r="T19">
        <v>1000</v>
      </c>
      <c r="U19">
        <v>0</v>
      </c>
      <c r="V19">
        <v>1</v>
      </c>
      <c r="W19" t="s">
        <v>55</v>
      </c>
      <c r="X19">
        <v>0</v>
      </c>
      <c r="Y19" s="4">
        <v>1.8740199999999999E-8</v>
      </c>
      <c r="Z19">
        <v>0</v>
      </c>
      <c r="AA19">
        <v>0</v>
      </c>
      <c r="AB19">
        <v>8969649</v>
      </c>
      <c r="AC19">
        <v>0</v>
      </c>
      <c r="AD19">
        <v>0</v>
      </c>
      <c r="AE19">
        <v>662757269</v>
      </c>
      <c r="AF19">
        <v>73.888900000000007</v>
      </c>
      <c r="AG19">
        <v>1</v>
      </c>
      <c r="AH19" t="s">
        <v>56</v>
      </c>
      <c r="AI19">
        <v>12502</v>
      </c>
      <c r="AJ19">
        <v>179737</v>
      </c>
      <c r="AK19">
        <v>8982151</v>
      </c>
      <c r="AL19">
        <v>0.16832767466294399</v>
      </c>
      <c r="AM19">
        <v>0.99860800000000005</v>
      </c>
      <c r="AN19">
        <v>0.1</v>
      </c>
      <c r="AO19">
        <v>0.5</v>
      </c>
      <c r="AP19" s="4">
        <v>0.04</v>
      </c>
      <c r="AQ19">
        <v>40</v>
      </c>
      <c r="AR19">
        <v>65</v>
      </c>
      <c r="AS19">
        <v>65</v>
      </c>
      <c r="AT19">
        <v>140</v>
      </c>
      <c r="AU19">
        <v>140</v>
      </c>
      <c r="AV19">
        <v>0</v>
      </c>
      <c r="AW19">
        <v>-1</v>
      </c>
      <c r="AX19">
        <v>60</v>
      </c>
      <c r="AY19">
        <v>0</v>
      </c>
      <c r="AZ19">
        <v>-1</v>
      </c>
    </row>
    <row r="20" spans="1:52">
      <c r="A20" t="s">
        <v>201</v>
      </c>
      <c r="B20">
        <v>15614</v>
      </c>
      <c r="C20" t="s">
        <v>245</v>
      </c>
      <c r="D20" s="1">
        <v>44418.054629629631</v>
      </c>
      <c r="E20" t="s">
        <v>51</v>
      </c>
      <c r="F20" t="s">
        <v>251</v>
      </c>
      <c r="G20">
        <v>11206</v>
      </c>
      <c r="H20" t="s">
        <v>52</v>
      </c>
      <c r="I20" t="s">
        <v>252</v>
      </c>
      <c r="J20">
        <v>1</v>
      </c>
      <c r="K20" t="s">
        <v>53</v>
      </c>
      <c r="L20" s="2">
        <v>44483</v>
      </c>
      <c r="M20" s="3">
        <v>0.70229166666666665</v>
      </c>
      <c r="N20" s="3">
        <v>0.70258101851851851</v>
      </c>
      <c r="O20">
        <v>0</v>
      </c>
      <c r="P20" t="s">
        <v>54</v>
      </c>
      <c r="Q20" t="s">
        <v>16</v>
      </c>
      <c r="R20">
        <v>9.1</v>
      </c>
      <c r="S20">
        <v>1000</v>
      </c>
      <c r="T20">
        <v>1000</v>
      </c>
      <c r="U20">
        <v>0</v>
      </c>
      <c r="V20">
        <v>1</v>
      </c>
      <c r="W20" t="s">
        <v>55</v>
      </c>
      <c r="X20">
        <v>0</v>
      </c>
      <c r="Y20" s="4">
        <v>1.8740199999999999E-8</v>
      </c>
      <c r="Z20">
        <v>0</v>
      </c>
      <c r="AA20">
        <v>0</v>
      </c>
      <c r="AB20">
        <v>943456</v>
      </c>
      <c r="AC20">
        <v>0</v>
      </c>
      <c r="AD20">
        <v>0</v>
      </c>
      <c r="AE20">
        <v>99085626</v>
      </c>
      <c r="AF20">
        <v>105.024</v>
      </c>
      <c r="AG20">
        <v>1</v>
      </c>
      <c r="AH20" t="s">
        <v>56</v>
      </c>
      <c r="AI20">
        <v>9322</v>
      </c>
      <c r="AJ20">
        <v>61135</v>
      </c>
      <c r="AK20">
        <v>952778</v>
      </c>
      <c r="AL20" s="4">
        <v>1.78552893633174E-2</v>
      </c>
      <c r="AM20">
        <v>0.99021599999999999</v>
      </c>
      <c r="AN20">
        <v>0.1</v>
      </c>
      <c r="AO20">
        <v>0.5</v>
      </c>
      <c r="AP20" s="4">
        <v>0.04</v>
      </c>
      <c r="AQ20">
        <v>40</v>
      </c>
      <c r="AR20">
        <v>65</v>
      </c>
      <c r="AS20">
        <v>65</v>
      </c>
      <c r="AT20">
        <v>140</v>
      </c>
      <c r="AU20">
        <v>140</v>
      </c>
      <c r="AV20">
        <v>0</v>
      </c>
      <c r="AW20">
        <v>-1</v>
      </c>
      <c r="AX20">
        <v>60</v>
      </c>
      <c r="AY20">
        <v>0</v>
      </c>
      <c r="AZ20">
        <v>-1</v>
      </c>
    </row>
    <row r="21" spans="1:52">
      <c r="A21" t="s">
        <v>201</v>
      </c>
      <c r="B21">
        <v>15614</v>
      </c>
      <c r="C21" t="s">
        <v>245</v>
      </c>
      <c r="D21" s="1">
        <v>44418.054629629631</v>
      </c>
      <c r="E21" t="s">
        <v>51</v>
      </c>
      <c r="F21" t="s">
        <v>251</v>
      </c>
      <c r="G21">
        <v>11296</v>
      </c>
      <c r="H21" t="s">
        <v>57</v>
      </c>
      <c r="I21" t="s">
        <v>254</v>
      </c>
      <c r="J21">
        <v>1</v>
      </c>
      <c r="K21" t="s">
        <v>53</v>
      </c>
      <c r="L21" s="2">
        <v>44483</v>
      </c>
      <c r="M21" s="3">
        <v>0.73619212962962965</v>
      </c>
      <c r="N21" s="3">
        <v>0.73635416666666664</v>
      </c>
      <c r="O21">
        <v>0</v>
      </c>
      <c r="P21" t="s">
        <v>54</v>
      </c>
      <c r="Q21" t="s">
        <v>16</v>
      </c>
      <c r="R21">
        <v>9.1</v>
      </c>
      <c r="S21">
        <v>1000</v>
      </c>
      <c r="T21">
        <v>1000</v>
      </c>
      <c r="U21">
        <v>0</v>
      </c>
      <c r="V21">
        <v>1</v>
      </c>
      <c r="W21" t="s">
        <v>55</v>
      </c>
      <c r="X21">
        <v>0</v>
      </c>
      <c r="Y21" s="4">
        <v>1.8740199999999999E-8</v>
      </c>
      <c r="Z21">
        <v>49199917</v>
      </c>
      <c r="AA21">
        <v>889868</v>
      </c>
      <c r="AB21">
        <v>534955</v>
      </c>
      <c r="AC21">
        <v>7786019890</v>
      </c>
      <c r="AD21">
        <v>68855242</v>
      </c>
      <c r="AE21">
        <v>20567772</v>
      </c>
      <c r="AF21">
        <v>155.565</v>
      </c>
      <c r="AG21" s="4">
        <v>1.0567099999999999E-2</v>
      </c>
      <c r="AH21">
        <v>156.816</v>
      </c>
      <c r="AI21">
        <v>34163</v>
      </c>
      <c r="AJ21">
        <v>462260</v>
      </c>
      <c r="AK21">
        <v>50658903</v>
      </c>
      <c r="AL21">
        <v>0.94936005228209497</v>
      </c>
      <c r="AM21">
        <v>0.99932600000000005</v>
      </c>
      <c r="AN21">
        <v>0.1</v>
      </c>
      <c r="AO21">
        <v>0.5</v>
      </c>
      <c r="AP21" s="4">
        <v>0.04</v>
      </c>
      <c r="AQ21">
        <v>180</v>
      </c>
      <c r="AR21">
        <v>90</v>
      </c>
      <c r="AS21">
        <v>90</v>
      </c>
      <c r="AT21">
        <v>60</v>
      </c>
      <c r="AU21">
        <v>60</v>
      </c>
      <c r="AV21">
        <v>0</v>
      </c>
      <c r="AW21">
        <v>-1</v>
      </c>
      <c r="AX21">
        <v>140</v>
      </c>
      <c r="AY21">
        <v>0</v>
      </c>
      <c r="AZ21">
        <v>-1</v>
      </c>
    </row>
    <row r="22" spans="1:52">
      <c r="A22" t="s">
        <v>201</v>
      </c>
      <c r="B22">
        <v>15615</v>
      </c>
      <c r="C22" t="s">
        <v>58</v>
      </c>
      <c r="D22" s="1">
        <v>44418.105370370373</v>
      </c>
      <c r="E22" t="s">
        <v>59</v>
      </c>
      <c r="F22" t="s">
        <v>256</v>
      </c>
      <c r="G22">
        <v>11190</v>
      </c>
      <c r="H22" t="s">
        <v>52</v>
      </c>
      <c r="I22" t="s">
        <v>257</v>
      </c>
      <c r="J22">
        <v>1</v>
      </c>
      <c r="K22" t="s">
        <v>53</v>
      </c>
      <c r="L22" s="2">
        <v>44483</v>
      </c>
      <c r="M22" s="3">
        <v>0.69847222222222216</v>
      </c>
      <c r="N22" s="3">
        <v>0.69874999999999998</v>
      </c>
      <c r="O22">
        <v>0</v>
      </c>
      <c r="P22" t="s">
        <v>54</v>
      </c>
      <c r="Q22" t="s">
        <v>16</v>
      </c>
      <c r="R22">
        <v>9.1</v>
      </c>
      <c r="S22">
        <v>1000</v>
      </c>
      <c r="T22">
        <v>1000</v>
      </c>
      <c r="U22">
        <v>0</v>
      </c>
      <c r="V22">
        <v>1</v>
      </c>
      <c r="W22" t="s">
        <v>55</v>
      </c>
      <c r="X22">
        <v>0</v>
      </c>
      <c r="Y22" s="4">
        <v>1.8740199999999999E-8</v>
      </c>
      <c r="Z22">
        <v>0</v>
      </c>
      <c r="AA22">
        <v>0</v>
      </c>
      <c r="AB22">
        <v>1283467</v>
      </c>
      <c r="AC22">
        <v>0</v>
      </c>
      <c r="AD22">
        <v>0</v>
      </c>
      <c r="AE22">
        <v>103428774</v>
      </c>
      <c r="AF22">
        <v>80.585499999999996</v>
      </c>
      <c r="AG22">
        <v>1</v>
      </c>
      <c r="AH22" t="s">
        <v>56</v>
      </c>
      <c r="AI22">
        <v>61</v>
      </c>
      <c r="AJ22">
        <v>1772</v>
      </c>
      <c r="AK22">
        <v>1283528</v>
      </c>
      <c r="AL22" s="4">
        <v>2.4053624082336099E-2</v>
      </c>
      <c r="AM22">
        <v>0.99995199999999995</v>
      </c>
      <c r="AN22">
        <v>0.1</v>
      </c>
      <c r="AO22">
        <v>0.5</v>
      </c>
      <c r="AP22" s="4">
        <v>0.04</v>
      </c>
      <c r="AQ22">
        <v>40</v>
      </c>
      <c r="AR22">
        <v>65</v>
      </c>
      <c r="AS22">
        <v>65</v>
      </c>
      <c r="AT22">
        <v>140</v>
      </c>
      <c r="AU22">
        <v>140</v>
      </c>
      <c r="AV22">
        <v>0</v>
      </c>
      <c r="AW22">
        <v>-1</v>
      </c>
      <c r="AX22">
        <v>140</v>
      </c>
      <c r="AY22">
        <v>0</v>
      </c>
      <c r="AZ22">
        <v>-1</v>
      </c>
    </row>
    <row r="23" spans="1:52">
      <c r="A23" t="s">
        <v>201</v>
      </c>
      <c r="B23">
        <v>15615</v>
      </c>
      <c r="C23" t="s">
        <v>58</v>
      </c>
      <c r="D23" s="1">
        <v>44418.105370370373</v>
      </c>
      <c r="E23" t="s">
        <v>59</v>
      </c>
      <c r="F23" t="s">
        <v>256</v>
      </c>
      <c r="G23">
        <v>11262</v>
      </c>
      <c r="H23" t="s">
        <v>52</v>
      </c>
      <c r="I23" t="s">
        <v>259</v>
      </c>
      <c r="J23">
        <v>1</v>
      </c>
      <c r="K23" t="s">
        <v>53</v>
      </c>
      <c r="L23" s="2">
        <v>44483</v>
      </c>
      <c r="M23" s="3">
        <v>0.73077546296296303</v>
      </c>
      <c r="N23" s="3">
        <v>0.7309606481481481</v>
      </c>
      <c r="O23">
        <v>0</v>
      </c>
      <c r="P23" t="s">
        <v>54</v>
      </c>
      <c r="Q23" t="s">
        <v>16</v>
      </c>
      <c r="R23">
        <v>9.1</v>
      </c>
      <c r="S23">
        <v>1000</v>
      </c>
      <c r="T23">
        <v>1000</v>
      </c>
      <c r="U23">
        <v>0</v>
      </c>
      <c r="V23">
        <v>1</v>
      </c>
      <c r="W23" t="s">
        <v>55</v>
      </c>
      <c r="X23">
        <v>0</v>
      </c>
      <c r="Y23" s="4">
        <v>1.8740199999999999E-8</v>
      </c>
      <c r="Z23">
        <v>0</v>
      </c>
      <c r="AA23">
        <v>0</v>
      </c>
      <c r="AB23">
        <v>10102667</v>
      </c>
      <c r="AC23">
        <v>0</v>
      </c>
      <c r="AD23">
        <v>0</v>
      </c>
      <c r="AE23">
        <v>787165004</v>
      </c>
      <c r="AF23">
        <v>77.916600000000003</v>
      </c>
      <c r="AG23">
        <v>1</v>
      </c>
      <c r="AH23" t="s">
        <v>56</v>
      </c>
      <c r="AI23">
        <v>3670</v>
      </c>
      <c r="AJ23">
        <v>19129</v>
      </c>
      <c r="AK23">
        <v>10106337</v>
      </c>
      <c r="AL23">
        <v>0.189395191259875</v>
      </c>
      <c r="AM23">
        <v>0.999637</v>
      </c>
      <c r="AN23">
        <v>0.1</v>
      </c>
      <c r="AO23">
        <v>0.5</v>
      </c>
      <c r="AP23" s="4">
        <v>0.04</v>
      </c>
      <c r="AQ23">
        <v>40</v>
      </c>
      <c r="AR23">
        <v>65</v>
      </c>
      <c r="AS23">
        <v>65</v>
      </c>
      <c r="AT23">
        <v>140</v>
      </c>
      <c r="AU23">
        <v>140</v>
      </c>
      <c r="AV23">
        <v>0</v>
      </c>
      <c r="AW23">
        <v>-1</v>
      </c>
      <c r="AX23">
        <v>140</v>
      </c>
      <c r="AY23">
        <v>0</v>
      </c>
      <c r="AZ23">
        <v>-1</v>
      </c>
    </row>
    <row r="24" spans="1:52">
      <c r="A24" t="s">
        <v>201</v>
      </c>
      <c r="B24">
        <v>15621</v>
      </c>
      <c r="C24" t="s">
        <v>58</v>
      </c>
      <c r="D24" s="1">
        <v>44418.726111111115</v>
      </c>
      <c r="E24" t="s">
        <v>66</v>
      </c>
      <c r="F24" t="s">
        <v>283</v>
      </c>
      <c r="G24">
        <v>11209</v>
      </c>
      <c r="H24" t="s">
        <v>52</v>
      </c>
      <c r="I24" t="s">
        <v>284</v>
      </c>
      <c r="J24">
        <v>1</v>
      </c>
      <c r="K24" t="s">
        <v>53</v>
      </c>
      <c r="L24" s="2">
        <v>44483</v>
      </c>
      <c r="M24" s="3">
        <v>0.70327546296296306</v>
      </c>
      <c r="N24" s="3">
        <v>0.70346064814814813</v>
      </c>
      <c r="O24">
        <v>0</v>
      </c>
      <c r="P24" t="s">
        <v>54</v>
      </c>
      <c r="Q24" t="s">
        <v>16</v>
      </c>
      <c r="R24">
        <v>9.1</v>
      </c>
      <c r="S24">
        <v>1000</v>
      </c>
      <c r="T24">
        <v>1000</v>
      </c>
      <c r="U24">
        <v>0</v>
      </c>
      <c r="V24">
        <v>1</v>
      </c>
      <c r="W24" t="s">
        <v>55</v>
      </c>
      <c r="X24">
        <v>0</v>
      </c>
      <c r="Y24" s="4">
        <v>1.8740199999999999E-8</v>
      </c>
      <c r="Z24">
        <v>0</v>
      </c>
      <c r="AA24">
        <v>0</v>
      </c>
      <c r="AB24">
        <v>342028</v>
      </c>
      <c r="AC24">
        <v>0</v>
      </c>
      <c r="AD24">
        <v>0</v>
      </c>
      <c r="AE24">
        <v>34658232</v>
      </c>
      <c r="AF24">
        <v>101.33199999999999</v>
      </c>
      <c r="AG24">
        <v>1</v>
      </c>
      <c r="AH24" t="s">
        <v>56</v>
      </c>
      <c r="AI24">
        <v>2798</v>
      </c>
      <c r="AJ24">
        <v>23864</v>
      </c>
      <c r="AK24">
        <v>344826</v>
      </c>
      <c r="AL24" s="4">
        <v>6.4621223516866397E-3</v>
      </c>
      <c r="AM24">
        <v>0.99188600000000005</v>
      </c>
      <c r="AN24">
        <v>0.1</v>
      </c>
      <c r="AO24">
        <v>0.5</v>
      </c>
      <c r="AP24" s="4">
        <v>0.04</v>
      </c>
      <c r="AQ24">
        <v>40</v>
      </c>
      <c r="AR24">
        <v>65</v>
      </c>
      <c r="AS24">
        <v>65</v>
      </c>
      <c r="AT24">
        <v>140</v>
      </c>
      <c r="AU24">
        <v>140</v>
      </c>
      <c r="AV24">
        <v>0</v>
      </c>
      <c r="AW24">
        <v>-1</v>
      </c>
    </row>
    <row r="25" spans="1:52">
      <c r="A25" t="s">
        <v>201</v>
      </c>
      <c r="B25">
        <v>15621</v>
      </c>
      <c r="C25" t="s">
        <v>58</v>
      </c>
      <c r="D25" s="1">
        <v>44418.726111111115</v>
      </c>
      <c r="E25" t="s">
        <v>66</v>
      </c>
      <c r="F25" t="s">
        <v>283</v>
      </c>
      <c r="G25">
        <v>11299</v>
      </c>
      <c r="H25" t="s">
        <v>57</v>
      </c>
      <c r="I25" t="s">
        <v>286</v>
      </c>
      <c r="J25">
        <v>1</v>
      </c>
      <c r="K25" t="s">
        <v>53</v>
      </c>
      <c r="L25" s="2">
        <v>44483</v>
      </c>
      <c r="M25" s="3">
        <v>0.73673611111111104</v>
      </c>
      <c r="N25" s="3">
        <v>0.73689814814814814</v>
      </c>
      <c r="O25">
        <v>0</v>
      </c>
      <c r="P25" t="s">
        <v>54</v>
      </c>
      <c r="Q25" t="s">
        <v>16</v>
      </c>
      <c r="R25">
        <v>9.1</v>
      </c>
      <c r="S25">
        <v>1000</v>
      </c>
      <c r="T25">
        <v>1000</v>
      </c>
      <c r="U25">
        <v>0</v>
      </c>
      <c r="V25">
        <v>1</v>
      </c>
      <c r="W25" t="s">
        <v>55</v>
      </c>
      <c r="X25">
        <v>0</v>
      </c>
      <c r="Y25" s="4">
        <v>1.8740199999999999E-8</v>
      </c>
      <c r="Z25">
        <v>151695</v>
      </c>
      <c r="AA25">
        <v>6941</v>
      </c>
      <c r="AB25">
        <v>17119</v>
      </c>
      <c r="AC25">
        <v>25265854</v>
      </c>
      <c r="AD25">
        <v>524649</v>
      </c>
      <c r="AE25">
        <v>365225</v>
      </c>
      <c r="AF25">
        <v>148.81899999999999</v>
      </c>
      <c r="AG25" s="4">
        <v>9.7402600000000006E-2</v>
      </c>
      <c r="AH25">
        <v>162.577</v>
      </c>
      <c r="AI25">
        <v>8264</v>
      </c>
      <c r="AJ25">
        <v>734296</v>
      </c>
      <c r="AK25">
        <v>184019</v>
      </c>
      <c r="AL25" s="4">
        <v>3.4485604131794701E-3</v>
      </c>
      <c r="AM25">
        <v>0.95509200000000005</v>
      </c>
      <c r="AN25">
        <v>0.1</v>
      </c>
      <c r="AO25">
        <v>0.5</v>
      </c>
      <c r="AP25" s="4">
        <v>0.04</v>
      </c>
      <c r="AQ25">
        <v>180</v>
      </c>
      <c r="AR25">
        <v>90</v>
      </c>
      <c r="AS25">
        <v>90</v>
      </c>
      <c r="AT25">
        <v>60</v>
      </c>
      <c r="AU25">
        <v>60</v>
      </c>
      <c r="AV25">
        <v>0</v>
      </c>
      <c r="AW25">
        <v>-1</v>
      </c>
    </row>
    <row r="26" spans="1:52">
      <c r="A26" t="s">
        <v>201</v>
      </c>
      <c r="B26">
        <v>15616</v>
      </c>
      <c r="C26" t="s">
        <v>261</v>
      </c>
      <c r="D26" s="1">
        <v>44418.148576388892</v>
      </c>
      <c r="E26" t="s">
        <v>61</v>
      </c>
      <c r="F26" t="s">
        <v>262</v>
      </c>
      <c r="G26">
        <v>11191</v>
      </c>
      <c r="H26" t="s">
        <v>52</v>
      </c>
      <c r="I26" t="s">
        <v>263</v>
      </c>
      <c r="J26">
        <v>1</v>
      </c>
      <c r="K26" t="s">
        <v>53</v>
      </c>
      <c r="L26" s="2">
        <v>44483</v>
      </c>
      <c r="M26" s="3">
        <v>0.69876157407407413</v>
      </c>
      <c r="N26" s="3">
        <v>0.69901620370370365</v>
      </c>
      <c r="O26">
        <v>0</v>
      </c>
      <c r="P26" t="s">
        <v>54</v>
      </c>
      <c r="Q26" t="s">
        <v>16</v>
      </c>
      <c r="R26">
        <v>9.1</v>
      </c>
      <c r="S26">
        <v>1000</v>
      </c>
      <c r="T26">
        <v>1000</v>
      </c>
      <c r="U26">
        <v>0</v>
      </c>
      <c r="V26">
        <v>1</v>
      </c>
      <c r="W26" t="s">
        <v>55</v>
      </c>
      <c r="X26">
        <v>0</v>
      </c>
      <c r="Y26" s="4">
        <v>1.8740199999999999E-8</v>
      </c>
      <c r="Z26">
        <v>0</v>
      </c>
      <c r="AA26">
        <v>0</v>
      </c>
      <c r="AB26">
        <v>4984442</v>
      </c>
      <c r="AC26">
        <v>0</v>
      </c>
      <c r="AD26">
        <v>0</v>
      </c>
      <c r="AE26">
        <v>382501541</v>
      </c>
      <c r="AF26">
        <v>76.739099999999993</v>
      </c>
      <c r="AG26">
        <v>1</v>
      </c>
      <c r="AH26" t="s">
        <v>56</v>
      </c>
      <c r="AI26">
        <v>280</v>
      </c>
      <c r="AJ26">
        <v>7397</v>
      </c>
      <c r="AK26">
        <v>4984722</v>
      </c>
      <c r="AL26" s="4">
        <v>9.3414891722620005E-2</v>
      </c>
      <c r="AM26">
        <v>0.99994400000000006</v>
      </c>
      <c r="AN26">
        <v>0.1</v>
      </c>
      <c r="AO26">
        <v>0.5</v>
      </c>
      <c r="AP26" s="4">
        <v>0.04</v>
      </c>
      <c r="AQ26">
        <v>40</v>
      </c>
      <c r="AR26">
        <v>65</v>
      </c>
      <c r="AS26">
        <v>65</v>
      </c>
      <c r="AT26">
        <v>140</v>
      </c>
      <c r="AU26">
        <v>140</v>
      </c>
      <c r="AV26">
        <v>0</v>
      </c>
      <c r="AW26">
        <v>-1</v>
      </c>
      <c r="AX26">
        <v>140</v>
      </c>
      <c r="AY26">
        <v>0</v>
      </c>
      <c r="AZ26">
        <v>-1</v>
      </c>
    </row>
    <row r="27" spans="1:52">
      <c r="A27" t="s">
        <v>201</v>
      </c>
      <c r="B27">
        <v>15616</v>
      </c>
      <c r="C27" t="s">
        <v>261</v>
      </c>
      <c r="D27" s="1">
        <v>44418.148576388892</v>
      </c>
      <c r="E27" t="s">
        <v>61</v>
      </c>
      <c r="F27" t="s">
        <v>262</v>
      </c>
      <c r="G27">
        <v>11263</v>
      </c>
      <c r="H27" t="s">
        <v>52</v>
      </c>
      <c r="I27" t="s">
        <v>265</v>
      </c>
      <c r="J27">
        <v>1</v>
      </c>
      <c r="K27" t="s">
        <v>53</v>
      </c>
      <c r="L27" s="2">
        <v>44483</v>
      </c>
      <c r="M27" s="3">
        <v>0.7309606481481481</v>
      </c>
      <c r="N27" s="3">
        <v>0.73112268518518519</v>
      </c>
      <c r="O27">
        <v>0</v>
      </c>
      <c r="P27" t="s">
        <v>54</v>
      </c>
      <c r="Q27" t="s">
        <v>16</v>
      </c>
      <c r="R27">
        <v>9.1</v>
      </c>
      <c r="S27">
        <v>1000</v>
      </c>
      <c r="T27">
        <v>1000</v>
      </c>
      <c r="U27">
        <v>0</v>
      </c>
      <c r="V27">
        <v>1</v>
      </c>
      <c r="W27" t="s">
        <v>55</v>
      </c>
      <c r="X27">
        <v>0</v>
      </c>
      <c r="Y27" s="4">
        <v>1.8740199999999999E-8</v>
      </c>
      <c r="Z27">
        <v>0</v>
      </c>
      <c r="AA27">
        <v>0</v>
      </c>
      <c r="AB27">
        <v>13158552</v>
      </c>
      <c r="AC27">
        <v>0</v>
      </c>
      <c r="AD27">
        <v>0</v>
      </c>
      <c r="AE27">
        <v>646889686</v>
      </c>
      <c r="AF27">
        <v>49.161200000000001</v>
      </c>
      <c r="AG27">
        <v>1</v>
      </c>
      <c r="AH27" t="s">
        <v>56</v>
      </c>
      <c r="AI27">
        <v>858</v>
      </c>
      <c r="AJ27">
        <v>5182</v>
      </c>
      <c r="AK27">
        <v>13159410</v>
      </c>
      <c r="AL27">
        <v>0.246610515146795</v>
      </c>
      <c r="AM27">
        <v>0.99993500000000002</v>
      </c>
      <c r="AN27">
        <v>0.1</v>
      </c>
      <c r="AO27">
        <v>0.5</v>
      </c>
      <c r="AP27" s="4">
        <v>0.04</v>
      </c>
      <c r="AQ27">
        <v>40</v>
      </c>
      <c r="AR27">
        <v>65</v>
      </c>
      <c r="AS27">
        <v>65</v>
      </c>
      <c r="AT27">
        <v>140</v>
      </c>
      <c r="AU27">
        <v>140</v>
      </c>
      <c r="AV27">
        <v>0</v>
      </c>
      <c r="AW27">
        <v>-1</v>
      </c>
    </row>
    <row r="28" spans="1:52">
      <c r="A28" t="s">
        <v>201</v>
      </c>
      <c r="B28">
        <v>15617</v>
      </c>
      <c r="C28" t="s">
        <v>60</v>
      </c>
      <c r="D28" s="1">
        <v>44418.169363425928</v>
      </c>
      <c r="E28" t="s">
        <v>62</v>
      </c>
      <c r="F28" t="s">
        <v>267</v>
      </c>
      <c r="G28">
        <v>11207</v>
      </c>
      <c r="H28" t="s">
        <v>52</v>
      </c>
      <c r="I28" t="s">
        <v>268</v>
      </c>
      <c r="J28">
        <v>1</v>
      </c>
      <c r="K28" t="s">
        <v>53</v>
      </c>
      <c r="L28" s="2">
        <v>44483</v>
      </c>
      <c r="M28" s="3">
        <v>0.7026041666666667</v>
      </c>
      <c r="N28" s="3">
        <v>0.7029050925925926</v>
      </c>
      <c r="O28">
        <v>0</v>
      </c>
      <c r="P28" t="s">
        <v>54</v>
      </c>
      <c r="Q28" t="s">
        <v>16</v>
      </c>
      <c r="R28">
        <v>9.1</v>
      </c>
      <c r="S28">
        <v>1000</v>
      </c>
      <c r="T28">
        <v>1000</v>
      </c>
      <c r="U28">
        <v>0</v>
      </c>
      <c r="V28">
        <v>1</v>
      </c>
      <c r="W28" t="s">
        <v>55</v>
      </c>
      <c r="X28">
        <v>0</v>
      </c>
      <c r="Y28" s="4">
        <v>1.8740199999999999E-8</v>
      </c>
      <c r="Z28">
        <v>0</v>
      </c>
      <c r="AA28">
        <v>0</v>
      </c>
      <c r="AB28">
        <v>993944</v>
      </c>
      <c r="AC28">
        <v>0</v>
      </c>
      <c r="AD28">
        <v>0</v>
      </c>
      <c r="AE28">
        <v>104308125</v>
      </c>
      <c r="AF28">
        <v>104.944</v>
      </c>
      <c r="AG28">
        <v>1</v>
      </c>
      <c r="AH28" t="s">
        <v>56</v>
      </c>
      <c r="AI28">
        <v>227</v>
      </c>
      <c r="AJ28">
        <v>3034</v>
      </c>
      <c r="AK28">
        <v>994171</v>
      </c>
      <c r="AL28" s="4">
        <v>1.86310041600652E-2</v>
      </c>
      <c r="AM28">
        <v>0.99977199999999999</v>
      </c>
      <c r="AN28">
        <v>0.1</v>
      </c>
      <c r="AO28">
        <v>0.5</v>
      </c>
      <c r="AP28" s="4">
        <v>0.04</v>
      </c>
      <c r="AQ28">
        <v>40</v>
      </c>
      <c r="AR28">
        <v>65</v>
      </c>
      <c r="AS28">
        <v>65</v>
      </c>
      <c r="AT28">
        <v>140</v>
      </c>
      <c r="AU28">
        <v>140</v>
      </c>
      <c r="AV28">
        <v>0</v>
      </c>
      <c r="AW28">
        <v>-1</v>
      </c>
    </row>
    <row r="29" spans="1:52">
      <c r="A29" t="s">
        <v>201</v>
      </c>
      <c r="B29">
        <v>15617</v>
      </c>
      <c r="C29" t="s">
        <v>60</v>
      </c>
      <c r="D29" s="1">
        <v>44418.169363425928</v>
      </c>
      <c r="E29" t="s">
        <v>62</v>
      </c>
      <c r="F29" t="s">
        <v>267</v>
      </c>
      <c r="G29">
        <v>11297</v>
      </c>
      <c r="H29" t="s">
        <v>57</v>
      </c>
      <c r="I29" t="s">
        <v>270</v>
      </c>
      <c r="J29">
        <v>1</v>
      </c>
      <c r="K29" t="s">
        <v>53</v>
      </c>
      <c r="L29" s="2">
        <v>44483</v>
      </c>
      <c r="M29" s="3">
        <v>0.73636574074074079</v>
      </c>
      <c r="N29" s="3">
        <v>0.73652777777777778</v>
      </c>
      <c r="O29">
        <v>0</v>
      </c>
      <c r="P29" t="s">
        <v>54</v>
      </c>
      <c r="Q29" t="s">
        <v>16</v>
      </c>
      <c r="R29">
        <v>9.1</v>
      </c>
      <c r="S29">
        <v>1000</v>
      </c>
      <c r="T29">
        <v>1000</v>
      </c>
      <c r="U29">
        <v>0</v>
      </c>
      <c r="V29">
        <v>1</v>
      </c>
      <c r="W29" t="s">
        <v>55</v>
      </c>
      <c r="X29">
        <v>0</v>
      </c>
      <c r="Y29" s="4">
        <v>1.8740199999999999E-8</v>
      </c>
      <c r="Z29">
        <v>8201826</v>
      </c>
      <c r="AA29">
        <v>464649</v>
      </c>
      <c r="AB29">
        <v>427093</v>
      </c>
      <c r="AC29">
        <v>1285958627</v>
      </c>
      <c r="AD29">
        <v>35612510</v>
      </c>
      <c r="AE29">
        <v>15490534</v>
      </c>
      <c r="AF29">
        <v>147.03399999999999</v>
      </c>
      <c r="AG29" s="4">
        <v>4.6966500000000001E-2</v>
      </c>
      <c r="AH29">
        <v>152.49199999999999</v>
      </c>
      <c r="AI29">
        <v>6411</v>
      </c>
      <c r="AJ29">
        <v>887922</v>
      </c>
      <c r="AK29">
        <v>9099979</v>
      </c>
      <c r="AL29">
        <v>0.17053579978243799</v>
      </c>
      <c r="AM29">
        <v>0.99929500000000004</v>
      </c>
      <c r="AN29">
        <v>0.1</v>
      </c>
      <c r="AO29">
        <v>0.5</v>
      </c>
      <c r="AP29" s="4">
        <v>0.04</v>
      </c>
      <c r="AQ29">
        <v>180</v>
      </c>
      <c r="AR29">
        <v>90</v>
      </c>
      <c r="AS29">
        <v>90</v>
      </c>
      <c r="AT29">
        <v>60</v>
      </c>
      <c r="AU29">
        <v>60</v>
      </c>
      <c r="AV29">
        <v>0</v>
      </c>
      <c r="AW29">
        <v>-1</v>
      </c>
    </row>
    <row r="30" spans="1:52">
      <c r="A30" t="s">
        <v>201</v>
      </c>
      <c r="B30">
        <v>15618</v>
      </c>
      <c r="C30" t="s">
        <v>63</v>
      </c>
      <c r="D30" s="1">
        <v>44418.24417824074</v>
      </c>
      <c r="E30" t="s">
        <v>64</v>
      </c>
      <c r="F30" t="s">
        <v>272</v>
      </c>
      <c r="G30">
        <v>11192</v>
      </c>
      <c r="H30" t="s">
        <v>52</v>
      </c>
      <c r="I30" t="s">
        <v>273</v>
      </c>
      <c r="J30">
        <v>1</v>
      </c>
      <c r="K30" t="s">
        <v>53</v>
      </c>
      <c r="L30" s="2">
        <v>44483</v>
      </c>
      <c r="M30" s="3">
        <v>0.6990277777777778</v>
      </c>
      <c r="N30" s="3">
        <v>0.69928240740740744</v>
      </c>
      <c r="O30">
        <v>0</v>
      </c>
      <c r="P30" t="s">
        <v>54</v>
      </c>
      <c r="Q30" t="s">
        <v>16</v>
      </c>
      <c r="R30">
        <v>9.1</v>
      </c>
      <c r="S30">
        <v>1000</v>
      </c>
      <c r="T30">
        <v>1000</v>
      </c>
      <c r="U30">
        <v>0</v>
      </c>
      <c r="V30">
        <v>1</v>
      </c>
      <c r="W30" t="s">
        <v>55</v>
      </c>
      <c r="X30">
        <v>0</v>
      </c>
      <c r="Y30" s="4">
        <v>1.8740199999999999E-8</v>
      </c>
      <c r="Z30">
        <v>0</v>
      </c>
      <c r="AA30">
        <v>0</v>
      </c>
      <c r="AB30">
        <v>13176176</v>
      </c>
      <c r="AC30">
        <v>0</v>
      </c>
      <c r="AD30">
        <v>0</v>
      </c>
      <c r="AE30">
        <v>1011907230</v>
      </c>
      <c r="AF30">
        <v>76.798199999999994</v>
      </c>
      <c r="AG30">
        <v>1</v>
      </c>
      <c r="AH30" t="s">
        <v>56</v>
      </c>
      <c r="AI30">
        <v>1955</v>
      </c>
      <c r="AJ30">
        <v>13131</v>
      </c>
      <c r="AK30">
        <v>13178131</v>
      </c>
      <c r="AL30">
        <v>0.24696135119902399</v>
      </c>
      <c r="AM30">
        <v>0.99985199999999996</v>
      </c>
      <c r="AN30">
        <v>0.1</v>
      </c>
      <c r="AO30">
        <v>0.5</v>
      </c>
      <c r="AP30" s="4">
        <v>0.04</v>
      </c>
      <c r="AQ30">
        <v>40</v>
      </c>
      <c r="AR30">
        <v>65</v>
      </c>
      <c r="AS30">
        <v>65</v>
      </c>
      <c r="AT30">
        <v>140</v>
      </c>
      <c r="AU30">
        <v>140</v>
      </c>
      <c r="AV30">
        <v>0</v>
      </c>
      <c r="AW30">
        <v>-1</v>
      </c>
    </row>
    <row r="31" spans="1:52">
      <c r="A31" t="s">
        <v>201</v>
      </c>
      <c r="B31">
        <v>15618</v>
      </c>
      <c r="C31" t="s">
        <v>63</v>
      </c>
      <c r="D31" s="1">
        <v>44418.24417824074</v>
      </c>
      <c r="E31" t="s">
        <v>64</v>
      </c>
      <c r="F31" t="s">
        <v>272</v>
      </c>
      <c r="G31">
        <v>11264</v>
      </c>
      <c r="H31" t="s">
        <v>52</v>
      </c>
      <c r="I31" t="s">
        <v>275</v>
      </c>
      <c r="J31">
        <v>1</v>
      </c>
      <c r="K31" t="s">
        <v>53</v>
      </c>
      <c r="L31" s="2">
        <v>44483</v>
      </c>
      <c r="M31" s="3">
        <v>0.73112268518518519</v>
      </c>
      <c r="N31" s="3">
        <v>0.73129629629629633</v>
      </c>
      <c r="O31">
        <v>0</v>
      </c>
      <c r="P31" t="s">
        <v>54</v>
      </c>
      <c r="Q31" t="s">
        <v>16</v>
      </c>
      <c r="R31">
        <v>9.1</v>
      </c>
      <c r="S31">
        <v>1000</v>
      </c>
      <c r="T31">
        <v>1000</v>
      </c>
      <c r="U31">
        <v>0</v>
      </c>
      <c r="V31">
        <v>1</v>
      </c>
      <c r="W31" t="s">
        <v>55</v>
      </c>
      <c r="X31">
        <v>0</v>
      </c>
      <c r="Y31" s="4">
        <v>1.8740199999999999E-8</v>
      </c>
      <c r="Z31">
        <v>0</v>
      </c>
      <c r="AA31">
        <v>0</v>
      </c>
      <c r="AB31">
        <v>17056054</v>
      </c>
      <c r="AC31">
        <v>0</v>
      </c>
      <c r="AD31">
        <v>0</v>
      </c>
      <c r="AE31">
        <v>1121780419</v>
      </c>
      <c r="AF31">
        <v>65.770200000000003</v>
      </c>
      <c r="AG31">
        <v>1</v>
      </c>
      <c r="AH31" t="s">
        <v>56</v>
      </c>
      <c r="AI31">
        <v>5425</v>
      </c>
      <c r="AJ31">
        <v>27354</v>
      </c>
      <c r="AK31">
        <v>17061479</v>
      </c>
      <c r="AL31">
        <v>0.31973622870297502</v>
      </c>
      <c r="AM31">
        <v>0.99968199999999996</v>
      </c>
      <c r="AN31">
        <v>0.1</v>
      </c>
      <c r="AO31">
        <v>0.5</v>
      </c>
      <c r="AP31" s="4">
        <v>0.04</v>
      </c>
      <c r="AQ31">
        <v>40</v>
      </c>
      <c r="AR31">
        <v>65</v>
      </c>
      <c r="AS31">
        <v>65</v>
      </c>
      <c r="AT31">
        <v>140</v>
      </c>
      <c r="AU31">
        <v>140</v>
      </c>
      <c r="AV31">
        <v>0</v>
      </c>
      <c r="AW31">
        <v>-1</v>
      </c>
    </row>
    <row r="32" spans="1:52">
      <c r="A32" t="s">
        <v>201</v>
      </c>
      <c r="B32">
        <v>15619</v>
      </c>
      <c r="C32" t="s">
        <v>277</v>
      </c>
      <c r="D32" s="1">
        <v>44418.321620370371</v>
      </c>
      <c r="E32" t="s">
        <v>65</v>
      </c>
      <c r="F32" t="s">
        <v>278</v>
      </c>
      <c r="G32">
        <v>11208</v>
      </c>
      <c r="H32" t="s">
        <v>52</v>
      </c>
      <c r="I32" t="s">
        <v>279</v>
      </c>
      <c r="J32">
        <v>1</v>
      </c>
      <c r="K32" t="s">
        <v>53</v>
      </c>
      <c r="L32" s="2">
        <v>44483</v>
      </c>
      <c r="M32" s="3">
        <v>0.70291666666666675</v>
      </c>
      <c r="N32" s="3">
        <v>0.70326388888888891</v>
      </c>
      <c r="O32">
        <v>0</v>
      </c>
      <c r="P32" t="s">
        <v>54</v>
      </c>
      <c r="Q32" t="s">
        <v>16</v>
      </c>
      <c r="R32">
        <v>9.1</v>
      </c>
      <c r="S32">
        <v>1000</v>
      </c>
      <c r="T32">
        <v>1000</v>
      </c>
      <c r="U32">
        <v>0</v>
      </c>
      <c r="V32">
        <v>1</v>
      </c>
      <c r="W32" t="s">
        <v>55</v>
      </c>
      <c r="X32">
        <v>0</v>
      </c>
      <c r="Y32" s="4">
        <v>1.8740199999999999E-8</v>
      </c>
      <c r="Z32">
        <v>0</v>
      </c>
      <c r="AA32">
        <v>0</v>
      </c>
      <c r="AB32">
        <v>13505723</v>
      </c>
      <c r="AC32">
        <v>0</v>
      </c>
      <c r="AD32">
        <v>0</v>
      </c>
      <c r="AE32">
        <v>1606388130</v>
      </c>
      <c r="AF32">
        <v>118.941</v>
      </c>
      <c r="AG32">
        <v>1</v>
      </c>
      <c r="AH32" t="s">
        <v>56</v>
      </c>
      <c r="AI32">
        <v>8</v>
      </c>
      <c r="AJ32">
        <v>183</v>
      </c>
      <c r="AK32">
        <v>13505731</v>
      </c>
      <c r="AL32">
        <v>0.253100654158814</v>
      </c>
      <c r="AM32">
        <v>0.99999899999999997</v>
      </c>
      <c r="AN32">
        <v>0.1</v>
      </c>
      <c r="AO32">
        <v>0.5</v>
      </c>
      <c r="AP32" s="4">
        <v>0.04</v>
      </c>
      <c r="AQ32">
        <v>40</v>
      </c>
      <c r="AR32">
        <v>65</v>
      </c>
      <c r="AS32">
        <v>65</v>
      </c>
      <c r="AT32">
        <v>140</v>
      </c>
      <c r="AU32">
        <v>140</v>
      </c>
      <c r="AV32">
        <v>0</v>
      </c>
      <c r="AW32">
        <v>-1</v>
      </c>
    </row>
    <row r="33" spans="1:49">
      <c r="A33" t="s">
        <v>201</v>
      </c>
      <c r="B33">
        <v>15619</v>
      </c>
      <c r="C33" t="s">
        <v>277</v>
      </c>
      <c r="D33" s="1">
        <v>44418.321620370371</v>
      </c>
      <c r="E33" t="s">
        <v>65</v>
      </c>
      <c r="F33" t="s">
        <v>278</v>
      </c>
      <c r="G33">
        <v>11298</v>
      </c>
      <c r="H33" t="s">
        <v>57</v>
      </c>
      <c r="I33" t="s">
        <v>281</v>
      </c>
      <c r="J33">
        <v>1</v>
      </c>
      <c r="K33" t="s">
        <v>53</v>
      </c>
      <c r="L33" s="2">
        <v>44483</v>
      </c>
      <c r="M33" s="3">
        <v>0.73653935185185182</v>
      </c>
      <c r="N33" s="3">
        <v>0.73672453703703711</v>
      </c>
      <c r="O33">
        <v>0</v>
      </c>
      <c r="P33" t="s">
        <v>54</v>
      </c>
      <c r="Q33" t="s">
        <v>16</v>
      </c>
      <c r="R33">
        <v>9.1</v>
      </c>
      <c r="S33">
        <v>1000</v>
      </c>
      <c r="T33">
        <v>1000</v>
      </c>
      <c r="U33">
        <v>0</v>
      </c>
      <c r="V33">
        <v>1</v>
      </c>
      <c r="W33" t="s">
        <v>55</v>
      </c>
      <c r="X33">
        <v>0</v>
      </c>
      <c r="Y33" s="4">
        <v>1.8740199999999999E-8</v>
      </c>
      <c r="Z33">
        <v>16212850</v>
      </c>
      <c r="AA33">
        <v>453061</v>
      </c>
      <c r="AB33">
        <v>247605</v>
      </c>
      <c r="AC33">
        <v>2625455198</v>
      </c>
      <c r="AD33">
        <v>34964172</v>
      </c>
      <c r="AE33">
        <v>10386594</v>
      </c>
      <c r="AF33">
        <v>157.91</v>
      </c>
      <c r="AG33" s="4">
        <v>1.46395E-2</v>
      </c>
      <c r="AH33">
        <v>159.63200000000001</v>
      </c>
      <c r="AI33">
        <v>4762</v>
      </c>
      <c r="AJ33">
        <v>308719</v>
      </c>
      <c r="AK33">
        <v>16918278</v>
      </c>
      <c r="AL33">
        <v>0.31705260744795399</v>
      </c>
      <c r="AM33">
        <v>0.99971900000000002</v>
      </c>
      <c r="AN33">
        <v>0.1</v>
      </c>
      <c r="AO33">
        <v>0.5</v>
      </c>
      <c r="AP33" s="4">
        <v>0.04</v>
      </c>
      <c r="AQ33">
        <v>180</v>
      </c>
      <c r="AR33">
        <v>90</v>
      </c>
      <c r="AS33">
        <v>90</v>
      </c>
      <c r="AT33">
        <v>60</v>
      </c>
      <c r="AU33">
        <v>60</v>
      </c>
      <c r="AV33">
        <v>0</v>
      </c>
      <c r="AW33">
        <v>-1</v>
      </c>
    </row>
    <row r="34" spans="1:49">
      <c r="A34" t="s">
        <v>201</v>
      </c>
      <c r="B34">
        <v>15623</v>
      </c>
      <c r="C34" t="s">
        <v>293</v>
      </c>
      <c r="D34" s="1">
        <v>44420.527071759258</v>
      </c>
      <c r="E34" t="s">
        <v>70</v>
      </c>
      <c r="F34" t="s">
        <v>294</v>
      </c>
      <c r="G34">
        <v>11211</v>
      </c>
      <c r="H34" t="s">
        <v>52</v>
      </c>
      <c r="I34" t="s">
        <v>295</v>
      </c>
      <c r="J34">
        <v>1</v>
      </c>
      <c r="K34" t="s">
        <v>53</v>
      </c>
      <c r="L34" s="2">
        <v>44483</v>
      </c>
      <c r="M34" s="3">
        <v>0.70359953703703704</v>
      </c>
      <c r="N34" s="3">
        <v>0.70373842592592595</v>
      </c>
      <c r="O34">
        <v>0</v>
      </c>
      <c r="P34" t="s">
        <v>54</v>
      </c>
      <c r="Q34" t="s">
        <v>16</v>
      </c>
      <c r="R34">
        <v>9.1</v>
      </c>
      <c r="S34">
        <v>1000</v>
      </c>
      <c r="T34">
        <v>1000</v>
      </c>
      <c r="U34">
        <v>0</v>
      </c>
      <c r="V34">
        <v>1</v>
      </c>
      <c r="W34" t="s">
        <v>55</v>
      </c>
      <c r="X34">
        <v>0</v>
      </c>
      <c r="Y34" s="4">
        <v>1.8740199999999999E-8</v>
      </c>
      <c r="Z34">
        <v>0</v>
      </c>
      <c r="AA34">
        <v>0</v>
      </c>
      <c r="AB34">
        <v>420560</v>
      </c>
      <c r="AC34">
        <v>0</v>
      </c>
      <c r="AD34">
        <v>0</v>
      </c>
      <c r="AE34">
        <v>44300354</v>
      </c>
      <c r="AF34">
        <v>105.337</v>
      </c>
      <c r="AG34">
        <v>1</v>
      </c>
      <c r="AH34" t="s">
        <v>56</v>
      </c>
      <c r="AI34">
        <v>322</v>
      </c>
      <c r="AJ34">
        <v>5577</v>
      </c>
      <c r="AK34">
        <v>420882</v>
      </c>
      <c r="AL34" s="4">
        <v>7.8874301230840403E-3</v>
      </c>
      <c r="AM34">
        <v>0.99923499999999998</v>
      </c>
      <c r="AN34">
        <v>0.1</v>
      </c>
      <c r="AO34">
        <v>0.5</v>
      </c>
      <c r="AP34" s="4">
        <v>0.04</v>
      </c>
      <c r="AQ34">
        <v>40</v>
      </c>
      <c r="AR34">
        <v>65</v>
      </c>
      <c r="AS34">
        <v>65</v>
      </c>
      <c r="AT34">
        <v>140</v>
      </c>
      <c r="AU34">
        <v>140</v>
      </c>
      <c r="AV34">
        <v>0</v>
      </c>
      <c r="AW34">
        <v>-1</v>
      </c>
    </row>
    <row r="35" spans="1:49">
      <c r="A35" t="s">
        <v>201</v>
      </c>
      <c r="B35">
        <v>15623</v>
      </c>
      <c r="C35" t="s">
        <v>293</v>
      </c>
      <c r="D35" s="1">
        <v>44420.527071759258</v>
      </c>
      <c r="E35" t="s">
        <v>70</v>
      </c>
      <c r="F35" t="s">
        <v>294</v>
      </c>
      <c r="G35">
        <v>11301</v>
      </c>
      <c r="H35" t="s">
        <v>57</v>
      </c>
      <c r="I35" t="s">
        <v>297</v>
      </c>
      <c r="J35">
        <v>1</v>
      </c>
      <c r="K35" t="s">
        <v>53</v>
      </c>
      <c r="L35" s="2">
        <v>44483</v>
      </c>
      <c r="M35" s="3">
        <v>0.73707175925925927</v>
      </c>
      <c r="N35" s="3">
        <v>0.73724537037037041</v>
      </c>
      <c r="O35">
        <v>0</v>
      </c>
      <c r="P35" t="s">
        <v>54</v>
      </c>
      <c r="Q35" t="s">
        <v>16</v>
      </c>
      <c r="R35">
        <v>9.1</v>
      </c>
      <c r="S35">
        <v>1000</v>
      </c>
      <c r="T35">
        <v>1000</v>
      </c>
      <c r="U35">
        <v>0</v>
      </c>
      <c r="V35">
        <v>1</v>
      </c>
      <c r="W35" t="s">
        <v>55</v>
      </c>
      <c r="X35">
        <v>0</v>
      </c>
      <c r="Y35" s="4">
        <v>1.8740199999999999E-8</v>
      </c>
      <c r="Z35">
        <v>23826635</v>
      </c>
      <c r="AA35">
        <v>261303</v>
      </c>
      <c r="AB35">
        <v>131209</v>
      </c>
      <c r="AC35">
        <v>3940342628</v>
      </c>
      <c r="AD35">
        <v>20289665</v>
      </c>
      <c r="AE35">
        <v>5367884</v>
      </c>
      <c r="AF35">
        <v>163.755</v>
      </c>
      <c r="AG35" s="4">
        <v>5.41757E-3</v>
      </c>
      <c r="AH35">
        <v>164.42400000000001</v>
      </c>
      <c r="AI35">
        <v>1577</v>
      </c>
      <c r="AJ35">
        <v>222341</v>
      </c>
      <c r="AK35">
        <v>24220724</v>
      </c>
      <c r="AL35">
        <v>0.45390220556000199</v>
      </c>
      <c r="AM35">
        <v>0.99993500000000002</v>
      </c>
      <c r="AN35">
        <v>0.1</v>
      </c>
      <c r="AO35">
        <v>0.5</v>
      </c>
      <c r="AP35" s="4">
        <v>0.04</v>
      </c>
      <c r="AQ35">
        <v>180</v>
      </c>
      <c r="AR35">
        <v>90</v>
      </c>
      <c r="AS35">
        <v>90</v>
      </c>
      <c r="AT35">
        <v>60</v>
      </c>
      <c r="AU35">
        <v>60</v>
      </c>
      <c r="AV35">
        <v>0</v>
      </c>
      <c r="AW35">
        <v>-1</v>
      </c>
    </row>
    <row r="36" spans="1:49">
      <c r="A36" t="s">
        <v>201</v>
      </c>
      <c r="B36">
        <v>15717</v>
      </c>
      <c r="C36" t="s">
        <v>299</v>
      </c>
      <c r="D36" s="1">
        <v>44449.610763888886</v>
      </c>
      <c r="E36" t="s">
        <v>71</v>
      </c>
      <c r="F36" t="s">
        <v>300</v>
      </c>
      <c r="G36">
        <v>11193</v>
      </c>
      <c r="H36" t="s">
        <v>52</v>
      </c>
      <c r="I36" t="s">
        <v>308</v>
      </c>
      <c r="J36">
        <v>1</v>
      </c>
      <c r="K36" t="s">
        <v>53</v>
      </c>
      <c r="L36" s="2">
        <v>44483</v>
      </c>
      <c r="M36" s="3">
        <v>0.69929398148148147</v>
      </c>
      <c r="N36" s="3">
        <v>0.69954861111111111</v>
      </c>
      <c r="O36">
        <v>0</v>
      </c>
      <c r="P36" t="s">
        <v>54</v>
      </c>
      <c r="Q36" t="s">
        <v>16</v>
      </c>
      <c r="R36">
        <v>9.1</v>
      </c>
      <c r="S36">
        <v>1000</v>
      </c>
      <c r="T36">
        <v>1000</v>
      </c>
      <c r="U36">
        <v>0</v>
      </c>
      <c r="V36">
        <v>1</v>
      </c>
      <c r="W36" t="s">
        <v>55</v>
      </c>
      <c r="X36">
        <v>0</v>
      </c>
      <c r="Y36" s="4">
        <v>1.8740199999999999E-8</v>
      </c>
      <c r="Z36">
        <v>0</v>
      </c>
      <c r="AA36">
        <v>0</v>
      </c>
      <c r="AB36">
        <v>16415312</v>
      </c>
      <c r="AC36">
        <v>0</v>
      </c>
      <c r="AD36">
        <v>0</v>
      </c>
      <c r="AE36">
        <v>1270456945</v>
      </c>
      <c r="AF36">
        <v>77.394599999999997</v>
      </c>
      <c r="AG36">
        <v>1</v>
      </c>
      <c r="AH36" t="s">
        <v>56</v>
      </c>
      <c r="AI36">
        <v>1287</v>
      </c>
      <c r="AJ36">
        <v>1924</v>
      </c>
      <c r="AK36">
        <v>16416599</v>
      </c>
      <c r="AL36">
        <v>0.30765102207077299</v>
      </c>
      <c r="AM36">
        <v>0.99992199999999998</v>
      </c>
      <c r="AN36">
        <v>0.1</v>
      </c>
      <c r="AO36">
        <v>0.5</v>
      </c>
      <c r="AP36" s="4">
        <v>0.04</v>
      </c>
      <c r="AQ36">
        <v>40</v>
      </c>
      <c r="AR36">
        <v>65</v>
      </c>
      <c r="AS36">
        <v>65</v>
      </c>
      <c r="AT36">
        <v>140</v>
      </c>
      <c r="AU36">
        <v>140</v>
      </c>
      <c r="AV36">
        <v>0</v>
      </c>
      <c r="AW36">
        <v>-1</v>
      </c>
    </row>
    <row r="37" spans="1:49">
      <c r="A37" t="s">
        <v>201</v>
      </c>
      <c r="B37">
        <v>15717</v>
      </c>
      <c r="C37" t="s">
        <v>299</v>
      </c>
      <c r="D37" s="1">
        <v>44449.610763888886</v>
      </c>
      <c r="E37" t="s">
        <v>71</v>
      </c>
      <c r="F37" t="s">
        <v>300</v>
      </c>
      <c r="G37">
        <v>11265</v>
      </c>
      <c r="H37" t="s">
        <v>52</v>
      </c>
      <c r="I37" t="s">
        <v>309</v>
      </c>
      <c r="J37">
        <v>1</v>
      </c>
      <c r="K37" t="s">
        <v>53</v>
      </c>
      <c r="L37" s="2">
        <v>44483</v>
      </c>
      <c r="M37" s="3">
        <v>0.73129629629629633</v>
      </c>
      <c r="N37" s="3">
        <v>0.73145833333333332</v>
      </c>
      <c r="O37">
        <v>0</v>
      </c>
      <c r="P37" t="s">
        <v>54</v>
      </c>
      <c r="Q37" t="s">
        <v>16</v>
      </c>
      <c r="R37">
        <v>9.1</v>
      </c>
      <c r="S37">
        <v>1000</v>
      </c>
      <c r="T37">
        <v>1000</v>
      </c>
      <c r="U37">
        <v>0</v>
      </c>
      <c r="V37">
        <v>1</v>
      </c>
      <c r="W37" t="s">
        <v>55</v>
      </c>
      <c r="X37">
        <v>0</v>
      </c>
      <c r="Y37" s="4">
        <v>1.8740199999999999E-8</v>
      </c>
      <c r="Z37">
        <v>0</v>
      </c>
      <c r="AA37">
        <v>0</v>
      </c>
      <c r="AB37">
        <v>8920643</v>
      </c>
      <c r="AC37">
        <v>0</v>
      </c>
      <c r="AD37">
        <v>0</v>
      </c>
      <c r="AE37">
        <v>795715178</v>
      </c>
      <c r="AF37">
        <v>89.199299999999994</v>
      </c>
      <c r="AG37">
        <v>1</v>
      </c>
      <c r="AH37" t="s">
        <v>56</v>
      </c>
      <c r="AI37">
        <v>303</v>
      </c>
      <c r="AJ37">
        <v>6457</v>
      </c>
      <c r="AK37">
        <v>8920946</v>
      </c>
      <c r="AL37">
        <v>0.16718067821100899</v>
      </c>
      <c r="AM37">
        <v>0.99996600000000002</v>
      </c>
      <c r="AN37">
        <v>0.1</v>
      </c>
      <c r="AO37">
        <v>0.5</v>
      </c>
      <c r="AP37" s="4">
        <v>0.04</v>
      </c>
      <c r="AQ37">
        <v>40</v>
      </c>
      <c r="AR37">
        <v>65</v>
      </c>
      <c r="AS37">
        <v>65</v>
      </c>
      <c r="AT37">
        <v>140</v>
      </c>
      <c r="AU37">
        <v>140</v>
      </c>
      <c r="AV37">
        <v>0</v>
      </c>
      <c r="AW37">
        <v>-1</v>
      </c>
    </row>
    <row r="38" spans="1:49">
      <c r="A38" t="s">
        <v>201</v>
      </c>
      <c r="B38">
        <v>16391</v>
      </c>
      <c r="C38" t="s">
        <v>72</v>
      </c>
      <c r="D38" s="1">
        <v>44602.816608796296</v>
      </c>
      <c r="E38" t="s">
        <v>73</v>
      </c>
      <c r="F38" t="s">
        <v>74</v>
      </c>
      <c r="G38">
        <v>12841</v>
      </c>
      <c r="H38" t="s">
        <v>57</v>
      </c>
      <c r="I38" t="s">
        <v>75</v>
      </c>
      <c r="J38">
        <v>1</v>
      </c>
      <c r="K38" t="s">
        <v>53</v>
      </c>
      <c r="L38" s="2">
        <v>44610</v>
      </c>
      <c r="M38" s="3">
        <v>0.67903935185185194</v>
      </c>
      <c r="N38" s="3">
        <v>0.67935185185185187</v>
      </c>
      <c r="O38">
        <v>0</v>
      </c>
      <c r="P38" t="s">
        <v>54</v>
      </c>
      <c r="Q38" t="s">
        <v>16</v>
      </c>
      <c r="R38">
        <v>9.1</v>
      </c>
      <c r="S38">
        <v>1000</v>
      </c>
      <c r="T38">
        <v>1000</v>
      </c>
      <c r="U38">
        <v>0</v>
      </c>
      <c r="V38">
        <v>1</v>
      </c>
      <c r="W38" t="s">
        <v>55</v>
      </c>
      <c r="X38">
        <v>0</v>
      </c>
      <c r="Y38" s="4">
        <v>1.8740199999999999E-8</v>
      </c>
      <c r="Z38">
        <v>17369185</v>
      </c>
      <c r="AA38">
        <v>501236</v>
      </c>
      <c r="AB38">
        <v>344169</v>
      </c>
      <c r="AC38">
        <v>2756798569</v>
      </c>
      <c r="AD38">
        <v>38717321</v>
      </c>
      <c r="AE38">
        <v>13320435</v>
      </c>
      <c r="AF38">
        <v>154.208</v>
      </c>
      <c r="AG38" s="4">
        <v>1.8895200000000001E-2</v>
      </c>
      <c r="AH38">
        <v>156.43299999999999</v>
      </c>
      <c r="AI38">
        <v>7540123</v>
      </c>
      <c r="AJ38">
        <v>968168268</v>
      </c>
      <c r="AK38">
        <v>25754713</v>
      </c>
      <c r="AL38">
        <v>0.4826495291497</v>
      </c>
      <c r="AM38">
        <v>0.707233</v>
      </c>
      <c r="AN38">
        <v>0.1</v>
      </c>
      <c r="AO38">
        <v>0.5</v>
      </c>
      <c r="AP38" s="4">
        <v>0.04</v>
      </c>
      <c r="AQ38">
        <v>180</v>
      </c>
      <c r="AR38">
        <v>90</v>
      </c>
      <c r="AS38">
        <v>90</v>
      </c>
      <c r="AT38">
        <v>60</v>
      </c>
      <c r="AU38">
        <v>60</v>
      </c>
      <c r="AV38">
        <v>0</v>
      </c>
      <c r="AW38">
        <v>-1</v>
      </c>
    </row>
    <row r="39" spans="1:49">
      <c r="A39" t="s">
        <v>201</v>
      </c>
      <c r="B39">
        <v>16391</v>
      </c>
      <c r="C39" t="s">
        <v>72</v>
      </c>
      <c r="D39" s="1">
        <v>44602.816608796296</v>
      </c>
      <c r="E39" t="s">
        <v>73</v>
      </c>
      <c r="F39" t="s">
        <v>74</v>
      </c>
      <c r="G39">
        <v>12852</v>
      </c>
      <c r="H39" t="s">
        <v>57</v>
      </c>
      <c r="I39" t="s">
        <v>76</v>
      </c>
      <c r="J39">
        <v>1</v>
      </c>
      <c r="K39" t="s">
        <v>53</v>
      </c>
      <c r="L39" s="2">
        <v>44610</v>
      </c>
      <c r="M39" s="3">
        <v>0.68256944444444445</v>
      </c>
      <c r="N39" s="3">
        <v>0.68282407407407408</v>
      </c>
      <c r="O39">
        <v>0</v>
      </c>
      <c r="P39" t="s">
        <v>54</v>
      </c>
      <c r="Q39" t="s">
        <v>16</v>
      </c>
      <c r="R39">
        <v>9.1</v>
      </c>
      <c r="S39">
        <v>1000</v>
      </c>
      <c r="T39">
        <v>1000</v>
      </c>
      <c r="U39">
        <v>0</v>
      </c>
      <c r="V39">
        <v>1</v>
      </c>
      <c r="W39" t="s">
        <v>55</v>
      </c>
      <c r="X39">
        <v>0</v>
      </c>
      <c r="Y39" s="4">
        <v>1.8740199999999999E-8</v>
      </c>
      <c r="Z39">
        <v>40707592</v>
      </c>
      <c r="AA39">
        <v>28790008</v>
      </c>
      <c r="AB39">
        <v>24517339</v>
      </c>
      <c r="AC39">
        <v>4924773437</v>
      </c>
      <c r="AD39">
        <v>2165177209</v>
      </c>
      <c r="AE39">
        <v>1078124156</v>
      </c>
      <c r="AF39">
        <v>86.880600000000001</v>
      </c>
      <c r="AG39">
        <v>0.26078099999999999</v>
      </c>
      <c r="AH39">
        <v>102.017</v>
      </c>
      <c r="AI39">
        <v>714550</v>
      </c>
      <c r="AJ39">
        <v>57223416</v>
      </c>
      <c r="AK39">
        <v>94729489</v>
      </c>
      <c r="AL39">
        <v>1.7752534560350799</v>
      </c>
      <c r="AM39">
        <v>0.99245700000000003</v>
      </c>
      <c r="AN39">
        <v>0.1</v>
      </c>
      <c r="AO39">
        <v>0.5</v>
      </c>
      <c r="AP39" s="4">
        <v>0.04</v>
      </c>
      <c r="AQ39">
        <v>180</v>
      </c>
      <c r="AR39">
        <v>90</v>
      </c>
      <c r="AS39">
        <v>90</v>
      </c>
      <c r="AT39">
        <v>60</v>
      </c>
      <c r="AU39">
        <v>60</v>
      </c>
      <c r="AV39">
        <v>0</v>
      </c>
      <c r="AW39">
        <v>-1</v>
      </c>
    </row>
    <row r="40" spans="1:49">
      <c r="A40" t="s">
        <v>201</v>
      </c>
      <c r="B40">
        <v>16391</v>
      </c>
      <c r="C40" t="s">
        <v>72</v>
      </c>
      <c r="D40" s="1">
        <v>44602.816608796296</v>
      </c>
      <c r="E40" t="s">
        <v>73</v>
      </c>
      <c r="F40" t="s">
        <v>74</v>
      </c>
      <c r="G40">
        <v>12863</v>
      </c>
      <c r="H40" t="s">
        <v>57</v>
      </c>
      <c r="I40" t="s">
        <v>77</v>
      </c>
      <c r="J40">
        <v>1</v>
      </c>
      <c r="K40" t="s">
        <v>53</v>
      </c>
      <c r="L40" s="2">
        <v>44610</v>
      </c>
      <c r="M40" s="3">
        <v>0.68609953703703708</v>
      </c>
      <c r="N40" s="3">
        <v>0.68638888888888883</v>
      </c>
      <c r="O40">
        <v>0</v>
      </c>
      <c r="P40" t="s">
        <v>54</v>
      </c>
      <c r="Q40" t="s">
        <v>16</v>
      </c>
      <c r="R40">
        <v>9.1</v>
      </c>
      <c r="S40">
        <v>1000</v>
      </c>
      <c r="T40">
        <v>1000</v>
      </c>
      <c r="U40">
        <v>0</v>
      </c>
      <c r="V40">
        <v>1</v>
      </c>
      <c r="W40" t="s">
        <v>55</v>
      </c>
      <c r="X40">
        <v>0</v>
      </c>
      <c r="Y40" s="4">
        <v>1.8740199999999999E-8</v>
      </c>
      <c r="Z40">
        <v>19096</v>
      </c>
      <c r="AA40">
        <v>608</v>
      </c>
      <c r="AB40">
        <v>1185</v>
      </c>
      <c r="AC40">
        <v>3089644</v>
      </c>
      <c r="AD40">
        <v>45715</v>
      </c>
      <c r="AE40">
        <v>42700</v>
      </c>
      <c r="AF40">
        <v>152.13999999999999</v>
      </c>
      <c r="AG40" s="4">
        <v>5.6728399999999998E-2</v>
      </c>
      <c r="AH40">
        <v>159.12299999999999</v>
      </c>
      <c r="AI40">
        <v>4409227</v>
      </c>
      <c r="AJ40">
        <v>595299679</v>
      </c>
      <c r="AK40">
        <v>4430116</v>
      </c>
      <c r="AL40" s="4">
        <v>8.3021441608708793E-2</v>
      </c>
      <c r="AM40" s="4">
        <v>4.7152299999999999E-3</v>
      </c>
      <c r="AN40">
        <v>0.1</v>
      </c>
      <c r="AO40">
        <v>0.5</v>
      </c>
      <c r="AP40" s="4">
        <v>0.04</v>
      </c>
      <c r="AQ40">
        <v>180</v>
      </c>
      <c r="AR40">
        <v>90</v>
      </c>
      <c r="AS40">
        <v>90</v>
      </c>
      <c r="AT40">
        <v>60</v>
      </c>
      <c r="AU40">
        <v>60</v>
      </c>
      <c r="AV40">
        <v>0</v>
      </c>
      <c r="AW40">
        <v>-1</v>
      </c>
    </row>
    <row r="41" spans="1:49">
      <c r="A41" t="s">
        <v>201</v>
      </c>
      <c r="B41">
        <v>16392</v>
      </c>
      <c r="C41" t="s">
        <v>78</v>
      </c>
      <c r="D41" s="1">
        <v>44602.882476851853</v>
      </c>
      <c r="E41" t="s">
        <v>79</v>
      </c>
      <c r="F41" t="s">
        <v>80</v>
      </c>
      <c r="G41">
        <v>12842</v>
      </c>
      <c r="H41" t="s">
        <v>57</v>
      </c>
      <c r="I41" t="s">
        <v>75</v>
      </c>
      <c r="J41">
        <v>1</v>
      </c>
      <c r="K41" t="s">
        <v>53</v>
      </c>
      <c r="L41" s="2">
        <v>44610</v>
      </c>
      <c r="M41" s="3">
        <v>0.67936342592592591</v>
      </c>
      <c r="N41" s="3">
        <v>0.6796875</v>
      </c>
      <c r="O41">
        <v>0</v>
      </c>
      <c r="P41" t="s">
        <v>54</v>
      </c>
      <c r="Q41" t="s">
        <v>16</v>
      </c>
      <c r="R41">
        <v>9.1</v>
      </c>
      <c r="S41">
        <v>1000</v>
      </c>
      <c r="T41">
        <v>1000</v>
      </c>
      <c r="U41">
        <v>0</v>
      </c>
      <c r="V41">
        <v>1</v>
      </c>
      <c r="W41" t="s">
        <v>55</v>
      </c>
      <c r="X41">
        <v>0</v>
      </c>
      <c r="Y41" s="4">
        <v>1.8740199999999999E-8</v>
      </c>
      <c r="Z41">
        <v>29491352</v>
      </c>
      <c r="AA41">
        <v>61922</v>
      </c>
      <c r="AB41">
        <v>60604</v>
      </c>
      <c r="AC41">
        <v>4892462053</v>
      </c>
      <c r="AD41">
        <v>4825013</v>
      </c>
      <c r="AE41">
        <v>2198647</v>
      </c>
      <c r="AF41">
        <v>165.446</v>
      </c>
      <c r="AG41" s="4">
        <v>2.0464699999999999E-3</v>
      </c>
      <c r="AH41">
        <v>165.71</v>
      </c>
      <c r="AI41">
        <v>3759640</v>
      </c>
      <c r="AJ41">
        <v>505708257</v>
      </c>
      <c r="AK41">
        <v>33373518</v>
      </c>
      <c r="AL41">
        <v>0.62542777117217496</v>
      </c>
      <c r="AM41">
        <v>0.887347</v>
      </c>
      <c r="AN41">
        <v>0.1</v>
      </c>
      <c r="AO41">
        <v>0.5</v>
      </c>
      <c r="AP41" s="4">
        <v>0.04</v>
      </c>
      <c r="AQ41">
        <v>180</v>
      </c>
      <c r="AR41">
        <v>90</v>
      </c>
      <c r="AS41">
        <v>90</v>
      </c>
      <c r="AT41">
        <v>60</v>
      </c>
      <c r="AU41">
        <v>60</v>
      </c>
      <c r="AV41">
        <v>0</v>
      </c>
      <c r="AW41">
        <v>-1</v>
      </c>
    </row>
    <row r="42" spans="1:49">
      <c r="A42" t="s">
        <v>201</v>
      </c>
      <c r="B42">
        <v>16392</v>
      </c>
      <c r="C42" t="s">
        <v>78</v>
      </c>
      <c r="D42" s="1">
        <v>44602.882476851853</v>
      </c>
      <c r="E42" t="s">
        <v>79</v>
      </c>
      <c r="F42" t="s">
        <v>80</v>
      </c>
      <c r="G42">
        <v>12853</v>
      </c>
      <c r="H42" t="s">
        <v>57</v>
      </c>
      <c r="I42" t="s">
        <v>76</v>
      </c>
      <c r="J42">
        <v>1</v>
      </c>
      <c r="K42" t="s">
        <v>53</v>
      </c>
      <c r="L42" s="2">
        <v>44610</v>
      </c>
      <c r="M42" s="3">
        <v>0.68283564814814823</v>
      </c>
      <c r="N42" s="3">
        <v>0.68315972222222221</v>
      </c>
      <c r="O42">
        <v>0</v>
      </c>
      <c r="P42" t="s">
        <v>54</v>
      </c>
      <c r="Q42" t="s">
        <v>16</v>
      </c>
      <c r="R42">
        <v>9.1</v>
      </c>
      <c r="S42">
        <v>1000</v>
      </c>
      <c r="T42">
        <v>1000</v>
      </c>
      <c r="U42">
        <v>0</v>
      </c>
      <c r="V42">
        <v>1</v>
      </c>
      <c r="W42" t="s">
        <v>55</v>
      </c>
      <c r="X42">
        <v>0</v>
      </c>
      <c r="Y42" s="4">
        <v>1.8740199999999999E-8</v>
      </c>
      <c r="Z42">
        <v>56419262</v>
      </c>
      <c r="AA42">
        <v>9696241</v>
      </c>
      <c r="AB42">
        <v>4544960</v>
      </c>
      <c r="AC42">
        <v>7772282350</v>
      </c>
      <c r="AD42">
        <v>747314323</v>
      </c>
      <c r="AE42">
        <v>202748452</v>
      </c>
      <c r="AF42">
        <v>123.44</v>
      </c>
      <c r="AG42" s="4">
        <v>6.4321100000000006E-2</v>
      </c>
      <c r="AH42">
        <v>128.85900000000001</v>
      </c>
      <c r="AI42">
        <v>1634437</v>
      </c>
      <c r="AJ42">
        <v>210457942</v>
      </c>
      <c r="AK42">
        <v>72294900</v>
      </c>
      <c r="AL42">
        <v>1.35482385087827</v>
      </c>
      <c r="AM42">
        <v>0.97739200000000004</v>
      </c>
      <c r="AN42">
        <v>0.1</v>
      </c>
      <c r="AO42">
        <v>0.5</v>
      </c>
      <c r="AP42" s="4">
        <v>0.04</v>
      </c>
      <c r="AQ42">
        <v>180</v>
      </c>
      <c r="AR42">
        <v>90</v>
      </c>
      <c r="AS42">
        <v>90</v>
      </c>
      <c r="AT42">
        <v>60</v>
      </c>
      <c r="AU42">
        <v>60</v>
      </c>
      <c r="AV42">
        <v>0</v>
      </c>
      <c r="AW42">
        <v>-1</v>
      </c>
    </row>
    <row r="43" spans="1:49">
      <c r="A43" t="s">
        <v>201</v>
      </c>
      <c r="B43">
        <v>16392</v>
      </c>
      <c r="C43" t="s">
        <v>78</v>
      </c>
      <c r="D43" s="1">
        <v>44602.882476851853</v>
      </c>
      <c r="E43" t="s">
        <v>79</v>
      </c>
      <c r="F43" t="s">
        <v>80</v>
      </c>
      <c r="G43">
        <v>12864</v>
      </c>
      <c r="H43" t="s">
        <v>57</v>
      </c>
      <c r="I43" t="s">
        <v>77</v>
      </c>
      <c r="J43">
        <v>1</v>
      </c>
      <c r="K43" t="s">
        <v>53</v>
      </c>
      <c r="L43" s="2">
        <v>44610</v>
      </c>
      <c r="M43" s="3">
        <v>0.68640046296296298</v>
      </c>
      <c r="N43" s="3">
        <v>0.68668981481481473</v>
      </c>
      <c r="O43">
        <v>0</v>
      </c>
      <c r="P43" t="s">
        <v>54</v>
      </c>
      <c r="Q43" t="s">
        <v>16</v>
      </c>
      <c r="R43">
        <v>9.1</v>
      </c>
      <c r="S43">
        <v>1000</v>
      </c>
      <c r="T43">
        <v>1000</v>
      </c>
      <c r="U43">
        <v>0</v>
      </c>
      <c r="V43">
        <v>1</v>
      </c>
      <c r="W43" t="s">
        <v>55</v>
      </c>
      <c r="X43">
        <v>0</v>
      </c>
      <c r="Y43" s="4">
        <v>1.8740199999999999E-8</v>
      </c>
      <c r="Z43">
        <v>8215</v>
      </c>
      <c r="AA43">
        <v>1929</v>
      </c>
      <c r="AB43">
        <v>237</v>
      </c>
      <c r="AC43">
        <v>1213762</v>
      </c>
      <c r="AD43">
        <v>149055</v>
      </c>
      <c r="AE43">
        <v>13128</v>
      </c>
      <c r="AF43">
        <v>132.54499999999999</v>
      </c>
      <c r="AG43" s="4">
        <v>2.2830199999999998E-2</v>
      </c>
      <c r="AH43">
        <v>134.34700000000001</v>
      </c>
      <c r="AI43">
        <v>2091667</v>
      </c>
      <c r="AJ43">
        <v>319096337</v>
      </c>
      <c r="AK43">
        <v>2102048</v>
      </c>
      <c r="AL43" s="4">
        <v>3.93928861661191E-2</v>
      </c>
      <c r="AM43" s="4">
        <v>4.9385200000000001E-3</v>
      </c>
      <c r="AN43">
        <v>0.1</v>
      </c>
      <c r="AO43">
        <v>0.5</v>
      </c>
      <c r="AP43" s="4">
        <v>0.04</v>
      </c>
      <c r="AQ43">
        <v>180</v>
      </c>
      <c r="AR43">
        <v>90</v>
      </c>
      <c r="AS43">
        <v>90</v>
      </c>
      <c r="AT43">
        <v>60</v>
      </c>
      <c r="AU43">
        <v>60</v>
      </c>
      <c r="AV43">
        <v>0</v>
      </c>
      <c r="AW43">
        <v>-1</v>
      </c>
    </row>
    <row r="44" spans="1:49">
      <c r="A44" t="s">
        <v>201</v>
      </c>
      <c r="B44">
        <v>16393</v>
      </c>
      <c r="C44" t="s">
        <v>67</v>
      </c>
      <c r="D44" s="1">
        <v>44602.981817129628</v>
      </c>
      <c r="E44" t="s">
        <v>81</v>
      </c>
      <c r="F44" t="s">
        <v>82</v>
      </c>
      <c r="G44">
        <v>12843</v>
      </c>
      <c r="H44" t="s">
        <v>57</v>
      </c>
      <c r="I44" t="s">
        <v>75</v>
      </c>
      <c r="J44">
        <v>1</v>
      </c>
      <c r="K44" t="s">
        <v>53</v>
      </c>
      <c r="L44" s="2">
        <v>44610</v>
      </c>
      <c r="M44" s="3">
        <v>0.67971064814814808</v>
      </c>
      <c r="N44" s="3">
        <v>0.68004629629629632</v>
      </c>
      <c r="O44">
        <v>0</v>
      </c>
      <c r="P44" t="s">
        <v>54</v>
      </c>
      <c r="Q44" t="s">
        <v>16</v>
      </c>
      <c r="R44">
        <v>9.1</v>
      </c>
      <c r="S44">
        <v>1000</v>
      </c>
      <c r="T44">
        <v>1000</v>
      </c>
      <c r="U44">
        <v>0</v>
      </c>
      <c r="V44">
        <v>1</v>
      </c>
      <c r="W44" t="s">
        <v>55</v>
      </c>
      <c r="X44">
        <v>0</v>
      </c>
      <c r="Y44" s="4">
        <v>1.8740199999999999E-8</v>
      </c>
      <c r="Z44">
        <v>686484</v>
      </c>
      <c r="AA44">
        <v>71185</v>
      </c>
      <c r="AB44">
        <v>222650</v>
      </c>
      <c r="AC44">
        <v>103985225</v>
      </c>
      <c r="AD44">
        <v>5387631</v>
      </c>
      <c r="AE44">
        <v>6172627</v>
      </c>
      <c r="AF44">
        <v>117.86499999999999</v>
      </c>
      <c r="AG44">
        <v>0.22711999999999999</v>
      </c>
      <c r="AH44">
        <v>144.35400000000001</v>
      </c>
      <c r="AI44">
        <v>1439723</v>
      </c>
      <c r="AJ44">
        <v>232242523</v>
      </c>
      <c r="AK44">
        <v>2420042</v>
      </c>
      <c r="AL44" s="4">
        <v>4.5352170370623002E-2</v>
      </c>
      <c r="AM44">
        <v>0.40508300000000003</v>
      </c>
      <c r="AN44">
        <v>0.1</v>
      </c>
      <c r="AO44">
        <v>0.5</v>
      </c>
      <c r="AP44" s="4">
        <v>0.04</v>
      </c>
      <c r="AQ44">
        <v>180</v>
      </c>
      <c r="AR44">
        <v>90</v>
      </c>
      <c r="AS44">
        <v>90</v>
      </c>
      <c r="AT44">
        <v>60</v>
      </c>
      <c r="AU44">
        <v>60</v>
      </c>
      <c r="AV44">
        <v>0</v>
      </c>
      <c r="AW44">
        <v>-1</v>
      </c>
    </row>
    <row r="45" spans="1:49">
      <c r="A45" t="s">
        <v>201</v>
      </c>
      <c r="B45">
        <v>16393</v>
      </c>
      <c r="C45" t="s">
        <v>67</v>
      </c>
      <c r="D45" s="1">
        <v>44602.981817129628</v>
      </c>
      <c r="E45" t="s">
        <v>81</v>
      </c>
      <c r="F45" t="s">
        <v>82</v>
      </c>
      <c r="G45">
        <v>12854</v>
      </c>
      <c r="H45" t="s">
        <v>57</v>
      </c>
      <c r="I45" t="s">
        <v>76</v>
      </c>
      <c r="J45">
        <v>1</v>
      </c>
      <c r="K45" t="s">
        <v>53</v>
      </c>
      <c r="L45" s="2">
        <v>44610</v>
      </c>
      <c r="M45" s="3">
        <v>0.68317129629629625</v>
      </c>
      <c r="N45" s="3">
        <v>0.68350694444444438</v>
      </c>
      <c r="O45">
        <v>0</v>
      </c>
      <c r="P45" t="s">
        <v>54</v>
      </c>
      <c r="Q45" t="s">
        <v>16</v>
      </c>
      <c r="R45">
        <v>9.1</v>
      </c>
      <c r="S45">
        <v>1000</v>
      </c>
      <c r="T45">
        <v>1000</v>
      </c>
      <c r="U45">
        <v>0</v>
      </c>
      <c r="V45">
        <v>1</v>
      </c>
      <c r="W45" t="s">
        <v>55</v>
      </c>
      <c r="X45">
        <v>0</v>
      </c>
      <c r="Y45" s="4">
        <v>1.8740199999999999E-8</v>
      </c>
      <c r="Z45">
        <v>45050882</v>
      </c>
      <c r="AA45">
        <v>26134611</v>
      </c>
      <c r="AB45">
        <v>21540142</v>
      </c>
      <c r="AC45">
        <v>5610870117</v>
      </c>
      <c r="AD45">
        <v>1968570357</v>
      </c>
      <c r="AE45">
        <v>933472658</v>
      </c>
      <c r="AF45">
        <v>91.807500000000005</v>
      </c>
      <c r="AG45">
        <v>0.23230000000000001</v>
      </c>
      <c r="AH45">
        <v>106.47499999999999</v>
      </c>
      <c r="AI45">
        <v>123786</v>
      </c>
      <c r="AJ45">
        <v>16626131</v>
      </c>
      <c r="AK45">
        <v>92849421</v>
      </c>
      <c r="AL45">
        <v>1.7400205285716901</v>
      </c>
      <c r="AM45">
        <v>0.99866699999999997</v>
      </c>
      <c r="AN45">
        <v>0.1</v>
      </c>
      <c r="AO45">
        <v>0.5</v>
      </c>
      <c r="AP45" s="4">
        <v>0.04</v>
      </c>
      <c r="AQ45">
        <v>180</v>
      </c>
      <c r="AR45">
        <v>90</v>
      </c>
      <c r="AS45">
        <v>90</v>
      </c>
      <c r="AT45">
        <v>60</v>
      </c>
      <c r="AU45">
        <v>60</v>
      </c>
      <c r="AV45">
        <v>0</v>
      </c>
      <c r="AW45">
        <v>-1</v>
      </c>
    </row>
    <row r="46" spans="1:49">
      <c r="A46" t="s">
        <v>201</v>
      </c>
      <c r="B46">
        <v>16393</v>
      </c>
      <c r="C46" t="s">
        <v>67</v>
      </c>
      <c r="D46" s="1">
        <v>44602.981817129628</v>
      </c>
      <c r="E46" t="s">
        <v>81</v>
      </c>
      <c r="F46" t="s">
        <v>82</v>
      </c>
      <c r="G46">
        <v>12865</v>
      </c>
      <c r="H46" t="s">
        <v>57</v>
      </c>
      <c r="I46" t="s">
        <v>77</v>
      </c>
      <c r="J46">
        <v>1</v>
      </c>
      <c r="K46" t="s">
        <v>53</v>
      </c>
      <c r="L46" s="2">
        <v>44610</v>
      </c>
      <c r="M46" s="3">
        <v>0.68670138888888888</v>
      </c>
      <c r="N46" s="3">
        <v>0.68702546296296296</v>
      </c>
      <c r="O46">
        <v>0</v>
      </c>
      <c r="P46" t="s">
        <v>54</v>
      </c>
      <c r="Q46" t="s">
        <v>16</v>
      </c>
      <c r="R46">
        <v>9.1</v>
      </c>
      <c r="S46">
        <v>1000</v>
      </c>
      <c r="T46">
        <v>1000</v>
      </c>
      <c r="U46">
        <v>0</v>
      </c>
      <c r="V46">
        <v>1</v>
      </c>
      <c r="W46" t="s">
        <v>55</v>
      </c>
      <c r="X46">
        <v>0</v>
      </c>
      <c r="Y46" s="4">
        <v>1.8740199999999999E-8</v>
      </c>
      <c r="Z46">
        <v>13297</v>
      </c>
      <c r="AA46">
        <v>558</v>
      </c>
      <c r="AB46">
        <v>983</v>
      </c>
      <c r="AC46">
        <v>2106310</v>
      </c>
      <c r="AD46">
        <v>42225</v>
      </c>
      <c r="AE46">
        <v>20727</v>
      </c>
      <c r="AF46">
        <v>146.196</v>
      </c>
      <c r="AG46" s="4">
        <v>6.6248799999999997E-2</v>
      </c>
      <c r="AH46">
        <v>155.07300000000001</v>
      </c>
      <c r="AI46">
        <v>847310</v>
      </c>
      <c r="AJ46">
        <v>136380557</v>
      </c>
      <c r="AK46">
        <v>862148</v>
      </c>
      <c r="AL46" s="4">
        <v>1.6156861319221599E-2</v>
      </c>
      <c r="AM46" s="4">
        <v>1.72105E-2</v>
      </c>
      <c r="AN46">
        <v>0.1</v>
      </c>
      <c r="AO46">
        <v>0.5</v>
      </c>
      <c r="AP46" s="4">
        <v>0.04</v>
      </c>
      <c r="AQ46">
        <v>180</v>
      </c>
      <c r="AR46">
        <v>90</v>
      </c>
      <c r="AS46">
        <v>90</v>
      </c>
      <c r="AT46">
        <v>60</v>
      </c>
      <c r="AU46">
        <v>60</v>
      </c>
      <c r="AV46">
        <v>0</v>
      </c>
      <c r="AW46">
        <v>-1</v>
      </c>
    </row>
    <row r="47" spans="1:49">
      <c r="A47" t="s">
        <v>201</v>
      </c>
      <c r="B47">
        <v>16394</v>
      </c>
      <c r="C47" t="s">
        <v>50</v>
      </c>
      <c r="D47" s="1">
        <v>44603.039571759262</v>
      </c>
      <c r="E47" t="s">
        <v>83</v>
      </c>
      <c r="F47" t="s">
        <v>84</v>
      </c>
      <c r="G47">
        <v>12844</v>
      </c>
      <c r="H47" t="s">
        <v>57</v>
      </c>
      <c r="I47" t="s">
        <v>75</v>
      </c>
      <c r="J47">
        <v>1</v>
      </c>
      <c r="K47" t="s">
        <v>53</v>
      </c>
      <c r="L47" s="2">
        <v>44610</v>
      </c>
      <c r="M47" s="3">
        <v>0.68006944444444439</v>
      </c>
      <c r="N47" s="3">
        <v>0.68034722222222221</v>
      </c>
      <c r="O47">
        <v>0</v>
      </c>
      <c r="P47" t="s">
        <v>54</v>
      </c>
      <c r="Q47" t="s">
        <v>16</v>
      </c>
      <c r="R47">
        <v>9.1</v>
      </c>
      <c r="S47">
        <v>1000</v>
      </c>
      <c r="T47">
        <v>1000</v>
      </c>
      <c r="U47">
        <v>0</v>
      </c>
      <c r="V47">
        <v>1</v>
      </c>
      <c r="W47" t="s">
        <v>55</v>
      </c>
      <c r="X47">
        <v>0</v>
      </c>
      <c r="Y47" s="4">
        <v>1.8740199999999999E-8</v>
      </c>
      <c r="Z47">
        <v>830156</v>
      </c>
      <c r="AA47">
        <v>75911</v>
      </c>
      <c r="AB47">
        <v>90087</v>
      </c>
      <c r="AC47">
        <v>127317267</v>
      </c>
      <c r="AD47">
        <v>5736808</v>
      </c>
      <c r="AE47">
        <v>3301169</v>
      </c>
      <c r="AF47">
        <v>136.88200000000001</v>
      </c>
      <c r="AG47" s="4">
        <v>9.0434799999999996E-2</v>
      </c>
      <c r="AH47">
        <v>146.84800000000001</v>
      </c>
      <c r="AI47">
        <v>4262049</v>
      </c>
      <c r="AJ47">
        <v>558977098</v>
      </c>
      <c r="AK47">
        <v>5258203</v>
      </c>
      <c r="AL47" s="4">
        <v>9.8539991578378006E-2</v>
      </c>
      <c r="AM47">
        <v>0.18944800000000001</v>
      </c>
      <c r="AN47">
        <v>0.1</v>
      </c>
      <c r="AO47">
        <v>0.5</v>
      </c>
      <c r="AP47" s="4">
        <v>0.04</v>
      </c>
      <c r="AQ47">
        <v>180</v>
      </c>
      <c r="AR47">
        <v>90</v>
      </c>
      <c r="AS47">
        <v>90</v>
      </c>
      <c r="AT47">
        <v>60</v>
      </c>
      <c r="AU47">
        <v>60</v>
      </c>
      <c r="AV47">
        <v>0</v>
      </c>
      <c r="AW47">
        <v>-1</v>
      </c>
    </row>
    <row r="48" spans="1:49">
      <c r="A48" t="s">
        <v>201</v>
      </c>
      <c r="B48">
        <v>16394</v>
      </c>
      <c r="C48" t="s">
        <v>50</v>
      </c>
      <c r="D48" s="1">
        <v>44603.039571759262</v>
      </c>
      <c r="E48" t="s">
        <v>83</v>
      </c>
      <c r="F48" t="s">
        <v>84</v>
      </c>
      <c r="G48">
        <v>12855</v>
      </c>
      <c r="H48" t="s">
        <v>57</v>
      </c>
      <c r="I48" t="s">
        <v>76</v>
      </c>
      <c r="J48">
        <v>1</v>
      </c>
      <c r="K48" t="s">
        <v>53</v>
      </c>
      <c r="L48" s="2">
        <v>44610</v>
      </c>
      <c r="M48" s="3">
        <v>0.68351851851851853</v>
      </c>
      <c r="N48" s="3">
        <v>0.68381944444444442</v>
      </c>
      <c r="O48">
        <v>0</v>
      </c>
      <c r="P48" t="s">
        <v>54</v>
      </c>
      <c r="Q48" t="s">
        <v>16</v>
      </c>
      <c r="R48">
        <v>9.1</v>
      </c>
      <c r="S48">
        <v>1000</v>
      </c>
      <c r="T48">
        <v>1000</v>
      </c>
      <c r="U48">
        <v>0</v>
      </c>
      <c r="V48">
        <v>1</v>
      </c>
      <c r="W48" t="s">
        <v>55</v>
      </c>
      <c r="X48">
        <v>0</v>
      </c>
      <c r="Y48" s="4">
        <v>1.8740199999999999E-8</v>
      </c>
      <c r="Z48">
        <v>57533104</v>
      </c>
      <c r="AA48">
        <v>15722964</v>
      </c>
      <c r="AB48">
        <v>8149667</v>
      </c>
      <c r="AC48">
        <v>7595992529</v>
      </c>
      <c r="AD48">
        <v>1203624552</v>
      </c>
      <c r="AE48">
        <v>368887553</v>
      </c>
      <c r="AF48">
        <v>112.627</v>
      </c>
      <c r="AG48">
        <v>0.10011200000000001</v>
      </c>
      <c r="AH48">
        <v>120.121</v>
      </c>
      <c r="AI48">
        <v>1724037</v>
      </c>
      <c r="AJ48">
        <v>179002530</v>
      </c>
      <c r="AK48">
        <v>83129772</v>
      </c>
      <c r="AL48">
        <v>1.5578719636332901</v>
      </c>
      <c r="AM48">
        <v>0.97926100000000005</v>
      </c>
      <c r="AN48">
        <v>0.1</v>
      </c>
      <c r="AO48">
        <v>0.5</v>
      </c>
      <c r="AP48" s="4">
        <v>0.04</v>
      </c>
      <c r="AQ48">
        <v>180</v>
      </c>
      <c r="AR48">
        <v>90</v>
      </c>
      <c r="AS48">
        <v>90</v>
      </c>
      <c r="AT48">
        <v>60</v>
      </c>
      <c r="AU48">
        <v>60</v>
      </c>
      <c r="AV48">
        <v>0</v>
      </c>
      <c r="AW48">
        <v>-1</v>
      </c>
    </row>
    <row r="49" spans="1:49">
      <c r="A49" t="s">
        <v>201</v>
      </c>
      <c r="B49">
        <v>16394</v>
      </c>
      <c r="C49" t="s">
        <v>50</v>
      </c>
      <c r="D49" s="1">
        <v>44603.039571759262</v>
      </c>
      <c r="E49" t="s">
        <v>83</v>
      </c>
      <c r="F49" t="s">
        <v>84</v>
      </c>
      <c r="G49">
        <v>12866</v>
      </c>
      <c r="H49" t="s">
        <v>57</v>
      </c>
      <c r="I49" t="s">
        <v>77</v>
      </c>
      <c r="J49">
        <v>1</v>
      </c>
      <c r="K49" t="s">
        <v>53</v>
      </c>
      <c r="L49" s="2">
        <v>44610</v>
      </c>
      <c r="M49" s="3">
        <v>0.687037037037037</v>
      </c>
      <c r="N49" s="3">
        <v>0.68730324074074067</v>
      </c>
      <c r="O49">
        <v>0</v>
      </c>
      <c r="P49" t="s">
        <v>54</v>
      </c>
      <c r="Q49" t="s">
        <v>16</v>
      </c>
      <c r="R49">
        <v>9.1</v>
      </c>
      <c r="S49">
        <v>1000</v>
      </c>
      <c r="T49">
        <v>1000</v>
      </c>
      <c r="U49">
        <v>0</v>
      </c>
      <c r="V49">
        <v>1</v>
      </c>
      <c r="W49" t="s">
        <v>55</v>
      </c>
      <c r="X49">
        <v>0</v>
      </c>
      <c r="Y49" s="4">
        <v>1.8740199999999999E-8</v>
      </c>
      <c r="Z49">
        <v>15093</v>
      </c>
      <c r="AA49">
        <v>3563</v>
      </c>
      <c r="AB49">
        <v>22382</v>
      </c>
      <c r="AC49">
        <v>2168294</v>
      </c>
      <c r="AD49">
        <v>269689</v>
      </c>
      <c r="AE49">
        <v>336899</v>
      </c>
      <c r="AF49">
        <v>67.617400000000004</v>
      </c>
      <c r="AG49">
        <v>0.54539700000000002</v>
      </c>
      <c r="AH49">
        <v>130.68100000000001</v>
      </c>
      <c r="AI49">
        <v>3767970</v>
      </c>
      <c r="AJ49">
        <v>475294004</v>
      </c>
      <c r="AK49">
        <v>3809008</v>
      </c>
      <c r="AL49" s="4">
        <v>7.1381727986153096E-2</v>
      </c>
      <c r="AM49" s="4">
        <v>1.0773899999999999E-2</v>
      </c>
      <c r="AN49">
        <v>0.1</v>
      </c>
      <c r="AO49">
        <v>0.5</v>
      </c>
      <c r="AP49" s="4">
        <v>0.04</v>
      </c>
      <c r="AQ49">
        <v>180</v>
      </c>
      <c r="AR49">
        <v>90</v>
      </c>
      <c r="AS49">
        <v>90</v>
      </c>
      <c r="AT49">
        <v>60</v>
      </c>
      <c r="AU49">
        <v>60</v>
      </c>
      <c r="AV49">
        <v>0</v>
      </c>
      <c r="AW49">
        <v>-1</v>
      </c>
    </row>
    <row r="50" spans="1:49">
      <c r="A50" t="s">
        <v>201</v>
      </c>
      <c r="B50">
        <v>16396</v>
      </c>
      <c r="C50" t="s">
        <v>60</v>
      </c>
      <c r="D50" s="1">
        <v>44603.149837962963</v>
      </c>
      <c r="E50" t="s">
        <v>85</v>
      </c>
      <c r="F50" t="s">
        <v>86</v>
      </c>
      <c r="G50">
        <v>12845</v>
      </c>
      <c r="H50" t="s">
        <v>57</v>
      </c>
      <c r="I50" t="s">
        <v>75</v>
      </c>
      <c r="J50">
        <v>1</v>
      </c>
      <c r="K50" t="s">
        <v>53</v>
      </c>
      <c r="L50" s="2">
        <v>44610</v>
      </c>
      <c r="M50" s="3">
        <v>0.68035879629629636</v>
      </c>
      <c r="N50" s="3">
        <v>0.68064814814814811</v>
      </c>
      <c r="O50">
        <v>0</v>
      </c>
      <c r="P50" t="s">
        <v>54</v>
      </c>
      <c r="Q50" t="s">
        <v>16</v>
      </c>
      <c r="R50">
        <v>9.1</v>
      </c>
      <c r="S50">
        <v>1000</v>
      </c>
      <c r="T50">
        <v>1000</v>
      </c>
      <c r="U50">
        <v>0</v>
      </c>
      <c r="V50">
        <v>1</v>
      </c>
      <c r="W50" t="s">
        <v>55</v>
      </c>
      <c r="X50">
        <v>0</v>
      </c>
      <c r="Y50" s="4">
        <v>1.8740199999999999E-8</v>
      </c>
      <c r="Z50">
        <v>606334</v>
      </c>
      <c r="AA50">
        <v>79427</v>
      </c>
      <c r="AB50">
        <v>102873</v>
      </c>
      <c r="AC50">
        <v>90539064</v>
      </c>
      <c r="AD50">
        <v>6030252</v>
      </c>
      <c r="AE50">
        <v>3769977</v>
      </c>
      <c r="AF50">
        <v>127.232</v>
      </c>
      <c r="AG50">
        <v>0.13044500000000001</v>
      </c>
      <c r="AH50">
        <v>140.821</v>
      </c>
      <c r="AI50">
        <v>8286028</v>
      </c>
      <c r="AJ50">
        <v>1096167063</v>
      </c>
      <c r="AK50">
        <v>9074662</v>
      </c>
      <c r="AL50">
        <v>0.17006135310040801</v>
      </c>
      <c r="AM50" s="4">
        <v>8.6905099999999999E-2</v>
      </c>
      <c r="AN50">
        <v>0.1</v>
      </c>
      <c r="AO50">
        <v>0.5</v>
      </c>
      <c r="AP50" s="4">
        <v>0.04</v>
      </c>
      <c r="AQ50">
        <v>180</v>
      </c>
      <c r="AR50">
        <v>90</v>
      </c>
      <c r="AS50">
        <v>90</v>
      </c>
      <c r="AT50">
        <v>60</v>
      </c>
      <c r="AU50">
        <v>60</v>
      </c>
      <c r="AV50">
        <v>0</v>
      </c>
      <c r="AW50">
        <v>-1</v>
      </c>
    </row>
    <row r="51" spans="1:49">
      <c r="A51" t="s">
        <v>201</v>
      </c>
      <c r="B51">
        <v>16396</v>
      </c>
      <c r="C51" t="s">
        <v>60</v>
      </c>
      <c r="D51" s="1">
        <v>44603.149837962963</v>
      </c>
      <c r="E51" t="s">
        <v>85</v>
      </c>
      <c r="F51" t="s">
        <v>86</v>
      </c>
      <c r="G51">
        <v>12856</v>
      </c>
      <c r="H51" t="s">
        <v>57</v>
      </c>
      <c r="I51" t="s">
        <v>76</v>
      </c>
      <c r="J51">
        <v>1</v>
      </c>
      <c r="K51" t="s">
        <v>53</v>
      </c>
      <c r="L51" s="2">
        <v>44610</v>
      </c>
      <c r="M51" s="3">
        <v>0.68383101851851846</v>
      </c>
      <c r="N51" s="3">
        <v>0.68410879629629628</v>
      </c>
      <c r="O51">
        <v>0</v>
      </c>
      <c r="P51" t="s">
        <v>54</v>
      </c>
      <c r="Q51" t="s">
        <v>16</v>
      </c>
      <c r="R51">
        <v>9.1</v>
      </c>
      <c r="S51">
        <v>1000</v>
      </c>
      <c r="T51">
        <v>1000</v>
      </c>
      <c r="U51">
        <v>0</v>
      </c>
      <c r="V51">
        <v>1</v>
      </c>
      <c r="W51" t="s">
        <v>55</v>
      </c>
      <c r="X51">
        <v>0</v>
      </c>
      <c r="Y51" s="4">
        <v>1.8740199999999999E-8</v>
      </c>
      <c r="Z51">
        <v>56870612</v>
      </c>
      <c r="AA51">
        <v>19302634</v>
      </c>
      <c r="AB51">
        <v>11018676</v>
      </c>
      <c r="AC51">
        <v>7371315056</v>
      </c>
      <c r="AD51">
        <v>1474140014</v>
      </c>
      <c r="AE51">
        <v>494493337</v>
      </c>
      <c r="AF51">
        <v>107.119</v>
      </c>
      <c r="AG51">
        <v>0.12637300000000001</v>
      </c>
      <c r="AH51">
        <v>116.123</v>
      </c>
      <c r="AI51">
        <v>1733684</v>
      </c>
      <c r="AJ51">
        <v>171611559</v>
      </c>
      <c r="AK51">
        <v>88925606</v>
      </c>
      <c r="AL51">
        <v>1.66648728973418</v>
      </c>
      <c r="AM51">
        <v>0.98050400000000004</v>
      </c>
      <c r="AN51">
        <v>0.1</v>
      </c>
      <c r="AO51">
        <v>0.5</v>
      </c>
      <c r="AP51" s="4">
        <v>0.04</v>
      </c>
      <c r="AQ51">
        <v>180</v>
      </c>
      <c r="AR51">
        <v>90</v>
      </c>
      <c r="AS51">
        <v>90</v>
      </c>
      <c r="AT51">
        <v>60</v>
      </c>
      <c r="AU51">
        <v>60</v>
      </c>
      <c r="AV51">
        <v>0</v>
      </c>
      <c r="AW51">
        <v>-1</v>
      </c>
    </row>
    <row r="52" spans="1:49">
      <c r="A52" t="s">
        <v>201</v>
      </c>
      <c r="B52">
        <v>16396</v>
      </c>
      <c r="C52" t="s">
        <v>60</v>
      </c>
      <c r="D52" s="1">
        <v>44603.149837962963</v>
      </c>
      <c r="E52" t="s">
        <v>85</v>
      </c>
      <c r="F52" t="s">
        <v>86</v>
      </c>
      <c r="G52">
        <v>12867</v>
      </c>
      <c r="H52" t="s">
        <v>57</v>
      </c>
      <c r="I52" t="s">
        <v>77</v>
      </c>
      <c r="J52">
        <v>1</v>
      </c>
      <c r="K52" t="s">
        <v>53</v>
      </c>
      <c r="L52" s="2">
        <v>44610</v>
      </c>
      <c r="M52" s="3">
        <v>0.68731481481481482</v>
      </c>
      <c r="N52" s="3">
        <v>0.68759259259259264</v>
      </c>
      <c r="O52">
        <v>0</v>
      </c>
      <c r="P52" t="s">
        <v>54</v>
      </c>
      <c r="Q52" t="s">
        <v>16</v>
      </c>
      <c r="R52">
        <v>9.1</v>
      </c>
      <c r="S52">
        <v>1000</v>
      </c>
      <c r="T52">
        <v>1000</v>
      </c>
      <c r="U52">
        <v>0</v>
      </c>
      <c r="V52">
        <v>1</v>
      </c>
      <c r="W52" t="s">
        <v>55</v>
      </c>
      <c r="X52">
        <v>0</v>
      </c>
      <c r="Y52" s="4">
        <v>1.8740199999999999E-8</v>
      </c>
      <c r="Z52">
        <v>14131</v>
      </c>
      <c r="AA52">
        <v>942</v>
      </c>
      <c r="AB52">
        <v>1380</v>
      </c>
      <c r="AC52">
        <v>2296072</v>
      </c>
      <c r="AD52">
        <v>69599</v>
      </c>
      <c r="AE52">
        <v>36352</v>
      </c>
      <c r="AF52">
        <v>145.99299999999999</v>
      </c>
      <c r="AG52" s="4">
        <v>8.38753E-2</v>
      </c>
      <c r="AH52">
        <v>156.94800000000001</v>
      </c>
      <c r="AI52">
        <v>7536518</v>
      </c>
      <c r="AJ52">
        <v>1011335833</v>
      </c>
      <c r="AK52">
        <v>7552971</v>
      </c>
      <c r="AL52">
        <v>0.14154449699483501</v>
      </c>
      <c r="AM52" s="4">
        <v>2.1783499999999999E-3</v>
      </c>
      <c r="AN52">
        <v>0.1</v>
      </c>
      <c r="AO52">
        <v>0.5</v>
      </c>
      <c r="AP52" s="4">
        <v>0.04</v>
      </c>
      <c r="AQ52">
        <v>180</v>
      </c>
      <c r="AR52">
        <v>90</v>
      </c>
      <c r="AS52">
        <v>90</v>
      </c>
      <c r="AT52">
        <v>60</v>
      </c>
      <c r="AU52">
        <v>60</v>
      </c>
      <c r="AV52">
        <v>0</v>
      </c>
      <c r="AW52">
        <v>-1</v>
      </c>
    </row>
    <row r="53" spans="1:49">
      <c r="A53" t="s">
        <v>201</v>
      </c>
      <c r="B53">
        <v>16402</v>
      </c>
      <c r="C53" t="s">
        <v>87</v>
      </c>
      <c r="D53" s="1">
        <v>44603.796539351853</v>
      </c>
      <c r="E53" t="s">
        <v>88</v>
      </c>
      <c r="F53" t="s">
        <v>89</v>
      </c>
      <c r="G53">
        <v>12848</v>
      </c>
      <c r="H53" t="s">
        <v>57</v>
      </c>
      <c r="I53" t="s">
        <v>75</v>
      </c>
      <c r="J53">
        <v>1</v>
      </c>
      <c r="K53" t="s">
        <v>53</v>
      </c>
      <c r="L53" s="2">
        <v>44610</v>
      </c>
      <c r="M53" s="3">
        <v>0.68126157407407406</v>
      </c>
      <c r="N53" s="3">
        <v>0.68158564814814815</v>
      </c>
      <c r="O53">
        <v>0</v>
      </c>
      <c r="P53" t="s">
        <v>54</v>
      </c>
      <c r="Q53" t="s">
        <v>16</v>
      </c>
      <c r="R53">
        <v>9.1</v>
      </c>
      <c r="S53">
        <v>1000</v>
      </c>
      <c r="T53">
        <v>1000</v>
      </c>
      <c r="U53">
        <v>0</v>
      </c>
      <c r="V53">
        <v>1</v>
      </c>
      <c r="W53" t="s">
        <v>55</v>
      </c>
      <c r="X53">
        <v>0</v>
      </c>
      <c r="Y53" s="4">
        <v>1.8740199999999999E-8</v>
      </c>
      <c r="Z53">
        <v>36706</v>
      </c>
      <c r="AA53">
        <v>3343</v>
      </c>
      <c r="AB53">
        <v>13709</v>
      </c>
      <c r="AC53">
        <v>5853044</v>
      </c>
      <c r="AD53">
        <v>251616</v>
      </c>
      <c r="AE53">
        <v>374059</v>
      </c>
      <c r="AF53">
        <v>120.51600000000001</v>
      </c>
      <c r="AG53">
        <v>0.25501299999999999</v>
      </c>
      <c r="AH53">
        <v>152.43</v>
      </c>
      <c r="AI53">
        <v>5066389</v>
      </c>
      <c r="AJ53">
        <v>748306246</v>
      </c>
      <c r="AK53">
        <v>5120147</v>
      </c>
      <c r="AL53" s="4">
        <v>9.5952788863430602E-2</v>
      </c>
      <c r="AM53" s="4">
        <v>1.04993E-2</v>
      </c>
      <c r="AN53">
        <v>0.1</v>
      </c>
      <c r="AO53">
        <v>0.5</v>
      </c>
      <c r="AP53" s="4">
        <v>0.04</v>
      </c>
      <c r="AQ53">
        <v>180</v>
      </c>
      <c r="AR53">
        <v>90</v>
      </c>
      <c r="AS53">
        <v>90</v>
      </c>
      <c r="AT53">
        <v>60</v>
      </c>
      <c r="AU53">
        <v>60</v>
      </c>
      <c r="AV53">
        <v>0</v>
      </c>
      <c r="AW53">
        <v>-1</v>
      </c>
    </row>
    <row r="54" spans="1:49">
      <c r="A54" t="s">
        <v>201</v>
      </c>
      <c r="B54">
        <v>16402</v>
      </c>
      <c r="C54" t="s">
        <v>87</v>
      </c>
      <c r="D54" s="1">
        <v>44603.796539351853</v>
      </c>
      <c r="E54" t="s">
        <v>88</v>
      </c>
      <c r="F54" t="s">
        <v>89</v>
      </c>
      <c r="G54">
        <v>12859</v>
      </c>
      <c r="H54" t="s">
        <v>57</v>
      </c>
      <c r="I54" t="s">
        <v>76</v>
      </c>
      <c r="J54">
        <v>1</v>
      </c>
      <c r="K54" t="s">
        <v>53</v>
      </c>
      <c r="L54" s="2">
        <v>44610</v>
      </c>
      <c r="M54" s="3">
        <v>0.68472222222222223</v>
      </c>
      <c r="N54" s="3">
        <v>0.6850694444444444</v>
      </c>
      <c r="O54">
        <v>0</v>
      </c>
      <c r="P54" t="s">
        <v>54</v>
      </c>
      <c r="Q54" t="s">
        <v>16</v>
      </c>
      <c r="R54">
        <v>9.1</v>
      </c>
      <c r="S54">
        <v>1000</v>
      </c>
      <c r="T54">
        <v>1000</v>
      </c>
      <c r="U54">
        <v>0</v>
      </c>
      <c r="V54">
        <v>1</v>
      </c>
      <c r="W54" t="s">
        <v>55</v>
      </c>
      <c r="X54">
        <v>0</v>
      </c>
      <c r="Y54" s="4">
        <v>1.8740199999999999E-8</v>
      </c>
      <c r="Z54">
        <v>25953471</v>
      </c>
      <c r="AA54">
        <v>2867035</v>
      </c>
      <c r="AB54">
        <v>2496576</v>
      </c>
      <c r="AC54">
        <v>3767273361</v>
      </c>
      <c r="AD54">
        <v>220163486</v>
      </c>
      <c r="AE54">
        <v>97078520</v>
      </c>
      <c r="AF54">
        <v>130.42500000000001</v>
      </c>
      <c r="AG54" s="4">
        <v>7.9719300000000007E-2</v>
      </c>
      <c r="AH54">
        <v>138.35400000000001</v>
      </c>
      <c r="AI54">
        <v>4374965</v>
      </c>
      <c r="AJ54">
        <v>621965736</v>
      </c>
      <c r="AK54">
        <v>35692047</v>
      </c>
      <c r="AL54">
        <v>0.66887756345562799</v>
      </c>
      <c r="AM54">
        <v>0.87742500000000001</v>
      </c>
      <c r="AN54">
        <v>0.1</v>
      </c>
      <c r="AO54">
        <v>0.5</v>
      </c>
      <c r="AP54" s="4">
        <v>0.04</v>
      </c>
      <c r="AQ54">
        <v>180</v>
      </c>
      <c r="AR54">
        <v>90</v>
      </c>
      <c r="AS54">
        <v>90</v>
      </c>
      <c r="AT54">
        <v>60</v>
      </c>
      <c r="AU54">
        <v>60</v>
      </c>
      <c r="AV54">
        <v>0</v>
      </c>
      <c r="AW54">
        <v>-1</v>
      </c>
    </row>
    <row r="55" spans="1:49">
      <c r="A55" t="s">
        <v>201</v>
      </c>
      <c r="B55">
        <v>16402</v>
      </c>
      <c r="C55" t="s">
        <v>87</v>
      </c>
      <c r="D55" s="1">
        <v>44603.796539351853</v>
      </c>
      <c r="E55" t="s">
        <v>88</v>
      </c>
      <c r="F55" t="s">
        <v>89</v>
      </c>
      <c r="G55">
        <v>12870</v>
      </c>
      <c r="H55" t="s">
        <v>57</v>
      </c>
      <c r="I55" t="s">
        <v>77</v>
      </c>
      <c r="J55">
        <v>1</v>
      </c>
      <c r="K55" t="s">
        <v>53</v>
      </c>
      <c r="L55" s="2">
        <v>44610</v>
      </c>
      <c r="M55" s="3">
        <v>0.68820601851851848</v>
      </c>
      <c r="N55" s="3">
        <v>0.68850694444444438</v>
      </c>
      <c r="O55">
        <v>0</v>
      </c>
      <c r="P55" t="s">
        <v>54</v>
      </c>
      <c r="Q55" t="s">
        <v>16</v>
      </c>
      <c r="R55">
        <v>9.1</v>
      </c>
      <c r="S55">
        <v>1000</v>
      </c>
      <c r="T55">
        <v>1000</v>
      </c>
      <c r="U55">
        <v>0</v>
      </c>
      <c r="V55">
        <v>1</v>
      </c>
      <c r="W55" t="s">
        <v>55</v>
      </c>
      <c r="X55">
        <v>0</v>
      </c>
      <c r="Y55" s="4">
        <v>1.8740199999999999E-8</v>
      </c>
      <c r="Z55">
        <v>13169</v>
      </c>
      <c r="AA55">
        <v>2595</v>
      </c>
      <c r="AB55">
        <v>15207</v>
      </c>
      <c r="AC55">
        <v>1974177</v>
      </c>
      <c r="AD55">
        <v>194532</v>
      </c>
      <c r="AE55">
        <v>289626</v>
      </c>
      <c r="AF55">
        <v>79.375399999999999</v>
      </c>
      <c r="AG55">
        <v>0.491008</v>
      </c>
      <c r="AH55">
        <v>137.57400000000001</v>
      </c>
      <c r="AI55">
        <v>3688608</v>
      </c>
      <c r="AJ55">
        <v>543613614</v>
      </c>
      <c r="AK55">
        <v>3719579</v>
      </c>
      <c r="AL55" s="4">
        <v>6.9705806971528395E-2</v>
      </c>
      <c r="AM55" s="4">
        <v>8.3264800000000007E-3</v>
      </c>
      <c r="AN55">
        <v>0.1</v>
      </c>
      <c r="AO55">
        <v>0.5</v>
      </c>
      <c r="AP55" s="4">
        <v>0.04</v>
      </c>
      <c r="AQ55">
        <v>180</v>
      </c>
      <c r="AR55">
        <v>90</v>
      </c>
      <c r="AS55">
        <v>90</v>
      </c>
      <c r="AT55">
        <v>60</v>
      </c>
      <c r="AU55">
        <v>60</v>
      </c>
      <c r="AV55">
        <v>0</v>
      </c>
      <c r="AW55">
        <v>-1</v>
      </c>
    </row>
    <row r="56" spans="1:49">
      <c r="A56" t="s">
        <v>201</v>
      </c>
      <c r="B56">
        <v>16403</v>
      </c>
      <c r="C56" t="s">
        <v>63</v>
      </c>
      <c r="D56" s="1">
        <v>44603.889236111114</v>
      </c>
      <c r="E56" t="s">
        <v>90</v>
      </c>
      <c r="F56" t="s">
        <v>91</v>
      </c>
      <c r="G56">
        <v>13612</v>
      </c>
      <c r="H56" t="s">
        <v>57</v>
      </c>
      <c r="I56" t="s">
        <v>75</v>
      </c>
      <c r="J56">
        <v>1</v>
      </c>
      <c r="K56" t="s">
        <v>53</v>
      </c>
      <c r="L56" s="2">
        <v>44637</v>
      </c>
      <c r="M56" s="3">
        <v>0.72418981481481481</v>
      </c>
      <c r="N56" s="3">
        <v>0.72444444444444445</v>
      </c>
      <c r="O56">
        <v>0</v>
      </c>
      <c r="P56" t="s">
        <v>54</v>
      </c>
      <c r="Q56" t="s">
        <v>16</v>
      </c>
      <c r="R56">
        <v>9.1</v>
      </c>
      <c r="S56">
        <v>1000</v>
      </c>
      <c r="T56">
        <v>1000</v>
      </c>
      <c r="U56">
        <v>0</v>
      </c>
      <c r="V56">
        <v>1</v>
      </c>
      <c r="W56" t="s">
        <v>55</v>
      </c>
      <c r="X56">
        <v>0</v>
      </c>
      <c r="Y56" s="4">
        <v>1.8740199999999999E-8</v>
      </c>
      <c r="Z56">
        <v>121868</v>
      </c>
      <c r="AA56">
        <v>11322</v>
      </c>
      <c r="AB56">
        <v>8388</v>
      </c>
      <c r="AC56">
        <v>18098772</v>
      </c>
      <c r="AD56">
        <v>867166</v>
      </c>
      <c r="AE56">
        <v>206188</v>
      </c>
      <c r="AF56">
        <v>135.417</v>
      </c>
      <c r="AG56" s="4">
        <v>5.9246500000000001E-2</v>
      </c>
      <c r="AH56">
        <v>142.398</v>
      </c>
      <c r="AI56">
        <v>1392613</v>
      </c>
      <c r="AJ56">
        <v>225781746</v>
      </c>
      <c r="AK56">
        <v>1534191</v>
      </c>
      <c r="AL56" s="4">
        <v>2.8751109118385701E-2</v>
      </c>
      <c r="AM56" s="4">
        <v>9.22819E-2</v>
      </c>
      <c r="AN56">
        <v>0.1</v>
      </c>
      <c r="AO56">
        <v>0.5</v>
      </c>
      <c r="AP56" s="4">
        <v>0.04</v>
      </c>
      <c r="AQ56">
        <v>180</v>
      </c>
      <c r="AR56">
        <v>90</v>
      </c>
      <c r="AS56">
        <v>90</v>
      </c>
      <c r="AT56">
        <v>60</v>
      </c>
      <c r="AU56">
        <v>60</v>
      </c>
      <c r="AV56">
        <v>0</v>
      </c>
      <c r="AW56">
        <v>-1</v>
      </c>
    </row>
    <row r="57" spans="1:49">
      <c r="A57" t="s">
        <v>201</v>
      </c>
      <c r="B57">
        <v>16403</v>
      </c>
      <c r="C57" t="s">
        <v>63</v>
      </c>
      <c r="D57" s="1">
        <v>44603.889236111114</v>
      </c>
      <c r="E57" t="s">
        <v>90</v>
      </c>
      <c r="F57" t="s">
        <v>91</v>
      </c>
      <c r="G57">
        <v>13616</v>
      </c>
      <c r="H57" t="s">
        <v>57</v>
      </c>
      <c r="I57" t="s">
        <v>76</v>
      </c>
      <c r="J57">
        <v>1</v>
      </c>
      <c r="K57" t="s">
        <v>53</v>
      </c>
      <c r="L57" s="2">
        <v>44637</v>
      </c>
      <c r="M57" s="3">
        <v>0.72498842592592594</v>
      </c>
      <c r="N57" s="3">
        <v>0.72521990740740738</v>
      </c>
      <c r="O57">
        <v>0</v>
      </c>
      <c r="P57" t="s">
        <v>54</v>
      </c>
      <c r="Q57" t="s">
        <v>16</v>
      </c>
      <c r="R57">
        <v>9.1</v>
      </c>
      <c r="S57">
        <v>1000</v>
      </c>
      <c r="T57">
        <v>1000</v>
      </c>
      <c r="U57">
        <v>0</v>
      </c>
      <c r="V57">
        <v>1</v>
      </c>
      <c r="W57" t="s">
        <v>55</v>
      </c>
      <c r="X57">
        <v>0</v>
      </c>
      <c r="Y57" s="4">
        <v>1.8740199999999999E-8</v>
      </c>
      <c r="Z57">
        <v>57325105</v>
      </c>
      <c r="AA57">
        <v>17638544</v>
      </c>
      <c r="AB57">
        <v>8237642</v>
      </c>
      <c r="AC57">
        <v>7491848799</v>
      </c>
      <c r="AD57">
        <v>1350000077</v>
      </c>
      <c r="AE57">
        <v>383379618</v>
      </c>
      <c r="AF57">
        <v>110.878</v>
      </c>
      <c r="AG57" s="4">
        <v>9.9008600000000002E-2</v>
      </c>
      <c r="AH57">
        <v>117.94799999999999</v>
      </c>
      <c r="AI57">
        <v>725854</v>
      </c>
      <c r="AJ57">
        <v>91282631</v>
      </c>
      <c r="AK57">
        <v>83927145</v>
      </c>
      <c r="AL57">
        <v>1.5728149258401201</v>
      </c>
      <c r="AM57">
        <v>0.99135099999999998</v>
      </c>
      <c r="AN57">
        <v>0.1</v>
      </c>
      <c r="AO57">
        <v>0.5</v>
      </c>
      <c r="AP57" s="4">
        <v>0.04</v>
      </c>
      <c r="AQ57">
        <v>180</v>
      </c>
      <c r="AR57">
        <v>90</v>
      </c>
      <c r="AS57">
        <v>90</v>
      </c>
      <c r="AT57">
        <v>60</v>
      </c>
      <c r="AU57">
        <v>60</v>
      </c>
      <c r="AV57">
        <v>0</v>
      </c>
      <c r="AW57">
        <v>-1</v>
      </c>
    </row>
    <row r="58" spans="1:49">
      <c r="A58" t="s">
        <v>201</v>
      </c>
      <c r="B58">
        <v>16403</v>
      </c>
      <c r="C58" t="s">
        <v>63</v>
      </c>
      <c r="D58" s="1">
        <v>44603.889236111114</v>
      </c>
      <c r="E58" t="s">
        <v>90</v>
      </c>
      <c r="F58" t="s">
        <v>91</v>
      </c>
      <c r="G58">
        <v>13620</v>
      </c>
      <c r="H58" t="s">
        <v>57</v>
      </c>
      <c r="I58" t="s">
        <v>77</v>
      </c>
      <c r="J58">
        <v>1</v>
      </c>
      <c r="K58" t="s">
        <v>53</v>
      </c>
      <c r="L58" s="2">
        <v>44637</v>
      </c>
      <c r="M58" s="3">
        <v>0.72582175925925929</v>
      </c>
      <c r="N58" s="3">
        <v>0.7260416666666667</v>
      </c>
      <c r="O58">
        <v>0</v>
      </c>
      <c r="P58" t="s">
        <v>54</v>
      </c>
      <c r="Q58" t="s">
        <v>16</v>
      </c>
      <c r="R58">
        <v>9.1</v>
      </c>
      <c r="S58">
        <v>1000</v>
      </c>
      <c r="T58">
        <v>1000</v>
      </c>
      <c r="U58">
        <v>0</v>
      </c>
      <c r="V58">
        <v>1</v>
      </c>
      <c r="W58" t="s">
        <v>55</v>
      </c>
      <c r="X58">
        <v>0</v>
      </c>
      <c r="Y58" s="4">
        <v>1.8740199999999999E-8</v>
      </c>
      <c r="Z58">
        <v>13496</v>
      </c>
      <c r="AA58">
        <v>735</v>
      </c>
      <c r="AB58">
        <v>2854</v>
      </c>
      <c r="AC58">
        <v>2184700</v>
      </c>
      <c r="AD58">
        <v>55391</v>
      </c>
      <c r="AE58">
        <v>57877</v>
      </c>
      <c r="AF58">
        <v>134.50200000000001</v>
      </c>
      <c r="AG58">
        <v>0.167047</v>
      </c>
      <c r="AH58">
        <v>157.40899999999999</v>
      </c>
      <c r="AI58">
        <v>2712279</v>
      </c>
      <c r="AJ58">
        <v>408850264</v>
      </c>
      <c r="AK58">
        <v>2729364</v>
      </c>
      <c r="AL58" s="4">
        <v>5.1148939204957999E-2</v>
      </c>
      <c r="AM58" s="4">
        <v>6.2597E-3</v>
      </c>
      <c r="AN58">
        <v>0.1</v>
      </c>
      <c r="AO58">
        <v>0.5</v>
      </c>
      <c r="AP58" s="4">
        <v>0.04</v>
      </c>
      <c r="AQ58">
        <v>180</v>
      </c>
      <c r="AR58">
        <v>90</v>
      </c>
      <c r="AS58">
        <v>90</v>
      </c>
      <c r="AT58">
        <v>60</v>
      </c>
      <c r="AU58">
        <v>60</v>
      </c>
      <c r="AV58">
        <v>0</v>
      </c>
      <c r="AW58">
        <v>-1</v>
      </c>
    </row>
    <row r="59" spans="1:49">
      <c r="A59" t="s">
        <v>201</v>
      </c>
      <c r="B59">
        <v>16404</v>
      </c>
      <c r="C59" t="s">
        <v>69</v>
      </c>
      <c r="D59" s="1">
        <v>44603.977893518517</v>
      </c>
      <c r="E59" t="s">
        <v>92</v>
      </c>
      <c r="F59" t="s">
        <v>93</v>
      </c>
      <c r="G59">
        <v>12850</v>
      </c>
      <c r="H59" t="s">
        <v>57</v>
      </c>
      <c r="I59" t="s">
        <v>75</v>
      </c>
      <c r="J59">
        <v>1</v>
      </c>
      <c r="K59" t="s">
        <v>53</v>
      </c>
      <c r="L59" s="2">
        <v>44610</v>
      </c>
      <c r="M59" s="3">
        <v>0.68193287037037031</v>
      </c>
      <c r="N59" s="3">
        <v>0.68222222222222229</v>
      </c>
      <c r="O59">
        <v>0</v>
      </c>
      <c r="P59" t="s">
        <v>54</v>
      </c>
      <c r="Q59" t="s">
        <v>16</v>
      </c>
      <c r="R59">
        <v>9.1</v>
      </c>
      <c r="S59">
        <v>1000</v>
      </c>
      <c r="T59">
        <v>1000</v>
      </c>
      <c r="U59">
        <v>0</v>
      </c>
      <c r="V59">
        <v>1</v>
      </c>
      <c r="W59" t="s">
        <v>55</v>
      </c>
      <c r="X59">
        <v>0</v>
      </c>
      <c r="Y59" s="4">
        <v>1.8740199999999999E-8</v>
      </c>
      <c r="Z59">
        <v>492451</v>
      </c>
      <c r="AA59">
        <v>45109</v>
      </c>
      <c r="AB59">
        <v>80373</v>
      </c>
      <c r="AC59">
        <v>74621733</v>
      </c>
      <c r="AD59">
        <v>3438475</v>
      </c>
      <c r="AE59">
        <v>2556831</v>
      </c>
      <c r="AF59">
        <v>130.46199999999999</v>
      </c>
      <c r="AG59">
        <v>0.13006699999999999</v>
      </c>
      <c r="AH59">
        <v>145.21199999999999</v>
      </c>
      <c r="AI59">
        <v>1513755</v>
      </c>
      <c r="AJ59">
        <v>240767885</v>
      </c>
      <c r="AK59">
        <v>2131688</v>
      </c>
      <c r="AL59" s="4">
        <v>3.9948346910100102E-2</v>
      </c>
      <c r="AM59">
        <v>0.28988000000000003</v>
      </c>
      <c r="AN59">
        <v>0.1</v>
      </c>
      <c r="AO59">
        <v>0.5</v>
      </c>
      <c r="AP59" s="4">
        <v>0.04</v>
      </c>
      <c r="AQ59">
        <v>180</v>
      </c>
      <c r="AR59">
        <v>90</v>
      </c>
      <c r="AS59">
        <v>90</v>
      </c>
      <c r="AT59">
        <v>60</v>
      </c>
      <c r="AU59">
        <v>60</v>
      </c>
      <c r="AV59">
        <v>0</v>
      </c>
      <c r="AW59">
        <v>-1</v>
      </c>
    </row>
    <row r="60" spans="1:49">
      <c r="A60" t="s">
        <v>201</v>
      </c>
      <c r="B60">
        <v>16404</v>
      </c>
      <c r="C60" t="s">
        <v>69</v>
      </c>
      <c r="D60" s="1">
        <v>44603.977893518517</v>
      </c>
      <c r="E60" t="s">
        <v>92</v>
      </c>
      <c r="F60" t="s">
        <v>93</v>
      </c>
      <c r="G60">
        <v>12861</v>
      </c>
      <c r="H60" t="s">
        <v>57</v>
      </c>
      <c r="I60" t="s">
        <v>76</v>
      </c>
      <c r="J60">
        <v>1</v>
      </c>
      <c r="K60" t="s">
        <v>53</v>
      </c>
      <c r="L60" s="2">
        <v>44610</v>
      </c>
      <c r="M60" s="3">
        <v>0.68543981481481486</v>
      </c>
      <c r="N60" s="3">
        <v>0.68575231481481491</v>
      </c>
      <c r="O60">
        <v>0</v>
      </c>
      <c r="P60" t="s">
        <v>54</v>
      </c>
      <c r="Q60" t="s">
        <v>16</v>
      </c>
      <c r="R60">
        <v>9.1</v>
      </c>
      <c r="S60">
        <v>1000</v>
      </c>
      <c r="T60">
        <v>1000</v>
      </c>
      <c r="U60">
        <v>0</v>
      </c>
      <c r="V60">
        <v>1</v>
      </c>
      <c r="W60" t="s">
        <v>55</v>
      </c>
      <c r="X60">
        <v>0</v>
      </c>
      <c r="Y60" s="4">
        <v>1.8740199999999999E-8</v>
      </c>
      <c r="Z60">
        <v>65230443</v>
      </c>
      <c r="AA60">
        <v>18780265</v>
      </c>
      <c r="AB60">
        <v>6691776</v>
      </c>
      <c r="AC60">
        <v>8247229402</v>
      </c>
      <c r="AD60">
        <v>1454526695</v>
      </c>
      <c r="AE60">
        <v>311642277</v>
      </c>
      <c r="AF60">
        <v>110.398</v>
      </c>
      <c r="AG60" s="4">
        <v>7.3777200000000001E-2</v>
      </c>
      <c r="AH60">
        <v>115.482</v>
      </c>
      <c r="AI60">
        <v>162299</v>
      </c>
      <c r="AJ60">
        <v>21773952</v>
      </c>
      <c r="AK60">
        <v>90864783</v>
      </c>
      <c r="AL60">
        <v>1.70282793410432</v>
      </c>
      <c r="AM60">
        <v>0.99821400000000005</v>
      </c>
      <c r="AN60">
        <v>0.1</v>
      </c>
      <c r="AO60">
        <v>0.5</v>
      </c>
      <c r="AP60" s="4">
        <v>0.04</v>
      </c>
      <c r="AQ60">
        <v>180</v>
      </c>
      <c r="AR60">
        <v>90</v>
      </c>
      <c r="AS60">
        <v>90</v>
      </c>
      <c r="AT60">
        <v>60</v>
      </c>
      <c r="AU60">
        <v>60</v>
      </c>
      <c r="AV60">
        <v>0</v>
      </c>
      <c r="AW60">
        <v>-1</v>
      </c>
    </row>
    <row r="61" spans="1:49">
      <c r="A61" t="s">
        <v>201</v>
      </c>
      <c r="B61">
        <v>16404</v>
      </c>
      <c r="C61" t="s">
        <v>69</v>
      </c>
      <c r="D61" s="1">
        <v>44603.977893518517</v>
      </c>
      <c r="E61" t="s">
        <v>92</v>
      </c>
      <c r="F61" t="s">
        <v>93</v>
      </c>
      <c r="G61">
        <v>12872</v>
      </c>
      <c r="H61" t="s">
        <v>57</v>
      </c>
      <c r="I61" t="s">
        <v>94</v>
      </c>
      <c r="J61">
        <v>1</v>
      </c>
      <c r="K61" t="s">
        <v>53</v>
      </c>
      <c r="L61" s="2">
        <v>44610</v>
      </c>
      <c r="M61" s="3">
        <v>0.68885416666666666</v>
      </c>
      <c r="N61" s="3">
        <v>0.68916666666666659</v>
      </c>
      <c r="O61">
        <v>0</v>
      </c>
      <c r="P61" t="s">
        <v>54</v>
      </c>
      <c r="Q61" t="s">
        <v>16</v>
      </c>
      <c r="R61">
        <v>9.1</v>
      </c>
      <c r="S61">
        <v>1000</v>
      </c>
      <c r="T61">
        <v>1000</v>
      </c>
      <c r="U61">
        <v>0</v>
      </c>
      <c r="V61">
        <v>1</v>
      </c>
      <c r="W61" t="s">
        <v>55</v>
      </c>
      <c r="X61">
        <v>0</v>
      </c>
      <c r="Y61" s="4">
        <v>1.8740199999999999E-8</v>
      </c>
      <c r="Z61">
        <v>21749</v>
      </c>
      <c r="AA61">
        <v>1132</v>
      </c>
      <c r="AB61">
        <v>3035</v>
      </c>
      <c r="AC61">
        <v>3396796</v>
      </c>
      <c r="AD61">
        <v>85572</v>
      </c>
      <c r="AE61">
        <v>82081</v>
      </c>
      <c r="AF61">
        <v>137.53899999999999</v>
      </c>
      <c r="AG61">
        <v>0.117109</v>
      </c>
      <c r="AH61">
        <v>152.19499999999999</v>
      </c>
      <c r="AI61">
        <v>1731746</v>
      </c>
      <c r="AJ61">
        <v>273174375</v>
      </c>
      <c r="AK61">
        <v>1757662</v>
      </c>
      <c r="AL61" s="4">
        <v>3.2939009520483502E-2</v>
      </c>
      <c r="AM61" s="4">
        <v>1.47446E-2</v>
      </c>
      <c r="AN61">
        <v>0.1</v>
      </c>
      <c r="AO61">
        <v>0.5</v>
      </c>
      <c r="AP61" s="4">
        <v>0.04</v>
      </c>
      <c r="AQ61">
        <v>180</v>
      </c>
      <c r="AR61">
        <v>90</v>
      </c>
      <c r="AS61">
        <v>90</v>
      </c>
      <c r="AT61">
        <v>60</v>
      </c>
      <c r="AU61">
        <v>60</v>
      </c>
      <c r="AV61">
        <v>0</v>
      </c>
      <c r="AW61">
        <v>-1</v>
      </c>
    </row>
    <row r="62" spans="1:49">
      <c r="A62" t="s">
        <v>201</v>
      </c>
      <c r="B62">
        <v>16498</v>
      </c>
      <c r="C62" t="s">
        <v>95</v>
      </c>
      <c r="D62" s="1">
        <v>44608.477280092593</v>
      </c>
      <c r="E62" t="s">
        <v>96</v>
      </c>
      <c r="F62" t="s">
        <v>97</v>
      </c>
      <c r="G62">
        <v>12851</v>
      </c>
      <c r="H62" t="s">
        <v>57</v>
      </c>
      <c r="I62" t="s">
        <v>75</v>
      </c>
      <c r="J62">
        <v>1</v>
      </c>
      <c r="K62" t="s">
        <v>53</v>
      </c>
      <c r="L62" s="2">
        <v>44610</v>
      </c>
      <c r="M62" s="3">
        <v>0.68223379629629621</v>
      </c>
      <c r="N62" s="3">
        <v>0.68255787037037041</v>
      </c>
      <c r="O62">
        <v>0</v>
      </c>
      <c r="P62" t="s">
        <v>54</v>
      </c>
      <c r="Q62" t="s">
        <v>16</v>
      </c>
      <c r="R62">
        <v>9.1</v>
      </c>
      <c r="S62">
        <v>1000</v>
      </c>
      <c r="T62">
        <v>1000</v>
      </c>
      <c r="U62">
        <v>0</v>
      </c>
      <c r="V62">
        <v>1</v>
      </c>
      <c r="W62" t="s">
        <v>55</v>
      </c>
      <c r="X62">
        <v>0</v>
      </c>
      <c r="Y62" s="4">
        <v>1.8740199999999999E-8</v>
      </c>
      <c r="Z62">
        <v>31416990</v>
      </c>
      <c r="AA62">
        <v>94725</v>
      </c>
      <c r="AB62">
        <v>73665</v>
      </c>
      <c r="AC62">
        <v>5183552324</v>
      </c>
      <c r="AD62">
        <v>7377203</v>
      </c>
      <c r="AE62">
        <v>2706090</v>
      </c>
      <c r="AF62">
        <v>164.43199999999999</v>
      </c>
      <c r="AG62" s="4">
        <v>2.3322500000000001E-3</v>
      </c>
      <c r="AH62">
        <v>164.73</v>
      </c>
      <c r="AI62">
        <v>3021607</v>
      </c>
      <c r="AJ62">
        <v>407048533</v>
      </c>
      <c r="AK62">
        <v>34606987</v>
      </c>
      <c r="AL62">
        <v>0.64854327752904095</v>
      </c>
      <c r="AM62">
        <v>0.91268800000000005</v>
      </c>
      <c r="AN62">
        <v>0.1</v>
      </c>
      <c r="AO62">
        <v>0.5</v>
      </c>
      <c r="AP62" s="4">
        <v>0.04</v>
      </c>
      <c r="AQ62">
        <v>180</v>
      </c>
      <c r="AR62">
        <v>90</v>
      </c>
      <c r="AS62">
        <v>90</v>
      </c>
      <c r="AT62">
        <v>60</v>
      </c>
      <c r="AU62">
        <v>60</v>
      </c>
      <c r="AV62">
        <v>0</v>
      </c>
      <c r="AW62">
        <v>-1</v>
      </c>
    </row>
    <row r="63" spans="1:49">
      <c r="A63" t="s">
        <v>201</v>
      </c>
      <c r="B63">
        <v>16498</v>
      </c>
      <c r="C63" t="s">
        <v>95</v>
      </c>
      <c r="D63" s="1">
        <v>44608.477280092593</v>
      </c>
      <c r="E63" t="s">
        <v>96</v>
      </c>
      <c r="F63" t="s">
        <v>97</v>
      </c>
      <c r="G63">
        <v>12862</v>
      </c>
      <c r="H63" t="s">
        <v>57</v>
      </c>
      <c r="I63" t="s">
        <v>76</v>
      </c>
      <c r="J63">
        <v>1</v>
      </c>
      <c r="K63" t="s">
        <v>53</v>
      </c>
      <c r="L63" s="2">
        <v>44610</v>
      </c>
      <c r="M63" s="3">
        <v>0.68577546296296299</v>
      </c>
      <c r="N63" s="3">
        <v>0.68608796296296293</v>
      </c>
      <c r="O63">
        <v>0</v>
      </c>
      <c r="P63" t="s">
        <v>54</v>
      </c>
      <c r="Q63" t="s">
        <v>16</v>
      </c>
      <c r="R63">
        <v>9.1</v>
      </c>
      <c r="S63">
        <v>1000</v>
      </c>
      <c r="T63">
        <v>1000</v>
      </c>
      <c r="U63">
        <v>0</v>
      </c>
      <c r="V63">
        <v>1</v>
      </c>
      <c r="W63" t="s">
        <v>55</v>
      </c>
      <c r="X63">
        <v>0</v>
      </c>
      <c r="Y63" s="4">
        <v>1.8740199999999999E-8</v>
      </c>
      <c r="Z63">
        <v>44474484</v>
      </c>
      <c r="AA63">
        <v>29668240</v>
      </c>
      <c r="AB63">
        <v>19973854</v>
      </c>
      <c r="AC63">
        <v>5385856538</v>
      </c>
      <c r="AD63">
        <v>2241067802</v>
      </c>
      <c r="AE63">
        <v>881312110</v>
      </c>
      <c r="AF63">
        <v>90.400999999999996</v>
      </c>
      <c r="AG63">
        <v>0.212225</v>
      </c>
      <c r="AH63">
        <v>102.86799999999999</v>
      </c>
      <c r="AI63">
        <v>404022</v>
      </c>
      <c r="AJ63">
        <v>45467336</v>
      </c>
      <c r="AK63">
        <v>94520600</v>
      </c>
      <c r="AL63">
        <v>1.7713388258276099</v>
      </c>
      <c r="AM63">
        <v>0.995726</v>
      </c>
      <c r="AN63">
        <v>0.1</v>
      </c>
      <c r="AO63">
        <v>0.5</v>
      </c>
      <c r="AP63" s="4">
        <v>0.04</v>
      </c>
      <c r="AQ63">
        <v>180</v>
      </c>
      <c r="AR63">
        <v>90</v>
      </c>
      <c r="AS63">
        <v>90</v>
      </c>
      <c r="AT63">
        <v>60</v>
      </c>
      <c r="AU63">
        <v>60</v>
      </c>
      <c r="AV63">
        <v>0</v>
      </c>
      <c r="AW63">
        <v>-1</v>
      </c>
    </row>
    <row r="64" spans="1:49">
      <c r="A64" t="s">
        <v>201</v>
      </c>
      <c r="B64">
        <v>16498</v>
      </c>
      <c r="C64" t="s">
        <v>95</v>
      </c>
      <c r="D64" s="1">
        <v>44608.477280092593</v>
      </c>
      <c r="E64" t="s">
        <v>96</v>
      </c>
      <c r="F64" t="s">
        <v>97</v>
      </c>
      <c r="G64">
        <v>12873</v>
      </c>
      <c r="H64" t="s">
        <v>57</v>
      </c>
      <c r="I64" t="s">
        <v>77</v>
      </c>
      <c r="J64">
        <v>1</v>
      </c>
      <c r="K64" t="s">
        <v>53</v>
      </c>
      <c r="L64" s="2">
        <v>44610</v>
      </c>
      <c r="M64" s="3">
        <v>0.68916666666666659</v>
      </c>
      <c r="N64" s="3">
        <v>0.68947916666666664</v>
      </c>
      <c r="O64">
        <v>0</v>
      </c>
      <c r="P64" t="s">
        <v>54</v>
      </c>
      <c r="Q64" t="s">
        <v>16</v>
      </c>
      <c r="R64">
        <v>9.1</v>
      </c>
      <c r="S64">
        <v>1000</v>
      </c>
      <c r="T64">
        <v>1000</v>
      </c>
      <c r="U64">
        <v>0</v>
      </c>
      <c r="V64">
        <v>1</v>
      </c>
      <c r="W64" t="s">
        <v>55</v>
      </c>
      <c r="X64">
        <v>0</v>
      </c>
      <c r="Y64" s="4">
        <v>1.8740199999999999E-8</v>
      </c>
      <c r="Z64">
        <v>4721</v>
      </c>
      <c r="AA64">
        <v>361</v>
      </c>
      <c r="AB64">
        <v>1480</v>
      </c>
      <c r="AC64">
        <v>729770</v>
      </c>
      <c r="AD64">
        <v>27227</v>
      </c>
      <c r="AE64">
        <v>26321</v>
      </c>
      <c r="AF64">
        <v>119.372</v>
      </c>
      <c r="AG64">
        <v>0.22554099999999999</v>
      </c>
      <c r="AH64">
        <v>148.95699999999999</v>
      </c>
      <c r="AI64">
        <v>2906259</v>
      </c>
      <c r="AJ64">
        <v>413656610</v>
      </c>
      <c r="AK64">
        <v>2912821</v>
      </c>
      <c r="AL64" s="4">
        <v>5.4586967602681502E-2</v>
      </c>
      <c r="AM64" s="4">
        <v>2.2528000000000001E-3</v>
      </c>
      <c r="AN64">
        <v>0.1</v>
      </c>
      <c r="AO64">
        <v>0.5</v>
      </c>
      <c r="AP64" s="4">
        <v>0.04</v>
      </c>
      <c r="AQ64">
        <v>180</v>
      </c>
      <c r="AR64">
        <v>90</v>
      </c>
      <c r="AS64">
        <v>90</v>
      </c>
      <c r="AT64">
        <v>60</v>
      </c>
      <c r="AU64">
        <v>60</v>
      </c>
      <c r="AV64">
        <v>0</v>
      </c>
      <c r="AW64">
        <v>-1</v>
      </c>
    </row>
    <row r="65" spans="1:49">
      <c r="A65" t="s">
        <v>201</v>
      </c>
      <c r="B65">
        <v>16699</v>
      </c>
      <c r="C65" t="s">
        <v>95</v>
      </c>
      <c r="D65" s="1">
        <v>44620.496944444443</v>
      </c>
      <c r="E65" t="s">
        <v>98</v>
      </c>
      <c r="F65" t="s">
        <v>99</v>
      </c>
      <c r="G65">
        <v>13216</v>
      </c>
      <c r="H65" t="s">
        <v>57</v>
      </c>
      <c r="I65" t="s">
        <v>100</v>
      </c>
      <c r="J65">
        <v>1</v>
      </c>
      <c r="K65" t="s">
        <v>53</v>
      </c>
      <c r="L65" s="2">
        <v>44621</v>
      </c>
      <c r="M65" s="3">
        <v>0.75285879629629626</v>
      </c>
      <c r="N65" s="3">
        <v>0.75309027777777782</v>
      </c>
      <c r="O65">
        <v>0</v>
      </c>
      <c r="P65" t="s">
        <v>54</v>
      </c>
      <c r="Q65" t="s">
        <v>16</v>
      </c>
      <c r="R65">
        <v>9.1</v>
      </c>
      <c r="S65">
        <v>1000</v>
      </c>
      <c r="T65">
        <v>1000</v>
      </c>
      <c r="U65">
        <v>0</v>
      </c>
      <c r="V65">
        <v>1</v>
      </c>
      <c r="W65" t="s">
        <v>55</v>
      </c>
      <c r="X65">
        <v>0</v>
      </c>
      <c r="Y65" s="4">
        <v>1.8740199999999999E-8</v>
      </c>
      <c r="Z65">
        <v>46692036</v>
      </c>
      <c r="AA65">
        <v>2949972</v>
      </c>
      <c r="AB65">
        <v>1038166</v>
      </c>
      <c r="AC65">
        <v>6942188326</v>
      </c>
      <c r="AD65">
        <v>229386339</v>
      </c>
      <c r="AE65">
        <v>48320126</v>
      </c>
      <c r="AF65">
        <v>142.46</v>
      </c>
      <c r="AG65" s="4">
        <v>2.0484700000000002E-2</v>
      </c>
      <c r="AH65">
        <v>144.46600000000001</v>
      </c>
      <c r="AI65">
        <v>424047</v>
      </c>
      <c r="AJ65">
        <v>60475519</v>
      </c>
      <c r="AK65">
        <v>51104221</v>
      </c>
      <c r="AL65">
        <v>0.95770541893486605</v>
      </c>
      <c r="AM65">
        <v>0.99170199999999997</v>
      </c>
      <c r="AN65">
        <v>0.1</v>
      </c>
      <c r="AO65">
        <v>0.5</v>
      </c>
      <c r="AP65" s="4">
        <v>0.04</v>
      </c>
      <c r="AQ65">
        <v>180</v>
      </c>
      <c r="AR65">
        <v>90</v>
      </c>
      <c r="AS65">
        <v>90</v>
      </c>
      <c r="AT65">
        <v>60</v>
      </c>
      <c r="AU65">
        <v>60</v>
      </c>
      <c r="AV65">
        <v>0</v>
      </c>
      <c r="AW65">
        <v>-1</v>
      </c>
    </row>
    <row r="66" spans="1:49">
      <c r="A66" t="s">
        <v>201</v>
      </c>
      <c r="B66">
        <v>16699</v>
      </c>
      <c r="C66" t="s">
        <v>95</v>
      </c>
      <c r="D66" s="1">
        <v>44620.496944444443</v>
      </c>
      <c r="E66" t="s">
        <v>98</v>
      </c>
      <c r="F66" t="s">
        <v>99</v>
      </c>
      <c r="G66">
        <v>13220</v>
      </c>
      <c r="H66" t="s">
        <v>57</v>
      </c>
      <c r="I66" t="s">
        <v>102</v>
      </c>
      <c r="J66">
        <v>1</v>
      </c>
      <c r="K66" t="s">
        <v>53</v>
      </c>
      <c r="L66" s="2">
        <v>44621</v>
      </c>
      <c r="M66" s="3">
        <v>0.75378472222222215</v>
      </c>
      <c r="N66" s="3">
        <v>0.7540162037037037</v>
      </c>
      <c r="O66">
        <v>0</v>
      </c>
      <c r="P66" t="s">
        <v>54</v>
      </c>
      <c r="Q66" t="s">
        <v>16</v>
      </c>
      <c r="R66">
        <v>9.1</v>
      </c>
      <c r="S66">
        <v>1000</v>
      </c>
      <c r="T66">
        <v>1000</v>
      </c>
      <c r="U66">
        <v>0</v>
      </c>
      <c r="V66">
        <v>1</v>
      </c>
      <c r="W66" t="s">
        <v>55</v>
      </c>
      <c r="X66">
        <v>0</v>
      </c>
      <c r="Y66" s="4">
        <v>1.8740199999999999E-8</v>
      </c>
      <c r="Z66">
        <v>47976241</v>
      </c>
      <c r="AA66">
        <v>13244248</v>
      </c>
      <c r="AB66">
        <v>13093479</v>
      </c>
      <c r="AC66">
        <v>6562259739</v>
      </c>
      <c r="AD66">
        <v>1003909914</v>
      </c>
      <c r="AE66">
        <v>504351115</v>
      </c>
      <c r="AF66">
        <v>108.6</v>
      </c>
      <c r="AG66">
        <v>0.17619099999999999</v>
      </c>
      <c r="AH66">
        <v>123.589</v>
      </c>
      <c r="AI66">
        <v>377512</v>
      </c>
      <c r="AJ66">
        <v>43227621</v>
      </c>
      <c r="AK66">
        <v>74691480</v>
      </c>
      <c r="AL66">
        <v>1.39973633771396</v>
      </c>
      <c r="AM66">
        <v>0.994946</v>
      </c>
      <c r="AN66">
        <v>0.1</v>
      </c>
      <c r="AO66">
        <v>0.5</v>
      </c>
      <c r="AP66" s="4">
        <v>0.04</v>
      </c>
      <c r="AQ66">
        <v>180</v>
      </c>
      <c r="AR66">
        <v>90</v>
      </c>
      <c r="AS66">
        <v>90</v>
      </c>
      <c r="AT66">
        <v>60</v>
      </c>
      <c r="AU66">
        <v>60</v>
      </c>
      <c r="AV66">
        <v>0</v>
      </c>
      <c r="AW66">
        <v>-1</v>
      </c>
    </row>
    <row r="67" spans="1:49">
      <c r="A67" t="s">
        <v>201</v>
      </c>
      <c r="B67">
        <v>16699</v>
      </c>
      <c r="C67" t="s">
        <v>95</v>
      </c>
      <c r="D67" s="1">
        <v>44620.496944444443</v>
      </c>
      <c r="E67" t="s">
        <v>98</v>
      </c>
      <c r="F67" t="s">
        <v>99</v>
      </c>
      <c r="G67">
        <v>13224</v>
      </c>
      <c r="H67" t="s">
        <v>57</v>
      </c>
      <c r="I67" t="s">
        <v>104</v>
      </c>
      <c r="J67">
        <v>1</v>
      </c>
      <c r="K67" t="s">
        <v>53</v>
      </c>
      <c r="L67" s="2">
        <v>44621</v>
      </c>
      <c r="M67" s="3">
        <v>0.75473379629629633</v>
      </c>
      <c r="N67" s="3">
        <v>0.75496527777777789</v>
      </c>
      <c r="O67">
        <v>0</v>
      </c>
      <c r="P67" t="s">
        <v>54</v>
      </c>
      <c r="Q67" t="s">
        <v>16</v>
      </c>
      <c r="R67">
        <v>9.1</v>
      </c>
      <c r="S67">
        <v>1000</v>
      </c>
      <c r="T67">
        <v>1000</v>
      </c>
      <c r="U67">
        <v>0</v>
      </c>
      <c r="V67">
        <v>1</v>
      </c>
      <c r="W67" t="s">
        <v>55</v>
      </c>
      <c r="X67">
        <v>0</v>
      </c>
      <c r="Y67" s="4">
        <v>1.8740199999999999E-8</v>
      </c>
      <c r="Z67">
        <v>14527</v>
      </c>
      <c r="AA67">
        <v>448</v>
      </c>
      <c r="AB67">
        <v>267</v>
      </c>
      <c r="AC67">
        <v>2363178</v>
      </c>
      <c r="AD67">
        <v>34461</v>
      </c>
      <c r="AE67">
        <v>11987</v>
      </c>
      <c r="AF67">
        <v>158.09100000000001</v>
      </c>
      <c r="AG67" s="4">
        <v>1.7517399999999999E-2</v>
      </c>
      <c r="AH67">
        <v>160.10900000000001</v>
      </c>
      <c r="AI67">
        <v>471560</v>
      </c>
      <c r="AJ67">
        <v>71848355</v>
      </c>
      <c r="AK67">
        <v>486802</v>
      </c>
      <c r="AL67" s="4">
        <v>9.12278681145204E-3</v>
      </c>
      <c r="AM67" s="4">
        <v>3.1310499999999998E-2</v>
      </c>
      <c r="AN67">
        <v>0.1</v>
      </c>
      <c r="AO67">
        <v>0.5</v>
      </c>
      <c r="AP67" s="4">
        <v>0.04</v>
      </c>
      <c r="AQ67">
        <v>180</v>
      </c>
      <c r="AR67">
        <v>90</v>
      </c>
      <c r="AS67">
        <v>90</v>
      </c>
      <c r="AT67">
        <v>60</v>
      </c>
      <c r="AU67">
        <v>60</v>
      </c>
      <c r="AV67">
        <v>0</v>
      </c>
      <c r="AW67">
        <v>-1</v>
      </c>
    </row>
    <row r="68" spans="1:49">
      <c r="A68" t="s">
        <v>201</v>
      </c>
      <c r="B68">
        <v>16700</v>
      </c>
      <c r="C68" t="s">
        <v>72</v>
      </c>
      <c r="D68" s="1">
        <v>44620.537430555552</v>
      </c>
      <c r="E68" t="s">
        <v>106</v>
      </c>
      <c r="F68" t="s">
        <v>107</v>
      </c>
      <c r="G68">
        <v>13217</v>
      </c>
      <c r="H68" t="s">
        <v>57</v>
      </c>
      <c r="I68" t="s">
        <v>100</v>
      </c>
      <c r="J68">
        <v>1</v>
      </c>
      <c r="K68" t="s">
        <v>53</v>
      </c>
      <c r="L68" s="2">
        <v>44621</v>
      </c>
      <c r="M68" s="3">
        <v>0.75311342592592589</v>
      </c>
      <c r="N68" s="3">
        <v>0.75332175925925926</v>
      </c>
      <c r="O68">
        <v>0</v>
      </c>
      <c r="P68" t="s">
        <v>54</v>
      </c>
      <c r="Q68" t="s">
        <v>16</v>
      </c>
      <c r="R68">
        <v>9.1</v>
      </c>
      <c r="S68">
        <v>1000</v>
      </c>
      <c r="T68">
        <v>1000</v>
      </c>
      <c r="U68">
        <v>0</v>
      </c>
      <c r="V68">
        <v>1</v>
      </c>
      <c r="W68" t="s">
        <v>55</v>
      </c>
      <c r="X68">
        <v>0</v>
      </c>
      <c r="Y68" s="4">
        <v>1.8740000000000001E-8</v>
      </c>
      <c r="Z68">
        <v>66151032</v>
      </c>
      <c r="AA68">
        <v>5441378</v>
      </c>
      <c r="AB68">
        <v>1157714</v>
      </c>
      <c r="AC68">
        <v>9470901474</v>
      </c>
      <c r="AD68">
        <v>426416195</v>
      </c>
      <c r="AE68">
        <v>56790956</v>
      </c>
      <c r="AF68">
        <v>136.82599999999999</v>
      </c>
      <c r="AG68" s="4">
        <v>1.59136E-2</v>
      </c>
      <c r="AH68">
        <v>138.245</v>
      </c>
      <c r="AI68">
        <v>682017</v>
      </c>
      <c r="AJ68">
        <v>87653228</v>
      </c>
      <c r="AK68">
        <v>73432141</v>
      </c>
      <c r="AL68">
        <v>1.37611591640933</v>
      </c>
      <c r="AM68">
        <v>0.99071200000000004</v>
      </c>
      <c r="AN68">
        <v>0.1</v>
      </c>
      <c r="AO68">
        <v>0.5</v>
      </c>
      <c r="AP68" s="4">
        <v>0.04</v>
      </c>
      <c r="AQ68">
        <v>180</v>
      </c>
      <c r="AR68">
        <v>90</v>
      </c>
      <c r="AS68">
        <v>90</v>
      </c>
      <c r="AT68">
        <v>60</v>
      </c>
      <c r="AU68">
        <v>60</v>
      </c>
      <c r="AV68">
        <v>0</v>
      </c>
      <c r="AW68">
        <v>-1</v>
      </c>
    </row>
    <row r="69" spans="1:49">
      <c r="A69" t="s">
        <v>201</v>
      </c>
      <c r="B69">
        <v>16700</v>
      </c>
      <c r="C69" t="s">
        <v>72</v>
      </c>
      <c r="D69" s="1">
        <v>44620.537430555552</v>
      </c>
      <c r="E69" t="s">
        <v>106</v>
      </c>
      <c r="F69" t="s">
        <v>107</v>
      </c>
      <c r="G69">
        <v>13221</v>
      </c>
      <c r="H69" t="s">
        <v>57</v>
      </c>
      <c r="I69" t="s">
        <v>108</v>
      </c>
      <c r="J69">
        <v>1</v>
      </c>
      <c r="K69" t="s">
        <v>53</v>
      </c>
      <c r="L69" s="2">
        <v>44621</v>
      </c>
      <c r="M69" s="3">
        <v>0.75402777777777785</v>
      </c>
      <c r="N69" s="3">
        <v>0.7542592592592593</v>
      </c>
      <c r="O69">
        <v>0</v>
      </c>
      <c r="P69" t="s">
        <v>54</v>
      </c>
      <c r="Q69" t="s">
        <v>16</v>
      </c>
      <c r="R69">
        <v>9.1</v>
      </c>
      <c r="S69">
        <v>1000</v>
      </c>
      <c r="T69">
        <v>1000</v>
      </c>
      <c r="U69">
        <v>0</v>
      </c>
      <c r="V69">
        <v>1</v>
      </c>
      <c r="W69" t="s">
        <v>55</v>
      </c>
      <c r="X69">
        <v>0</v>
      </c>
      <c r="Y69" s="4">
        <v>1.8740000000000001E-8</v>
      </c>
      <c r="Z69">
        <v>43902751</v>
      </c>
      <c r="AA69">
        <v>20319822</v>
      </c>
      <c r="AB69">
        <v>21044858</v>
      </c>
      <c r="AC69">
        <v>5759223434</v>
      </c>
      <c r="AD69">
        <v>1525539157</v>
      </c>
      <c r="AE69">
        <v>874160182</v>
      </c>
      <c r="AF69">
        <v>95.686300000000003</v>
      </c>
      <c r="AG69">
        <v>0.24681</v>
      </c>
      <c r="AH69">
        <v>113.43</v>
      </c>
      <c r="AI69">
        <v>418012</v>
      </c>
      <c r="AJ69">
        <v>49660439</v>
      </c>
      <c r="AK69">
        <v>85685443</v>
      </c>
      <c r="AL69">
        <v>1.6057423944221401</v>
      </c>
      <c r="AM69">
        <v>0.99512199999999995</v>
      </c>
      <c r="AN69">
        <v>0.1</v>
      </c>
      <c r="AO69">
        <v>0.5</v>
      </c>
      <c r="AP69" s="4">
        <v>0.04</v>
      </c>
      <c r="AQ69">
        <v>180</v>
      </c>
      <c r="AR69">
        <v>90</v>
      </c>
      <c r="AS69">
        <v>90</v>
      </c>
      <c r="AT69">
        <v>60</v>
      </c>
      <c r="AU69">
        <v>60</v>
      </c>
      <c r="AV69">
        <v>0</v>
      </c>
      <c r="AW69">
        <v>-1</v>
      </c>
    </row>
    <row r="70" spans="1:49">
      <c r="A70" t="s">
        <v>201</v>
      </c>
      <c r="B70">
        <v>16700</v>
      </c>
      <c r="C70" t="s">
        <v>72</v>
      </c>
      <c r="D70" s="1">
        <v>44620.537430555552</v>
      </c>
      <c r="E70" t="s">
        <v>106</v>
      </c>
      <c r="F70" t="s">
        <v>107</v>
      </c>
      <c r="G70">
        <v>13225</v>
      </c>
      <c r="H70" t="s">
        <v>57</v>
      </c>
      <c r="I70" t="s">
        <v>104</v>
      </c>
      <c r="J70">
        <v>1</v>
      </c>
      <c r="K70" t="s">
        <v>53</v>
      </c>
      <c r="L70" s="2">
        <v>44621</v>
      </c>
      <c r="M70" s="3">
        <v>0.75497685185185182</v>
      </c>
      <c r="N70" s="3">
        <v>0.75518518518518529</v>
      </c>
      <c r="O70">
        <v>0</v>
      </c>
      <c r="P70" t="s">
        <v>54</v>
      </c>
      <c r="Q70" t="s">
        <v>16</v>
      </c>
      <c r="R70">
        <v>9.1</v>
      </c>
      <c r="S70">
        <v>1000</v>
      </c>
      <c r="T70">
        <v>1000</v>
      </c>
      <c r="U70">
        <v>0</v>
      </c>
      <c r="V70">
        <v>1</v>
      </c>
      <c r="W70" t="s">
        <v>55</v>
      </c>
      <c r="X70">
        <v>0</v>
      </c>
      <c r="Y70" s="4">
        <v>1.8740000000000001E-8</v>
      </c>
      <c r="Z70">
        <v>7748</v>
      </c>
      <c r="AA70">
        <v>524</v>
      </c>
      <c r="AB70">
        <v>616</v>
      </c>
      <c r="AC70">
        <v>1253362</v>
      </c>
      <c r="AD70">
        <v>39678</v>
      </c>
      <c r="AE70">
        <v>26515</v>
      </c>
      <c r="AF70">
        <v>148.465</v>
      </c>
      <c r="AG70" s="4">
        <v>6.9306900000000005E-2</v>
      </c>
      <c r="AH70">
        <v>156.315</v>
      </c>
      <c r="AI70">
        <v>960476</v>
      </c>
      <c r="AJ70">
        <v>141980782</v>
      </c>
      <c r="AK70">
        <v>969364</v>
      </c>
      <c r="AL70" s="4">
        <v>1.8165849599757901E-2</v>
      </c>
      <c r="AM70" s="4">
        <v>9.1689000000000007E-3</v>
      </c>
      <c r="AN70">
        <v>0.1</v>
      </c>
      <c r="AO70">
        <v>0.5</v>
      </c>
      <c r="AP70" s="4">
        <v>0.04</v>
      </c>
      <c r="AQ70">
        <v>180</v>
      </c>
      <c r="AR70">
        <v>90</v>
      </c>
      <c r="AS70">
        <v>90</v>
      </c>
      <c r="AT70">
        <v>60</v>
      </c>
      <c r="AU70">
        <v>60</v>
      </c>
      <c r="AV70">
        <v>0</v>
      </c>
      <c r="AW70">
        <v>-1</v>
      </c>
    </row>
    <row r="71" spans="1:49">
      <c r="A71" t="s">
        <v>201</v>
      </c>
      <c r="B71">
        <v>16701</v>
      </c>
      <c r="C71" t="s">
        <v>78</v>
      </c>
      <c r="D71" s="1">
        <v>44620.605937499997</v>
      </c>
      <c r="E71" t="s">
        <v>110</v>
      </c>
      <c r="F71" t="s">
        <v>111</v>
      </c>
      <c r="G71">
        <v>13228</v>
      </c>
      <c r="H71" t="s">
        <v>57</v>
      </c>
      <c r="I71" t="s">
        <v>100</v>
      </c>
      <c r="J71">
        <v>1</v>
      </c>
      <c r="K71" t="s">
        <v>53</v>
      </c>
      <c r="L71" s="2">
        <v>44621</v>
      </c>
      <c r="M71" s="3">
        <v>0.75561342592592595</v>
      </c>
      <c r="N71" s="3">
        <v>0.75583333333333336</v>
      </c>
      <c r="O71">
        <v>0</v>
      </c>
      <c r="P71" t="s">
        <v>54</v>
      </c>
      <c r="Q71" t="s">
        <v>16</v>
      </c>
      <c r="R71">
        <v>9.1</v>
      </c>
      <c r="S71">
        <v>1000</v>
      </c>
      <c r="T71">
        <v>1000</v>
      </c>
      <c r="U71">
        <v>0</v>
      </c>
      <c r="V71">
        <v>1</v>
      </c>
      <c r="W71" t="s">
        <v>55</v>
      </c>
      <c r="X71">
        <v>0</v>
      </c>
      <c r="Y71" s="4">
        <v>1.8740199999999999E-8</v>
      </c>
      <c r="Z71">
        <v>17859778</v>
      </c>
      <c r="AA71">
        <v>940505</v>
      </c>
      <c r="AB71">
        <v>409107</v>
      </c>
      <c r="AC71">
        <v>2738065315</v>
      </c>
      <c r="AD71">
        <v>72732498</v>
      </c>
      <c r="AE71">
        <v>18369608</v>
      </c>
      <c r="AF71">
        <v>147.28</v>
      </c>
      <c r="AG71" s="4">
        <v>2.1297199999999999E-2</v>
      </c>
      <c r="AH71">
        <v>149.50800000000001</v>
      </c>
      <c r="AI71">
        <v>303496</v>
      </c>
      <c r="AJ71">
        <v>47046589</v>
      </c>
      <c r="AK71">
        <v>19512886</v>
      </c>
      <c r="AL71">
        <v>0.36567618673334801</v>
      </c>
      <c r="AM71">
        <v>0.98444600000000004</v>
      </c>
      <c r="AN71">
        <v>0.1</v>
      </c>
      <c r="AO71">
        <v>0.5</v>
      </c>
      <c r="AP71" s="4">
        <v>0.04</v>
      </c>
      <c r="AQ71">
        <v>180</v>
      </c>
      <c r="AR71">
        <v>90</v>
      </c>
      <c r="AS71">
        <v>90</v>
      </c>
      <c r="AT71">
        <v>60</v>
      </c>
      <c r="AU71">
        <v>60</v>
      </c>
      <c r="AV71">
        <v>0</v>
      </c>
      <c r="AW71">
        <v>-1</v>
      </c>
    </row>
    <row r="72" spans="1:49">
      <c r="A72" t="s">
        <v>201</v>
      </c>
      <c r="B72">
        <v>16701</v>
      </c>
      <c r="C72" t="s">
        <v>78</v>
      </c>
      <c r="D72" s="1">
        <v>44620.605937499997</v>
      </c>
      <c r="E72" t="s">
        <v>110</v>
      </c>
      <c r="F72" t="s">
        <v>111</v>
      </c>
      <c r="G72">
        <v>13242</v>
      </c>
      <c r="H72" t="s">
        <v>57</v>
      </c>
      <c r="I72" t="s">
        <v>102</v>
      </c>
      <c r="J72">
        <v>1</v>
      </c>
      <c r="K72" t="s">
        <v>53</v>
      </c>
      <c r="L72" s="2">
        <v>44621</v>
      </c>
      <c r="M72" s="3">
        <v>0.85493055555555564</v>
      </c>
      <c r="N72" s="3">
        <v>0.85513888888888889</v>
      </c>
      <c r="O72">
        <v>0</v>
      </c>
      <c r="P72" t="s">
        <v>54</v>
      </c>
      <c r="Q72" t="s">
        <v>16</v>
      </c>
      <c r="R72">
        <v>9.1</v>
      </c>
      <c r="S72">
        <v>1000</v>
      </c>
      <c r="T72">
        <v>1000</v>
      </c>
      <c r="U72">
        <v>0</v>
      </c>
      <c r="V72">
        <v>1</v>
      </c>
      <c r="W72" t="s">
        <v>55</v>
      </c>
      <c r="X72">
        <v>0</v>
      </c>
      <c r="Y72" s="4">
        <v>1.8740199999999999E-8</v>
      </c>
      <c r="Z72">
        <v>30146388</v>
      </c>
      <c r="AA72">
        <v>6481214</v>
      </c>
      <c r="AB72">
        <v>5764780</v>
      </c>
      <c r="AC72">
        <v>4228107252</v>
      </c>
      <c r="AD72">
        <v>492684226</v>
      </c>
      <c r="AE72">
        <v>227618857</v>
      </c>
      <c r="AF72">
        <v>116.729</v>
      </c>
      <c r="AG72">
        <v>0.135986</v>
      </c>
      <c r="AH72">
        <v>128.886</v>
      </c>
      <c r="AI72">
        <v>576855</v>
      </c>
      <c r="AJ72">
        <v>78558760</v>
      </c>
      <c r="AK72">
        <v>42969237</v>
      </c>
      <c r="AL72">
        <v>0.80525385804034699</v>
      </c>
      <c r="AM72">
        <v>0.98657499999999998</v>
      </c>
      <c r="AN72">
        <v>0.1</v>
      </c>
      <c r="AO72">
        <v>0.5</v>
      </c>
      <c r="AP72" s="4">
        <v>0.04</v>
      </c>
      <c r="AQ72">
        <v>180</v>
      </c>
      <c r="AR72">
        <v>90</v>
      </c>
      <c r="AS72">
        <v>90</v>
      </c>
      <c r="AT72">
        <v>60</v>
      </c>
      <c r="AU72">
        <v>60</v>
      </c>
      <c r="AV72">
        <v>0</v>
      </c>
      <c r="AW72">
        <v>-1</v>
      </c>
    </row>
    <row r="73" spans="1:49">
      <c r="A73" t="s">
        <v>201</v>
      </c>
      <c r="B73">
        <v>16701</v>
      </c>
      <c r="C73" t="s">
        <v>78</v>
      </c>
      <c r="D73" s="1">
        <v>44620.605937499997</v>
      </c>
      <c r="E73" t="s">
        <v>110</v>
      </c>
      <c r="F73" t="s">
        <v>111</v>
      </c>
      <c r="G73">
        <v>13251</v>
      </c>
      <c r="H73" t="s">
        <v>57</v>
      </c>
      <c r="I73" t="s">
        <v>104</v>
      </c>
      <c r="J73">
        <v>1</v>
      </c>
      <c r="K73" t="s">
        <v>53</v>
      </c>
      <c r="L73" s="2">
        <v>44622</v>
      </c>
      <c r="M73" s="3">
        <v>0.51219907407407406</v>
      </c>
      <c r="N73" s="3">
        <v>0.51255787037037037</v>
      </c>
      <c r="O73">
        <v>0</v>
      </c>
      <c r="P73" t="s">
        <v>54</v>
      </c>
      <c r="Q73" t="s">
        <v>16</v>
      </c>
      <c r="R73">
        <v>9.1</v>
      </c>
      <c r="S73">
        <v>1000</v>
      </c>
      <c r="T73">
        <v>1000</v>
      </c>
      <c r="U73">
        <v>0</v>
      </c>
      <c r="V73">
        <v>1</v>
      </c>
      <c r="W73" t="s">
        <v>55</v>
      </c>
      <c r="X73">
        <v>0</v>
      </c>
      <c r="Y73" s="4">
        <v>1.8740199999999999E-8</v>
      </c>
      <c r="Z73">
        <v>11101</v>
      </c>
      <c r="AA73">
        <v>621</v>
      </c>
      <c r="AB73">
        <v>1437</v>
      </c>
      <c r="AC73">
        <v>1746891</v>
      </c>
      <c r="AD73">
        <v>46547</v>
      </c>
      <c r="AE73">
        <v>35037</v>
      </c>
      <c r="AF73">
        <v>138.952</v>
      </c>
      <c r="AG73">
        <v>0.10920299999999999</v>
      </c>
      <c r="AH73">
        <v>152.99799999999999</v>
      </c>
      <c r="AI73">
        <v>459639</v>
      </c>
      <c r="AJ73">
        <v>69886405</v>
      </c>
      <c r="AK73">
        <v>472798</v>
      </c>
      <c r="AL73" s="4">
        <v>8.8603484761379404E-3</v>
      </c>
      <c r="AM73" s="4">
        <v>2.7832200000000001E-2</v>
      </c>
      <c r="AN73">
        <v>0.1</v>
      </c>
      <c r="AO73">
        <v>0.5</v>
      </c>
      <c r="AP73" s="4">
        <v>0.04</v>
      </c>
      <c r="AQ73">
        <v>180</v>
      </c>
      <c r="AR73">
        <v>90</v>
      </c>
      <c r="AS73">
        <v>90</v>
      </c>
      <c r="AT73">
        <v>60</v>
      </c>
      <c r="AU73">
        <v>60</v>
      </c>
      <c r="AV73">
        <v>0</v>
      </c>
      <c r="AW73">
        <v>-1</v>
      </c>
    </row>
    <row r="74" spans="1:49">
      <c r="A74" t="s">
        <v>201</v>
      </c>
      <c r="B74">
        <v>16702</v>
      </c>
      <c r="C74" t="s">
        <v>67</v>
      </c>
      <c r="D74" s="1">
        <v>44620.69809027778</v>
      </c>
      <c r="E74" t="s">
        <v>112</v>
      </c>
      <c r="F74" t="s">
        <v>113</v>
      </c>
      <c r="G74">
        <v>13229</v>
      </c>
      <c r="H74" t="s">
        <v>57</v>
      </c>
      <c r="I74" t="s">
        <v>100</v>
      </c>
      <c r="J74">
        <v>1</v>
      </c>
      <c r="K74" t="s">
        <v>53</v>
      </c>
      <c r="L74" s="2">
        <v>44621</v>
      </c>
      <c r="M74" s="3">
        <v>0.75583333333333336</v>
      </c>
      <c r="N74" s="3">
        <v>0.75606481481481491</v>
      </c>
      <c r="O74">
        <v>0</v>
      </c>
      <c r="P74" t="s">
        <v>54</v>
      </c>
      <c r="Q74" t="s">
        <v>16</v>
      </c>
      <c r="R74">
        <v>9.1</v>
      </c>
      <c r="S74">
        <v>1000</v>
      </c>
      <c r="T74">
        <v>1000</v>
      </c>
      <c r="U74">
        <v>0</v>
      </c>
      <c r="V74">
        <v>1</v>
      </c>
      <c r="W74" t="s">
        <v>55</v>
      </c>
      <c r="X74">
        <v>0</v>
      </c>
      <c r="Y74" s="4">
        <v>1.8740199999999999E-8</v>
      </c>
      <c r="Z74">
        <v>77627178</v>
      </c>
      <c r="AA74">
        <v>3242942</v>
      </c>
      <c r="AB74">
        <v>792376</v>
      </c>
      <c r="AC74">
        <v>11187766304</v>
      </c>
      <c r="AD74">
        <v>254286637</v>
      </c>
      <c r="AE74">
        <v>39575180</v>
      </c>
      <c r="AF74">
        <v>140.59899999999999</v>
      </c>
      <c r="AG74" s="4">
        <v>9.7030599999999995E-3</v>
      </c>
      <c r="AH74">
        <v>141.48699999999999</v>
      </c>
      <c r="AI74">
        <v>639</v>
      </c>
      <c r="AJ74">
        <v>106116</v>
      </c>
      <c r="AK74">
        <v>81663135</v>
      </c>
      <c r="AL74">
        <v>1.53038683275711</v>
      </c>
      <c r="AM74">
        <v>0.99999199999999999</v>
      </c>
      <c r="AN74">
        <v>0.1</v>
      </c>
      <c r="AO74">
        <v>0.5</v>
      </c>
      <c r="AP74" s="4">
        <v>0.04</v>
      </c>
      <c r="AQ74">
        <v>180</v>
      </c>
      <c r="AR74">
        <v>90</v>
      </c>
      <c r="AS74">
        <v>90</v>
      </c>
      <c r="AT74">
        <v>60</v>
      </c>
      <c r="AU74">
        <v>60</v>
      </c>
      <c r="AV74">
        <v>0</v>
      </c>
      <c r="AW74">
        <v>-1</v>
      </c>
    </row>
    <row r="75" spans="1:49">
      <c r="A75" t="s">
        <v>201</v>
      </c>
      <c r="B75">
        <v>16702</v>
      </c>
      <c r="C75" t="s">
        <v>67</v>
      </c>
      <c r="D75" s="1">
        <v>44620.69809027778</v>
      </c>
      <c r="E75" t="s">
        <v>112</v>
      </c>
      <c r="F75" t="s">
        <v>113</v>
      </c>
      <c r="G75">
        <v>13236</v>
      </c>
      <c r="H75" t="s">
        <v>57</v>
      </c>
      <c r="I75" t="s">
        <v>102</v>
      </c>
      <c r="J75">
        <v>1</v>
      </c>
      <c r="K75" t="s">
        <v>53</v>
      </c>
      <c r="L75" s="2">
        <v>44621</v>
      </c>
      <c r="M75" s="3">
        <v>0.85353009259259249</v>
      </c>
      <c r="N75" s="3">
        <v>0.85376157407407405</v>
      </c>
      <c r="O75">
        <v>0</v>
      </c>
      <c r="P75" t="s">
        <v>54</v>
      </c>
      <c r="Q75" t="s">
        <v>16</v>
      </c>
      <c r="R75">
        <v>9.1</v>
      </c>
      <c r="S75">
        <v>1000</v>
      </c>
      <c r="T75">
        <v>1000</v>
      </c>
      <c r="U75">
        <v>0</v>
      </c>
      <c r="V75">
        <v>1</v>
      </c>
      <c r="W75" t="s">
        <v>55</v>
      </c>
      <c r="X75">
        <v>0</v>
      </c>
      <c r="Y75" s="4">
        <v>1.8740199999999999E-8</v>
      </c>
      <c r="Z75">
        <v>49595169</v>
      </c>
      <c r="AA75">
        <v>20176464</v>
      </c>
      <c r="AB75">
        <v>16877786</v>
      </c>
      <c r="AC75">
        <v>6472033467</v>
      </c>
      <c r="AD75">
        <v>1525146834</v>
      </c>
      <c r="AE75">
        <v>702865215</v>
      </c>
      <c r="AF75">
        <v>100.405</v>
      </c>
      <c r="AG75">
        <v>0.19478200000000001</v>
      </c>
      <c r="AH75">
        <v>114.619</v>
      </c>
      <c r="AI75">
        <v>32676</v>
      </c>
      <c r="AJ75">
        <v>1622339</v>
      </c>
      <c r="AK75">
        <v>86682095</v>
      </c>
      <c r="AL75">
        <v>1.62444335285194</v>
      </c>
      <c r="AM75">
        <v>0.99962300000000004</v>
      </c>
      <c r="AN75">
        <v>0.1</v>
      </c>
      <c r="AO75">
        <v>0.5</v>
      </c>
      <c r="AP75" s="4">
        <v>0.04</v>
      </c>
      <c r="AQ75">
        <v>180</v>
      </c>
      <c r="AR75">
        <v>90</v>
      </c>
      <c r="AS75">
        <v>90</v>
      </c>
      <c r="AT75">
        <v>60</v>
      </c>
      <c r="AU75">
        <v>60</v>
      </c>
      <c r="AV75">
        <v>0</v>
      </c>
      <c r="AW75">
        <v>-1</v>
      </c>
    </row>
    <row r="76" spans="1:49">
      <c r="A76" t="s">
        <v>201</v>
      </c>
      <c r="B76">
        <v>16702</v>
      </c>
      <c r="C76" t="s">
        <v>67</v>
      </c>
      <c r="D76" s="1">
        <v>44620.69809027778</v>
      </c>
      <c r="E76" t="s">
        <v>112</v>
      </c>
      <c r="F76" t="s">
        <v>113</v>
      </c>
      <c r="G76">
        <v>13243</v>
      </c>
      <c r="H76" t="s">
        <v>57</v>
      </c>
      <c r="I76" t="s">
        <v>104</v>
      </c>
      <c r="J76">
        <v>1</v>
      </c>
      <c r="K76" t="s">
        <v>53</v>
      </c>
      <c r="L76" s="2">
        <v>44621</v>
      </c>
      <c r="M76" s="3">
        <v>0.85515046296296304</v>
      </c>
      <c r="N76" s="3">
        <v>0.85534722222222215</v>
      </c>
      <c r="O76">
        <v>0</v>
      </c>
      <c r="P76" t="s">
        <v>54</v>
      </c>
      <c r="Q76" t="s">
        <v>16</v>
      </c>
      <c r="R76">
        <v>9.1</v>
      </c>
      <c r="S76">
        <v>1000</v>
      </c>
      <c r="T76">
        <v>1000</v>
      </c>
      <c r="U76">
        <v>0</v>
      </c>
      <c r="V76">
        <v>1</v>
      </c>
      <c r="W76" t="s">
        <v>55</v>
      </c>
      <c r="X76">
        <v>0</v>
      </c>
      <c r="Y76" s="4">
        <v>1.8740199999999999E-8</v>
      </c>
      <c r="Z76">
        <v>13588</v>
      </c>
      <c r="AA76">
        <v>786</v>
      </c>
      <c r="AB76">
        <v>1599</v>
      </c>
      <c r="AC76">
        <v>2151423</v>
      </c>
      <c r="AD76">
        <v>58826</v>
      </c>
      <c r="AE76">
        <v>50203</v>
      </c>
      <c r="AF76">
        <v>141.517</v>
      </c>
      <c r="AG76">
        <v>0.100106</v>
      </c>
      <c r="AH76">
        <v>153.767</v>
      </c>
      <c r="AI76">
        <v>14464</v>
      </c>
      <c r="AJ76">
        <v>2331395</v>
      </c>
      <c r="AK76">
        <v>30437</v>
      </c>
      <c r="AL76" s="4">
        <v>5.7039671607792399E-4</v>
      </c>
      <c r="AM76">
        <v>0.52478899999999995</v>
      </c>
      <c r="AN76">
        <v>0.1</v>
      </c>
      <c r="AO76">
        <v>0.5</v>
      </c>
      <c r="AP76" s="4">
        <v>0.04</v>
      </c>
      <c r="AQ76">
        <v>180</v>
      </c>
      <c r="AR76">
        <v>90</v>
      </c>
      <c r="AS76">
        <v>90</v>
      </c>
      <c r="AT76">
        <v>60</v>
      </c>
      <c r="AU76">
        <v>60</v>
      </c>
      <c r="AV76">
        <v>0</v>
      </c>
      <c r="AW76">
        <v>-1</v>
      </c>
    </row>
    <row r="77" spans="1:49">
      <c r="A77" t="s">
        <v>201</v>
      </c>
      <c r="B77">
        <v>16703</v>
      </c>
      <c r="C77" t="s">
        <v>50</v>
      </c>
      <c r="D77" s="1">
        <v>44620.749363425923</v>
      </c>
      <c r="E77" t="s">
        <v>114</v>
      </c>
      <c r="F77" t="s">
        <v>115</v>
      </c>
      <c r="G77">
        <v>13230</v>
      </c>
      <c r="H77" t="s">
        <v>57</v>
      </c>
      <c r="I77" t="s">
        <v>100</v>
      </c>
      <c r="J77">
        <v>1</v>
      </c>
      <c r="K77" t="s">
        <v>53</v>
      </c>
      <c r="L77" s="2">
        <v>44621</v>
      </c>
      <c r="M77" s="3">
        <v>0.75607638888888884</v>
      </c>
      <c r="N77" s="3">
        <v>0.75631944444444443</v>
      </c>
      <c r="O77">
        <v>0</v>
      </c>
      <c r="P77" t="s">
        <v>54</v>
      </c>
      <c r="Q77" t="s">
        <v>16</v>
      </c>
      <c r="R77">
        <v>9.1</v>
      </c>
      <c r="S77">
        <v>1000</v>
      </c>
      <c r="T77">
        <v>1000</v>
      </c>
      <c r="U77">
        <v>0</v>
      </c>
      <c r="V77">
        <v>1</v>
      </c>
      <c r="W77" t="s">
        <v>55</v>
      </c>
      <c r="X77">
        <v>0</v>
      </c>
      <c r="Y77" s="4">
        <v>1.8740199999999999E-8</v>
      </c>
      <c r="Z77">
        <v>13598917</v>
      </c>
      <c r="AA77">
        <v>363961</v>
      </c>
      <c r="AB77">
        <v>79279</v>
      </c>
      <c r="AC77">
        <v>2117074317</v>
      </c>
      <c r="AD77">
        <v>28587685</v>
      </c>
      <c r="AE77">
        <v>3833963</v>
      </c>
      <c r="AF77">
        <v>153.07400000000001</v>
      </c>
      <c r="AG77" s="4">
        <v>5.6457900000000004E-3</v>
      </c>
      <c r="AH77">
        <v>153.66900000000001</v>
      </c>
      <c r="AI77">
        <v>1280021</v>
      </c>
      <c r="AJ77">
        <v>175001883</v>
      </c>
      <c r="AK77">
        <v>15322178</v>
      </c>
      <c r="AL77">
        <v>0.28714130874795202</v>
      </c>
      <c r="AM77">
        <v>0.91646000000000005</v>
      </c>
      <c r="AN77">
        <v>0.1</v>
      </c>
      <c r="AO77">
        <v>0.5</v>
      </c>
      <c r="AP77" s="4">
        <v>0.04</v>
      </c>
      <c r="AQ77">
        <v>180</v>
      </c>
      <c r="AR77">
        <v>90</v>
      </c>
      <c r="AS77">
        <v>90</v>
      </c>
      <c r="AT77">
        <v>60</v>
      </c>
      <c r="AU77">
        <v>60</v>
      </c>
      <c r="AV77">
        <v>0</v>
      </c>
      <c r="AW77">
        <v>-1</v>
      </c>
    </row>
    <row r="78" spans="1:49">
      <c r="A78" t="s">
        <v>201</v>
      </c>
      <c r="B78">
        <v>16703</v>
      </c>
      <c r="C78" t="s">
        <v>50</v>
      </c>
      <c r="D78" s="1">
        <v>44620.749363425923</v>
      </c>
      <c r="E78" t="s">
        <v>114</v>
      </c>
      <c r="F78" t="s">
        <v>115</v>
      </c>
      <c r="G78">
        <v>13237</v>
      </c>
      <c r="H78" t="s">
        <v>57</v>
      </c>
      <c r="I78" t="s">
        <v>102</v>
      </c>
      <c r="J78">
        <v>1</v>
      </c>
      <c r="K78" t="s">
        <v>53</v>
      </c>
      <c r="L78" s="2">
        <v>44621</v>
      </c>
      <c r="M78" s="3">
        <v>0.85376157407407405</v>
      </c>
      <c r="N78" s="3">
        <v>0.85395833333333337</v>
      </c>
      <c r="O78">
        <v>0</v>
      </c>
      <c r="P78" t="s">
        <v>54</v>
      </c>
      <c r="Q78" t="s">
        <v>16</v>
      </c>
      <c r="R78">
        <v>9.1</v>
      </c>
      <c r="S78">
        <v>1000</v>
      </c>
      <c r="T78">
        <v>1000</v>
      </c>
      <c r="U78">
        <v>0</v>
      </c>
      <c r="V78">
        <v>1</v>
      </c>
      <c r="W78" t="s">
        <v>55</v>
      </c>
      <c r="X78">
        <v>0</v>
      </c>
      <c r="Y78" s="4">
        <v>1.8740199999999999E-8</v>
      </c>
      <c r="Z78">
        <v>44451641</v>
      </c>
      <c r="AA78">
        <v>9556183</v>
      </c>
      <c r="AB78">
        <v>6793454</v>
      </c>
      <c r="AC78">
        <v>6200439520</v>
      </c>
      <c r="AD78">
        <v>727570592</v>
      </c>
      <c r="AE78">
        <v>288814968</v>
      </c>
      <c r="AF78">
        <v>118.69499999999999</v>
      </c>
      <c r="AG78">
        <v>0.111732</v>
      </c>
      <c r="AH78">
        <v>128.27799999999999</v>
      </c>
      <c r="AI78">
        <v>812648</v>
      </c>
      <c r="AJ78">
        <v>107741578</v>
      </c>
      <c r="AK78">
        <v>61613926</v>
      </c>
      <c r="AL78">
        <v>1.15465982373651</v>
      </c>
      <c r="AM78">
        <v>0.98681099999999999</v>
      </c>
      <c r="AN78">
        <v>0.1</v>
      </c>
      <c r="AO78">
        <v>0.5</v>
      </c>
      <c r="AP78" s="4">
        <v>0.04</v>
      </c>
      <c r="AQ78">
        <v>180</v>
      </c>
      <c r="AR78">
        <v>90</v>
      </c>
      <c r="AS78">
        <v>90</v>
      </c>
      <c r="AT78">
        <v>60</v>
      </c>
      <c r="AU78">
        <v>60</v>
      </c>
      <c r="AV78">
        <v>0</v>
      </c>
      <c r="AW78">
        <v>-1</v>
      </c>
    </row>
    <row r="79" spans="1:49">
      <c r="A79" t="s">
        <v>201</v>
      </c>
      <c r="B79">
        <v>16703</v>
      </c>
      <c r="C79" t="s">
        <v>50</v>
      </c>
      <c r="D79" s="1">
        <v>44620.749363425923</v>
      </c>
      <c r="E79" t="s">
        <v>114</v>
      </c>
      <c r="F79" t="s">
        <v>115</v>
      </c>
      <c r="G79">
        <v>13244</v>
      </c>
      <c r="H79" t="s">
        <v>57</v>
      </c>
      <c r="I79" t="s">
        <v>104</v>
      </c>
      <c r="J79">
        <v>1</v>
      </c>
      <c r="K79" t="s">
        <v>53</v>
      </c>
      <c r="L79" s="2">
        <v>44621</v>
      </c>
      <c r="M79" s="3">
        <v>0.8553587962962963</v>
      </c>
      <c r="N79" s="3">
        <v>0.85553240740740744</v>
      </c>
      <c r="O79">
        <v>0</v>
      </c>
      <c r="P79" t="s">
        <v>54</v>
      </c>
      <c r="Q79" t="s">
        <v>16</v>
      </c>
      <c r="R79">
        <v>9.1</v>
      </c>
      <c r="S79">
        <v>1000</v>
      </c>
      <c r="T79">
        <v>1000</v>
      </c>
      <c r="U79">
        <v>0</v>
      </c>
      <c r="V79">
        <v>1</v>
      </c>
      <c r="W79" t="s">
        <v>55</v>
      </c>
      <c r="X79">
        <v>0</v>
      </c>
      <c r="Y79" s="4">
        <v>1.8740199999999999E-8</v>
      </c>
      <c r="Z79">
        <v>3899</v>
      </c>
      <c r="AA79">
        <v>462</v>
      </c>
      <c r="AB79">
        <v>534</v>
      </c>
      <c r="AC79">
        <v>596905</v>
      </c>
      <c r="AD79">
        <v>35059</v>
      </c>
      <c r="AE79">
        <v>17823</v>
      </c>
      <c r="AF79">
        <v>132.745</v>
      </c>
      <c r="AG79">
        <v>0.10909099999999999</v>
      </c>
      <c r="AH79">
        <v>144.91300000000001</v>
      </c>
      <c r="AI79">
        <v>1039598</v>
      </c>
      <c r="AJ79">
        <v>147607546</v>
      </c>
      <c r="AK79">
        <v>1044493</v>
      </c>
      <c r="AL79" s="4">
        <v>1.9574050568925298E-2</v>
      </c>
      <c r="AM79" s="4">
        <v>4.6864799999999998E-3</v>
      </c>
      <c r="AN79">
        <v>0.1</v>
      </c>
      <c r="AO79">
        <v>0.5</v>
      </c>
      <c r="AP79" s="4">
        <v>0.04</v>
      </c>
      <c r="AQ79">
        <v>180</v>
      </c>
      <c r="AR79">
        <v>90</v>
      </c>
      <c r="AS79">
        <v>90</v>
      </c>
      <c r="AT79">
        <v>60</v>
      </c>
      <c r="AU79">
        <v>60</v>
      </c>
      <c r="AV79">
        <v>0</v>
      </c>
      <c r="AW79">
        <v>-1</v>
      </c>
    </row>
    <row r="80" spans="1:49">
      <c r="A80" t="s">
        <v>201</v>
      </c>
      <c r="B80">
        <v>16704</v>
      </c>
      <c r="C80" t="s">
        <v>58</v>
      </c>
      <c r="D80" s="1">
        <v>44620.814849537041</v>
      </c>
      <c r="E80" t="s">
        <v>116</v>
      </c>
      <c r="F80" t="s">
        <v>117</v>
      </c>
      <c r="G80">
        <v>13231</v>
      </c>
      <c r="H80" t="s">
        <v>57</v>
      </c>
      <c r="I80" t="s">
        <v>100</v>
      </c>
      <c r="J80">
        <v>1</v>
      </c>
      <c r="K80" t="s">
        <v>53</v>
      </c>
      <c r="L80" s="2">
        <v>44621</v>
      </c>
      <c r="M80" s="3">
        <v>0.75633101851851858</v>
      </c>
      <c r="N80" s="3">
        <v>0.75659722222222225</v>
      </c>
      <c r="O80">
        <v>0</v>
      </c>
      <c r="P80" t="s">
        <v>54</v>
      </c>
      <c r="Q80" t="s">
        <v>16</v>
      </c>
      <c r="R80">
        <v>9.1</v>
      </c>
      <c r="S80">
        <v>1000</v>
      </c>
      <c r="T80">
        <v>1000</v>
      </c>
      <c r="U80">
        <v>0</v>
      </c>
      <c r="V80">
        <v>1</v>
      </c>
      <c r="W80" t="s">
        <v>55</v>
      </c>
      <c r="X80">
        <v>0</v>
      </c>
      <c r="Y80" s="4">
        <v>1.8740199999999999E-8</v>
      </c>
      <c r="Z80">
        <v>38880932</v>
      </c>
      <c r="AA80">
        <v>1459515</v>
      </c>
      <c r="AB80">
        <v>616270</v>
      </c>
      <c r="AC80">
        <v>6048985934</v>
      </c>
      <c r="AD80">
        <v>112970593</v>
      </c>
      <c r="AE80">
        <v>28100411</v>
      </c>
      <c r="AF80">
        <v>151.137</v>
      </c>
      <c r="AG80" s="4">
        <v>1.50469E-2</v>
      </c>
      <c r="AH80">
        <v>152.749</v>
      </c>
      <c r="AI80">
        <v>430181</v>
      </c>
      <c r="AJ80">
        <v>57146598</v>
      </c>
      <c r="AK80">
        <v>41386898</v>
      </c>
      <c r="AL80">
        <v>0.77560044379709003</v>
      </c>
      <c r="AM80">
        <v>0.98960599999999999</v>
      </c>
      <c r="AN80">
        <v>0.1</v>
      </c>
      <c r="AO80">
        <v>0.5</v>
      </c>
      <c r="AP80" s="4">
        <v>0.04</v>
      </c>
      <c r="AQ80">
        <v>180</v>
      </c>
      <c r="AR80">
        <v>90</v>
      </c>
      <c r="AS80">
        <v>90</v>
      </c>
      <c r="AT80">
        <v>60</v>
      </c>
      <c r="AU80">
        <v>60</v>
      </c>
      <c r="AV80">
        <v>0</v>
      </c>
      <c r="AW80">
        <v>-1</v>
      </c>
    </row>
    <row r="81" spans="1:49">
      <c r="A81" t="s">
        <v>201</v>
      </c>
      <c r="B81">
        <v>16704</v>
      </c>
      <c r="C81" t="s">
        <v>58</v>
      </c>
      <c r="D81" s="1">
        <v>44620.814849537041</v>
      </c>
      <c r="E81" t="s">
        <v>116</v>
      </c>
      <c r="F81" t="s">
        <v>117</v>
      </c>
      <c r="G81">
        <v>13238</v>
      </c>
      <c r="H81" t="s">
        <v>57</v>
      </c>
      <c r="I81" t="s">
        <v>108</v>
      </c>
      <c r="J81">
        <v>1</v>
      </c>
      <c r="K81" t="s">
        <v>53</v>
      </c>
      <c r="L81" s="2">
        <v>44621</v>
      </c>
      <c r="M81" s="3">
        <v>0.8539699074074073</v>
      </c>
      <c r="N81" s="3">
        <v>0.85422453703703705</v>
      </c>
      <c r="O81">
        <v>0</v>
      </c>
      <c r="P81" t="s">
        <v>54</v>
      </c>
      <c r="Q81" t="s">
        <v>16</v>
      </c>
      <c r="R81">
        <v>9.1</v>
      </c>
      <c r="S81">
        <v>1000</v>
      </c>
      <c r="T81">
        <v>1000</v>
      </c>
      <c r="U81">
        <v>0</v>
      </c>
      <c r="V81">
        <v>1</v>
      </c>
      <c r="W81" t="s">
        <v>55</v>
      </c>
      <c r="X81">
        <v>0</v>
      </c>
      <c r="Y81" s="4">
        <v>1.8740199999999999E-8</v>
      </c>
      <c r="Z81">
        <v>3672745</v>
      </c>
      <c r="AA81">
        <v>493527</v>
      </c>
      <c r="AB81">
        <v>959314</v>
      </c>
      <c r="AC81">
        <v>543620284</v>
      </c>
      <c r="AD81">
        <v>37422442</v>
      </c>
      <c r="AE81">
        <v>27688086</v>
      </c>
      <c r="AF81">
        <v>118.76300000000001</v>
      </c>
      <c r="AG81">
        <v>0.187162</v>
      </c>
      <c r="AH81">
        <v>139.46299999999999</v>
      </c>
      <c r="AI81">
        <v>439316</v>
      </c>
      <c r="AJ81">
        <v>61802399</v>
      </c>
      <c r="AK81">
        <v>5564902</v>
      </c>
      <c r="AL81">
        <v>0.104287604760504</v>
      </c>
      <c r="AM81">
        <v>0.92105599999999999</v>
      </c>
      <c r="AN81">
        <v>0.1</v>
      </c>
      <c r="AO81">
        <v>0.5</v>
      </c>
      <c r="AP81" s="4">
        <v>0.04</v>
      </c>
      <c r="AQ81">
        <v>180</v>
      </c>
      <c r="AR81">
        <v>90</v>
      </c>
      <c r="AS81">
        <v>90</v>
      </c>
      <c r="AT81">
        <v>60</v>
      </c>
      <c r="AU81">
        <v>60</v>
      </c>
      <c r="AV81">
        <v>0</v>
      </c>
      <c r="AW81">
        <v>-1</v>
      </c>
    </row>
    <row r="82" spans="1:49">
      <c r="A82" t="s">
        <v>201</v>
      </c>
      <c r="B82">
        <v>16704</v>
      </c>
      <c r="C82" t="s">
        <v>58</v>
      </c>
      <c r="D82" s="1">
        <v>44620.814849537041</v>
      </c>
      <c r="E82" t="s">
        <v>116</v>
      </c>
      <c r="F82" t="s">
        <v>117</v>
      </c>
      <c r="G82">
        <v>13245</v>
      </c>
      <c r="H82" t="s">
        <v>57</v>
      </c>
      <c r="I82" t="s">
        <v>104</v>
      </c>
      <c r="J82">
        <v>1</v>
      </c>
      <c r="K82" t="s">
        <v>53</v>
      </c>
      <c r="L82" s="2">
        <v>44621</v>
      </c>
      <c r="M82" s="3">
        <v>0.85553240740740744</v>
      </c>
      <c r="N82" s="3">
        <v>0.85576388888888888</v>
      </c>
      <c r="O82">
        <v>0</v>
      </c>
      <c r="P82" t="s">
        <v>54</v>
      </c>
      <c r="Q82" t="s">
        <v>16</v>
      </c>
      <c r="R82">
        <v>9.1</v>
      </c>
      <c r="S82">
        <v>1000</v>
      </c>
      <c r="T82">
        <v>1000</v>
      </c>
      <c r="U82">
        <v>0</v>
      </c>
      <c r="V82">
        <v>1</v>
      </c>
      <c r="W82" t="s">
        <v>55</v>
      </c>
      <c r="X82">
        <v>0</v>
      </c>
      <c r="Y82" s="4">
        <v>1.8740199999999999E-8</v>
      </c>
      <c r="Z82">
        <v>41617</v>
      </c>
      <c r="AA82">
        <v>3145</v>
      </c>
      <c r="AB82">
        <v>3096</v>
      </c>
      <c r="AC82">
        <v>5813388</v>
      </c>
      <c r="AD82">
        <v>246962</v>
      </c>
      <c r="AE82">
        <v>89702</v>
      </c>
      <c r="AF82">
        <v>128.506</v>
      </c>
      <c r="AG82" s="4">
        <v>6.4691399999999996E-2</v>
      </c>
      <c r="AH82">
        <v>135.39099999999999</v>
      </c>
      <c r="AI82">
        <v>269768</v>
      </c>
      <c r="AJ82">
        <v>39684660</v>
      </c>
      <c r="AK82">
        <v>317626</v>
      </c>
      <c r="AL82" s="4">
        <v>5.9523877958066402E-3</v>
      </c>
      <c r="AM82">
        <v>0.150674</v>
      </c>
      <c r="AN82">
        <v>0.1</v>
      </c>
      <c r="AO82">
        <v>0.5</v>
      </c>
      <c r="AP82" s="4">
        <v>0.04</v>
      </c>
      <c r="AQ82">
        <v>180</v>
      </c>
      <c r="AR82">
        <v>90</v>
      </c>
      <c r="AS82">
        <v>90</v>
      </c>
      <c r="AT82">
        <v>60</v>
      </c>
      <c r="AU82">
        <v>60</v>
      </c>
      <c r="AV82">
        <v>0</v>
      </c>
      <c r="AW82">
        <v>-1</v>
      </c>
    </row>
    <row r="83" spans="1:49">
      <c r="A83" t="s">
        <v>201</v>
      </c>
      <c r="B83">
        <v>16705</v>
      </c>
      <c r="C83" t="s">
        <v>60</v>
      </c>
      <c r="D83" s="1">
        <v>44620.846932870372</v>
      </c>
      <c r="E83" t="s">
        <v>118</v>
      </c>
      <c r="F83" t="s">
        <v>119</v>
      </c>
      <c r="G83">
        <v>13232</v>
      </c>
      <c r="H83" t="s">
        <v>57</v>
      </c>
      <c r="I83" t="s">
        <v>100</v>
      </c>
      <c r="J83">
        <v>1</v>
      </c>
      <c r="K83" t="s">
        <v>53</v>
      </c>
      <c r="L83" s="2">
        <v>44621</v>
      </c>
      <c r="M83" s="3">
        <v>0.75660879629629629</v>
      </c>
      <c r="N83" s="3">
        <v>0.75684027777777774</v>
      </c>
      <c r="O83">
        <v>0</v>
      </c>
      <c r="P83" t="s">
        <v>54</v>
      </c>
      <c r="Q83" t="s">
        <v>16</v>
      </c>
      <c r="R83">
        <v>9.1</v>
      </c>
      <c r="S83">
        <v>1000</v>
      </c>
      <c r="T83">
        <v>1000</v>
      </c>
      <c r="U83">
        <v>0</v>
      </c>
      <c r="V83">
        <v>1</v>
      </c>
      <c r="W83" t="s">
        <v>55</v>
      </c>
      <c r="X83">
        <v>0</v>
      </c>
      <c r="Y83" s="4">
        <v>1.8740800000000001E-8</v>
      </c>
      <c r="Z83">
        <v>63264381</v>
      </c>
      <c r="AA83">
        <v>7006571</v>
      </c>
      <c r="AB83">
        <v>2313098</v>
      </c>
      <c r="AC83">
        <v>8976260086</v>
      </c>
      <c r="AD83">
        <v>543470657</v>
      </c>
      <c r="AE83">
        <v>109691625</v>
      </c>
      <c r="AF83">
        <v>132.666</v>
      </c>
      <c r="AG83" s="4">
        <v>3.1867899999999998E-2</v>
      </c>
      <c r="AH83">
        <v>135.47200000000001</v>
      </c>
      <c r="AI83">
        <v>1105450</v>
      </c>
      <c r="AJ83">
        <v>135006457</v>
      </c>
      <c r="AK83">
        <v>73689500</v>
      </c>
      <c r="AL83">
        <v>1.3809993422029001</v>
      </c>
      <c r="AM83">
        <v>0.98499899999999996</v>
      </c>
      <c r="AN83">
        <v>0.1</v>
      </c>
      <c r="AO83">
        <v>0.5</v>
      </c>
      <c r="AP83" s="4">
        <v>0.04</v>
      </c>
      <c r="AQ83">
        <v>180</v>
      </c>
      <c r="AR83">
        <v>90</v>
      </c>
      <c r="AS83">
        <v>90</v>
      </c>
      <c r="AT83">
        <v>60</v>
      </c>
      <c r="AU83">
        <v>60</v>
      </c>
      <c r="AV83">
        <v>0</v>
      </c>
      <c r="AW83">
        <v>-1</v>
      </c>
    </row>
    <row r="84" spans="1:49">
      <c r="A84" t="s">
        <v>201</v>
      </c>
      <c r="B84">
        <v>16705</v>
      </c>
      <c r="C84" t="s">
        <v>60</v>
      </c>
      <c r="D84" s="1">
        <v>44620.846932870372</v>
      </c>
      <c r="E84" t="s">
        <v>118</v>
      </c>
      <c r="F84" t="s">
        <v>119</v>
      </c>
      <c r="G84">
        <v>13239</v>
      </c>
      <c r="H84" t="s">
        <v>57</v>
      </c>
      <c r="I84" t="s">
        <v>102</v>
      </c>
      <c r="J84">
        <v>1</v>
      </c>
      <c r="K84" t="s">
        <v>53</v>
      </c>
      <c r="L84" s="2">
        <v>44621</v>
      </c>
      <c r="M84" s="3">
        <v>0.85422453703703705</v>
      </c>
      <c r="N84" s="3">
        <v>0.85443287037037041</v>
      </c>
      <c r="O84">
        <v>0</v>
      </c>
      <c r="P84" t="s">
        <v>54</v>
      </c>
      <c r="Q84" t="s">
        <v>16</v>
      </c>
      <c r="R84">
        <v>9.1</v>
      </c>
      <c r="S84">
        <v>1000</v>
      </c>
      <c r="T84">
        <v>1000</v>
      </c>
      <c r="U84">
        <v>0</v>
      </c>
      <c r="V84">
        <v>1</v>
      </c>
      <c r="W84" t="s">
        <v>55</v>
      </c>
      <c r="X84">
        <v>0</v>
      </c>
      <c r="Y84" s="4">
        <v>1.8740800000000001E-8</v>
      </c>
      <c r="Z84">
        <v>48637439</v>
      </c>
      <c r="AA84">
        <v>15729709</v>
      </c>
      <c r="AB84">
        <v>16472746</v>
      </c>
      <c r="AC84">
        <v>6538564748</v>
      </c>
      <c r="AD84">
        <v>1189575844</v>
      </c>
      <c r="AE84">
        <v>632188222</v>
      </c>
      <c r="AF84">
        <v>103.41800000000001</v>
      </c>
      <c r="AG84">
        <v>0.20377000000000001</v>
      </c>
      <c r="AH84">
        <v>120.063</v>
      </c>
      <c r="AI84">
        <v>919524</v>
      </c>
      <c r="AJ84">
        <v>111319776</v>
      </c>
      <c r="AK84">
        <v>81759418</v>
      </c>
      <c r="AL84">
        <v>1.53223596953286</v>
      </c>
      <c r="AM84">
        <v>0.98875299999999999</v>
      </c>
      <c r="AN84">
        <v>0.1</v>
      </c>
      <c r="AO84">
        <v>0.5</v>
      </c>
      <c r="AP84" s="4">
        <v>0.04</v>
      </c>
      <c r="AQ84">
        <v>180</v>
      </c>
      <c r="AR84">
        <v>90</v>
      </c>
      <c r="AS84">
        <v>90</v>
      </c>
      <c r="AT84">
        <v>60</v>
      </c>
      <c r="AU84">
        <v>60</v>
      </c>
      <c r="AV84">
        <v>0</v>
      </c>
      <c r="AW84">
        <v>-1</v>
      </c>
    </row>
    <row r="85" spans="1:49">
      <c r="A85" t="s">
        <v>201</v>
      </c>
      <c r="B85">
        <v>16705</v>
      </c>
      <c r="C85" t="s">
        <v>60</v>
      </c>
      <c r="D85" s="1">
        <v>44620.846932870372</v>
      </c>
      <c r="E85" t="s">
        <v>118</v>
      </c>
      <c r="F85" t="s">
        <v>119</v>
      </c>
      <c r="G85">
        <v>13246</v>
      </c>
      <c r="H85" t="s">
        <v>57</v>
      </c>
      <c r="I85" t="s">
        <v>104</v>
      </c>
      <c r="J85">
        <v>1</v>
      </c>
      <c r="K85" t="s">
        <v>53</v>
      </c>
      <c r="L85" s="2">
        <v>44621</v>
      </c>
      <c r="M85" s="3">
        <v>0.85576388888888888</v>
      </c>
      <c r="N85" s="3">
        <v>0.85594907407407417</v>
      </c>
      <c r="O85">
        <v>0</v>
      </c>
      <c r="P85" t="s">
        <v>54</v>
      </c>
      <c r="Q85" t="s">
        <v>16</v>
      </c>
      <c r="R85">
        <v>9.1</v>
      </c>
      <c r="S85">
        <v>1000</v>
      </c>
      <c r="T85">
        <v>1000</v>
      </c>
      <c r="U85">
        <v>0</v>
      </c>
      <c r="V85">
        <v>1</v>
      </c>
      <c r="W85" t="s">
        <v>55</v>
      </c>
      <c r="X85">
        <v>0</v>
      </c>
      <c r="Y85" s="4">
        <v>1.8740800000000001E-8</v>
      </c>
      <c r="Z85">
        <v>15816</v>
      </c>
      <c r="AA85">
        <v>962</v>
      </c>
      <c r="AB85">
        <v>3010</v>
      </c>
      <c r="AC85">
        <v>2485294</v>
      </c>
      <c r="AD85">
        <v>73336</v>
      </c>
      <c r="AE85">
        <v>61141</v>
      </c>
      <c r="AF85">
        <v>132.392</v>
      </c>
      <c r="AG85">
        <v>0.152112</v>
      </c>
      <c r="AH85">
        <v>152.499</v>
      </c>
      <c r="AI85">
        <v>2124261</v>
      </c>
      <c r="AJ85">
        <v>301733400</v>
      </c>
      <c r="AK85">
        <v>2144049</v>
      </c>
      <c r="AL85" s="4">
        <v>4.01811690763378E-2</v>
      </c>
      <c r="AM85" s="4">
        <v>9.2292699999999995E-3</v>
      </c>
      <c r="AN85">
        <v>0.1</v>
      </c>
      <c r="AO85">
        <v>0.5</v>
      </c>
      <c r="AP85" s="4">
        <v>0.04</v>
      </c>
      <c r="AQ85">
        <v>180</v>
      </c>
      <c r="AR85">
        <v>90</v>
      </c>
      <c r="AS85">
        <v>90</v>
      </c>
      <c r="AT85">
        <v>60</v>
      </c>
      <c r="AU85">
        <v>60</v>
      </c>
      <c r="AV85">
        <v>0</v>
      </c>
      <c r="AW85">
        <v>-1</v>
      </c>
    </row>
    <row r="86" spans="1:49">
      <c r="A86" t="s">
        <v>201</v>
      </c>
      <c r="B86">
        <v>16706</v>
      </c>
      <c r="C86" t="s">
        <v>63</v>
      </c>
      <c r="D86" s="1">
        <v>44620.937395833331</v>
      </c>
      <c r="E86" t="s">
        <v>120</v>
      </c>
      <c r="F86" t="s">
        <v>121</v>
      </c>
      <c r="G86">
        <v>13233</v>
      </c>
      <c r="H86" t="s">
        <v>57</v>
      </c>
      <c r="I86" t="s">
        <v>100</v>
      </c>
      <c r="J86">
        <v>1</v>
      </c>
      <c r="K86" t="s">
        <v>53</v>
      </c>
      <c r="L86" s="2">
        <v>44621</v>
      </c>
      <c r="M86" s="3">
        <v>0.75685185185185189</v>
      </c>
      <c r="N86" s="3">
        <v>0.75711805555555556</v>
      </c>
      <c r="O86">
        <v>0</v>
      </c>
      <c r="P86" t="s">
        <v>54</v>
      </c>
      <c r="Q86" t="s">
        <v>16</v>
      </c>
      <c r="R86">
        <v>9.1</v>
      </c>
      <c r="S86">
        <v>1000</v>
      </c>
      <c r="T86">
        <v>1000</v>
      </c>
      <c r="U86">
        <v>0</v>
      </c>
      <c r="V86">
        <v>1</v>
      </c>
      <c r="W86" t="s">
        <v>55</v>
      </c>
      <c r="X86">
        <v>0</v>
      </c>
      <c r="Y86" s="4">
        <v>1.8740199999999999E-8</v>
      </c>
      <c r="Z86">
        <v>33412237</v>
      </c>
      <c r="AA86">
        <v>429259</v>
      </c>
      <c r="AB86">
        <v>110054</v>
      </c>
      <c r="AC86">
        <v>5359785412</v>
      </c>
      <c r="AD86">
        <v>33596044</v>
      </c>
      <c r="AE86">
        <v>4949874</v>
      </c>
      <c r="AF86">
        <v>159.001</v>
      </c>
      <c r="AG86" s="4">
        <v>3.2415E-3</v>
      </c>
      <c r="AH86">
        <v>159.37200000000001</v>
      </c>
      <c r="AI86">
        <v>79716</v>
      </c>
      <c r="AJ86">
        <v>11745458</v>
      </c>
      <c r="AK86">
        <v>34031266</v>
      </c>
      <c r="AL86">
        <v>0.63775412722588698</v>
      </c>
      <c r="AM86">
        <v>0.99765800000000004</v>
      </c>
      <c r="AN86">
        <v>0.1</v>
      </c>
      <c r="AO86">
        <v>0.5</v>
      </c>
      <c r="AP86" s="4">
        <v>0.04</v>
      </c>
      <c r="AQ86">
        <v>180</v>
      </c>
      <c r="AR86">
        <v>90</v>
      </c>
      <c r="AS86">
        <v>90</v>
      </c>
      <c r="AT86">
        <v>60</v>
      </c>
      <c r="AU86">
        <v>60</v>
      </c>
      <c r="AV86">
        <v>0</v>
      </c>
      <c r="AW86">
        <v>-1</v>
      </c>
    </row>
    <row r="87" spans="1:49">
      <c r="A87" t="s">
        <v>201</v>
      </c>
      <c r="B87">
        <v>16706</v>
      </c>
      <c r="C87" t="s">
        <v>63</v>
      </c>
      <c r="D87" s="1">
        <v>44620.937395833331</v>
      </c>
      <c r="E87" t="s">
        <v>120</v>
      </c>
      <c r="F87" t="s">
        <v>121</v>
      </c>
      <c r="G87">
        <v>13240</v>
      </c>
      <c r="H87" t="s">
        <v>57</v>
      </c>
      <c r="I87" t="s">
        <v>102</v>
      </c>
      <c r="J87">
        <v>1</v>
      </c>
      <c r="K87" t="s">
        <v>53</v>
      </c>
      <c r="L87" s="2">
        <v>44621</v>
      </c>
      <c r="M87" s="3">
        <v>0.85443287037037041</v>
      </c>
      <c r="N87" s="3">
        <v>0.85466435185185186</v>
      </c>
      <c r="O87">
        <v>0</v>
      </c>
      <c r="P87" t="s">
        <v>54</v>
      </c>
      <c r="Q87" t="s">
        <v>16</v>
      </c>
      <c r="R87">
        <v>9.1</v>
      </c>
      <c r="S87">
        <v>1000</v>
      </c>
      <c r="T87">
        <v>1000</v>
      </c>
      <c r="U87">
        <v>0</v>
      </c>
      <c r="V87">
        <v>1</v>
      </c>
      <c r="W87" t="s">
        <v>55</v>
      </c>
      <c r="X87">
        <v>0</v>
      </c>
      <c r="Y87" s="4">
        <v>1.8740199999999999E-8</v>
      </c>
      <c r="Z87">
        <v>58013811</v>
      </c>
      <c r="AA87">
        <v>11567017</v>
      </c>
      <c r="AB87">
        <v>4315305</v>
      </c>
      <c r="AC87">
        <v>7806890672</v>
      </c>
      <c r="AD87">
        <v>895717598</v>
      </c>
      <c r="AE87">
        <v>187793032</v>
      </c>
      <c r="AF87">
        <v>120.309</v>
      </c>
      <c r="AG87" s="4">
        <v>5.8396900000000002E-2</v>
      </c>
      <c r="AH87">
        <v>125.072</v>
      </c>
      <c r="AI87">
        <v>62665</v>
      </c>
      <c r="AJ87">
        <v>8469109</v>
      </c>
      <c r="AK87">
        <v>73958798</v>
      </c>
      <c r="AL87">
        <v>1.3860057004392801</v>
      </c>
      <c r="AM87">
        <v>0.99915299999999996</v>
      </c>
      <c r="AN87">
        <v>0.1</v>
      </c>
      <c r="AO87">
        <v>0.5</v>
      </c>
      <c r="AP87" s="4">
        <v>0.04</v>
      </c>
      <c r="AQ87">
        <v>180</v>
      </c>
      <c r="AR87">
        <v>90</v>
      </c>
      <c r="AS87">
        <v>90</v>
      </c>
      <c r="AT87">
        <v>60</v>
      </c>
      <c r="AU87">
        <v>60</v>
      </c>
      <c r="AV87">
        <v>0</v>
      </c>
      <c r="AW87">
        <v>-1</v>
      </c>
    </row>
    <row r="88" spans="1:49">
      <c r="A88" t="s">
        <v>201</v>
      </c>
      <c r="B88">
        <v>16706</v>
      </c>
      <c r="C88" t="s">
        <v>63</v>
      </c>
      <c r="D88" s="1">
        <v>44620.937395833331</v>
      </c>
      <c r="E88" t="s">
        <v>120</v>
      </c>
      <c r="F88" t="s">
        <v>121</v>
      </c>
      <c r="G88">
        <v>13247</v>
      </c>
      <c r="H88" t="s">
        <v>57</v>
      </c>
      <c r="I88" t="s">
        <v>104</v>
      </c>
      <c r="J88">
        <v>1</v>
      </c>
      <c r="K88" t="s">
        <v>53</v>
      </c>
      <c r="L88" s="2">
        <v>44621</v>
      </c>
      <c r="M88" s="3">
        <v>0.8559606481481481</v>
      </c>
      <c r="N88" s="3">
        <v>0.85619212962962965</v>
      </c>
      <c r="O88">
        <v>0</v>
      </c>
      <c r="P88" t="s">
        <v>54</v>
      </c>
      <c r="Q88" t="s">
        <v>16</v>
      </c>
      <c r="R88">
        <v>9.1</v>
      </c>
      <c r="S88">
        <v>1000</v>
      </c>
      <c r="T88">
        <v>1000</v>
      </c>
      <c r="U88">
        <v>0</v>
      </c>
      <c r="V88">
        <v>1</v>
      </c>
      <c r="W88" t="s">
        <v>55</v>
      </c>
      <c r="X88">
        <v>0</v>
      </c>
      <c r="Y88" s="4">
        <v>1.8740199999999999E-8</v>
      </c>
      <c r="Z88">
        <v>1728</v>
      </c>
      <c r="AA88">
        <v>18</v>
      </c>
      <c r="AB88">
        <v>80</v>
      </c>
      <c r="AC88">
        <v>289624</v>
      </c>
      <c r="AD88">
        <v>1315</v>
      </c>
      <c r="AE88">
        <v>2947</v>
      </c>
      <c r="AF88">
        <v>160.94499999999999</v>
      </c>
      <c r="AG88" s="4">
        <v>4.3811599999999999E-2</v>
      </c>
      <c r="AH88">
        <v>166.63200000000001</v>
      </c>
      <c r="AI88">
        <v>2942</v>
      </c>
      <c r="AJ88">
        <v>481801</v>
      </c>
      <c r="AK88">
        <v>4768</v>
      </c>
      <c r="AL88" s="4">
        <v>8.9353469207199905E-5</v>
      </c>
      <c r="AM88">
        <v>0.38296999999999998</v>
      </c>
      <c r="AN88">
        <v>0.1</v>
      </c>
      <c r="AO88">
        <v>0.5</v>
      </c>
      <c r="AP88" s="4">
        <v>0.04</v>
      </c>
      <c r="AQ88">
        <v>180</v>
      </c>
      <c r="AR88">
        <v>90</v>
      </c>
      <c r="AS88">
        <v>90</v>
      </c>
      <c r="AT88">
        <v>60</v>
      </c>
      <c r="AU88">
        <v>60</v>
      </c>
      <c r="AV88">
        <v>0</v>
      </c>
      <c r="AW88">
        <v>-1</v>
      </c>
    </row>
    <row r="89" spans="1:49">
      <c r="A89" t="s">
        <v>201</v>
      </c>
      <c r="B89">
        <v>16707</v>
      </c>
      <c r="C89" t="s">
        <v>69</v>
      </c>
      <c r="D89" s="1">
        <v>44621.038136574076</v>
      </c>
      <c r="E89" t="s">
        <v>122</v>
      </c>
      <c r="F89" t="s">
        <v>123</v>
      </c>
      <c r="G89">
        <v>13234</v>
      </c>
      <c r="H89" t="s">
        <v>57</v>
      </c>
      <c r="I89" t="s">
        <v>100</v>
      </c>
      <c r="J89">
        <v>1</v>
      </c>
      <c r="K89" t="s">
        <v>53</v>
      </c>
      <c r="L89" s="2">
        <v>44621</v>
      </c>
      <c r="M89" s="3">
        <v>0.75711805555555556</v>
      </c>
      <c r="N89" s="3">
        <v>0.75738425925925934</v>
      </c>
      <c r="O89">
        <v>0</v>
      </c>
      <c r="P89" t="s">
        <v>54</v>
      </c>
      <c r="Q89" t="s">
        <v>16</v>
      </c>
      <c r="R89">
        <v>9.1</v>
      </c>
      <c r="S89">
        <v>1000</v>
      </c>
      <c r="T89">
        <v>1000</v>
      </c>
      <c r="U89">
        <v>0</v>
      </c>
      <c r="V89">
        <v>1</v>
      </c>
      <c r="W89" t="s">
        <v>55</v>
      </c>
      <c r="X89">
        <v>0</v>
      </c>
      <c r="Y89" s="4">
        <v>1.8740199999999999E-8</v>
      </c>
      <c r="Z89">
        <v>52061166</v>
      </c>
      <c r="AA89">
        <v>1247716</v>
      </c>
      <c r="AB89">
        <v>240730</v>
      </c>
      <c r="AC89">
        <v>7873073893</v>
      </c>
      <c r="AD89">
        <v>98319799</v>
      </c>
      <c r="AE89">
        <v>11426151</v>
      </c>
      <c r="AF89">
        <v>149.07300000000001</v>
      </c>
      <c r="AG89" s="4">
        <v>4.4954599999999997E-3</v>
      </c>
      <c r="AH89">
        <v>149.53200000000001</v>
      </c>
      <c r="AI89">
        <v>10697</v>
      </c>
      <c r="AJ89">
        <v>1516665</v>
      </c>
      <c r="AK89">
        <v>53560309</v>
      </c>
      <c r="AL89">
        <v>1.0037331000334699</v>
      </c>
      <c r="AM89">
        <v>0.99980000000000002</v>
      </c>
      <c r="AN89">
        <v>0.1</v>
      </c>
      <c r="AO89">
        <v>0.5</v>
      </c>
      <c r="AP89" s="4">
        <v>0.04</v>
      </c>
      <c r="AQ89">
        <v>180</v>
      </c>
      <c r="AR89">
        <v>90</v>
      </c>
      <c r="AS89">
        <v>90</v>
      </c>
      <c r="AT89">
        <v>60</v>
      </c>
      <c r="AU89">
        <v>60</v>
      </c>
      <c r="AV89">
        <v>0</v>
      </c>
      <c r="AW89">
        <v>-1</v>
      </c>
    </row>
    <row r="90" spans="1:49">
      <c r="A90" t="s">
        <v>201</v>
      </c>
      <c r="B90">
        <v>16707</v>
      </c>
      <c r="C90" t="s">
        <v>69</v>
      </c>
      <c r="D90" s="1">
        <v>44621.038136574076</v>
      </c>
      <c r="E90" t="s">
        <v>122</v>
      </c>
      <c r="F90" t="s">
        <v>123</v>
      </c>
      <c r="G90">
        <v>13241</v>
      </c>
      <c r="H90" t="s">
        <v>57</v>
      </c>
      <c r="I90" t="s">
        <v>102</v>
      </c>
      <c r="J90">
        <v>1</v>
      </c>
      <c r="K90" t="s">
        <v>53</v>
      </c>
      <c r="L90" s="2">
        <v>44621</v>
      </c>
      <c r="M90" s="3">
        <v>0.85467592592592589</v>
      </c>
      <c r="N90" s="3">
        <v>0.85491898148148149</v>
      </c>
      <c r="O90">
        <v>0</v>
      </c>
      <c r="P90" t="s">
        <v>54</v>
      </c>
      <c r="Q90" t="s">
        <v>16</v>
      </c>
      <c r="R90">
        <v>9.1</v>
      </c>
      <c r="S90">
        <v>1000</v>
      </c>
      <c r="T90">
        <v>1000</v>
      </c>
      <c r="U90">
        <v>0</v>
      </c>
      <c r="V90">
        <v>1</v>
      </c>
      <c r="W90" t="s">
        <v>55</v>
      </c>
      <c r="X90">
        <v>0</v>
      </c>
      <c r="Y90" s="4">
        <v>1.8740199999999999E-8</v>
      </c>
      <c r="Z90">
        <v>57902324</v>
      </c>
      <c r="AA90">
        <v>19307242</v>
      </c>
      <c r="AB90">
        <v>6245472</v>
      </c>
      <c r="AC90">
        <v>7686604173</v>
      </c>
      <c r="AD90">
        <v>1476523491</v>
      </c>
      <c r="AE90">
        <v>304393197</v>
      </c>
      <c r="AF90">
        <v>113.44499999999999</v>
      </c>
      <c r="AG90" s="4">
        <v>7.4836399999999997E-2</v>
      </c>
      <c r="AH90">
        <v>118.679</v>
      </c>
      <c r="AI90">
        <v>12094</v>
      </c>
      <c r="AJ90">
        <v>97162</v>
      </c>
      <c r="AK90">
        <v>83467132</v>
      </c>
      <c r="AL90">
        <v>1.5641941713454901</v>
      </c>
      <c r="AM90">
        <v>0.99985500000000005</v>
      </c>
      <c r="AN90">
        <v>0.1</v>
      </c>
      <c r="AO90">
        <v>0.5</v>
      </c>
      <c r="AP90" s="4">
        <v>0.04</v>
      </c>
      <c r="AQ90">
        <v>180</v>
      </c>
      <c r="AR90">
        <v>90</v>
      </c>
      <c r="AS90">
        <v>90</v>
      </c>
      <c r="AT90">
        <v>60</v>
      </c>
      <c r="AU90">
        <v>60</v>
      </c>
      <c r="AV90">
        <v>0</v>
      </c>
      <c r="AW90">
        <v>-1</v>
      </c>
    </row>
    <row r="91" spans="1:49">
      <c r="A91" t="s">
        <v>201</v>
      </c>
      <c r="B91">
        <v>16707</v>
      </c>
      <c r="C91" t="s">
        <v>69</v>
      </c>
      <c r="D91" s="1">
        <v>44621.038136574076</v>
      </c>
      <c r="E91" t="s">
        <v>122</v>
      </c>
      <c r="F91" t="s">
        <v>123</v>
      </c>
      <c r="G91">
        <v>13248</v>
      </c>
      <c r="H91" t="s">
        <v>57</v>
      </c>
      <c r="I91" t="s">
        <v>104</v>
      </c>
      <c r="J91">
        <v>1</v>
      </c>
      <c r="K91" t="s">
        <v>53</v>
      </c>
      <c r="L91" s="2">
        <v>44621</v>
      </c>
      <c r="M91" s="3">
        <v>0.85620370370370369</v>
      </c>
      <c r="N91" s="3">
        <v>0.85644675925925917</v>
      </c>
      <c r="O91">
        <v>0</v>
      </c>
      <c r="P91" t="s">
        <v>54</v>
      </c>
      <c r="Q91" t="s">
        <v>16</v>
      </c>
      <c r="R91">
        <v>9.1</v>
      </c>
      <c r="S91">
        <v>1000</v>
      </c>
      <c r="T91">
        <v>1000</v>
      </c>
      <c r="U91">
        <v>0</v>
      </c>
      <c r="V91">
        <v>1</v>
      </c>
      <c r="W91" t="s">
        <v>55</v>
      </c>
      <c r="X91">
        <v>0</v>
      </c>
      <c r="Y91" s="4">
        <v>1.8740199999999999E-8</v>
      </c>
      <c r="Z91">
        <v>3778</v>
      </c>
      <c r="AA91">
        <v>33</v>
      </c>
      <c r="AB91">
        <v>1</v>
      </c>
      <c r="AC91">
        <v>638112</v>
      </c>
      <c r="AD91">
        <v>2630</v>
      </c>
      <c r="AE91">
        <v>60</v>
      </c>
      <c r="AF91">
        <v>168.101</v>
      </c>
      <c r="AG91" s="4">
        <v>2.62329E-4</v>
      </c>
      <c r="AH91">
        <v>168.13</v>
      </c>
      <c r="AI91">
        <v>9328</v>
      </c>
      <c r="AJ91">
        <v>1585316</v>
      </c>
      <c r="AK91">
        <v>13140</v>
      </c>
      <c r="AL91" s="4">
        <v>2.4624676706849898E-4</v>
      </c>
      <c r="AM91">
        <v>0.290107</v>
      </c>
      <c r="AN91">
        <v>0.1</v>
      </c>
      <c r="AO91">
        <v>0.5</v>
      </c>
      <c r="AP91" s="4">
        <v>0.04</v>
      </c>
      <c r="AQ91">
        <v>180</v>
      </c>
      <c r="AR91">
        <v>90</v>
      </c>
      <c r="AS91">
        <v>90</v>
      </c>
      <c r="AT91">
        <v>60</v>
      </c>
      <c r="AU91">
        <v>60</v>
      </c>
      <c r="AV91">
        <v>0</v>
      </c>
      <c r="AW91">
        <v>-1</v>
      </c>
    </row>
    <row r="92" spans="1:49">
      <c r="A92" t="s">
        <v>201</v>
      </c>
      <c r="B92">
        <v>16717</v>
      </c>
      <c r="C92" t="s">
        <v>124</v>
      </c>
      <c r="D92" s="1">
        <v>44626.473865740743</v>
      </c>
      <c r="E92" t="s">
        <v>125</v>
      </c>
      <c r="F92" t="s">
        <v>126</v>
      </c>
      <c r="G92">
        <v>13330</v>
      </c>
      <c r="H92" t="s">
        <v>57</v>
      </c>
      <c r="I92" t="s">
        <v>75</v>
      </c>
      <c r="J92">
        <v>1</v>
      </c>
      <c r="K92" t="s">
        <v>53</v>
      </c>
      <c r="L92" s="2">
        <v>44627</v>
      </c>
      <c r="M92" s="3">
        <v>0.72361111111111109</v>
      </c>
      <c r="N92" s="3">
        <v>0.72380787037037031</v>
      </c>
      <c r="O92">
        <v>0</v>
      </c>
      <c r="P92" t="s">
        <v>54</v>
      </c>
      <c r="Q92" t="s">
        <v>16</v>
      </c>
      <c r="R92">
        <v>9.1</v>
      </c>
      <c r="S92">
        <v>1000</v>
      </c>
      <c r="T92">
        <v>1000</v>
      </c>
      <c r="U92">
        <v>0</v>
      </c>
      <c r="V92">
        <v>1</v>
      </c>
      <c r="W92" t="s">
        <v>55</v>
      </c>
      <c r="X92">
        <v>0</v>
      </c>
      <c r="Y92" s="4">
        <v>1.8740199999999999E-8</v>
      </c>
      <c r="Z92">
        <v>427320</v>
      </c>
      <c r="AA92">
        <v>31200</v>
      </c>
      <c r="AB92">
        <v>62307</v>
      </c>
      <c r="AC92">
        <v>67692085</v>
      </c>
      <c r="AD92">
        <v>2342432</v>
      </c>
      <c r="AE92">
        <v>2278688</v>
      </c>
      <c r="AF92">
        <v>138.84299999999999</v>
      </c>
      <c r="AG92">
        <v>0.119631</v>
      </c>
      <c r="AH92">
        <v>152.74</v>
      </c>
      <c r="AI92">
        <v>1336814</v>
      </c>
      <c r="AJ92">
        <v>200538372</v>
      </c>
      <c r="AK92">
        <v>1857641</v>
      </c>
      <c r="AL92" s="4">
        <v>3.4812640077922001E-2</v>
      </c>
      <c r="AM92">
        <v>0.28037000000000001</v>
      </c>
      <c r="AN92">
        <v>0.1</v>
      </c>
      <c r="AO92">
        <v>0.5</v>
      </c>
      <c r="AP92" s="4">
        <v>0.04</v>
      </c>
      <c r="AQ92">
        <v>180</v>
      </c>
      <c r="AR92">
        <v>90</v>
      </c>
      <c r="AS92">
        <v>90</v>
      </c>
      <c r="AT92">
        <v>60</v>
      </c>
      <c r="AU92">
        <v>60</v>
      </c>
      <c r="AV92">
        <v>0</v>
      </c>
      <c r="AW92">
        <v>-1</v>
      </c>
    </row>
    <row r="93" spans="1:49">
      <c r="A93" t="s">
        <v>201</v>
      </c>
      <c r="B93">
        <v>16717</v>
      </c>
      <c r="C93" t="s">
        <v>124</v>
      </c>
      <c r="D93" s="1">
        <v>44626.473865740743</v>
      </c>
      <c r="E93" t="s">
        <v>125</v>
      </c>
      <c r="F93" t="s">
        <v>126</v>
      </c>
      <c r="G93">
        <v>13338</v>
      </c>
      <c r="H93" t="s">
        <v>57</v>
      </c>
      <c r="I93" t="s">
        <v>76</v>
      </c>
      <c r="J93">
        <v>1</v>
      </c>
      <c r="K93" t="s">
        <v>53</v>
      </c>
      <c r="L93" s="2">
        <v>44627</v>
      </c>
      <c r="M93" s="3">
        <v>0.72528935185185184</v>
      </c>
      <c r="N93" s="3">
        <v>0.72548611111111105</v>
      </c>
      <c r="O93">
        <v>0</v>
      </c>
      <c r="P93" t="s">
        <v>54</v>
      </c>
      <c r="Q93" t="s">
        <v>16</v>
      </c>
      <c r="R93">
        <v>9.1</v>
      </c>
      <c r="S93">
        <v>1000</v>
      </c>
      <c r="T93">
        <v>1000</v>
      </c>
      <c r="U93">
        <v>0</v>
      </c>
      <c r="V93">
        <v>1</v>
      </c>
      <c r="W93" t="s">
        <v>55</v>
      </c>
      <c r="X93">
        <v>0</v>
      </c>
      <c r="Y93" s="4">
        <v>1.8740199999999999E-8</v>
      </c>
      <c r="Z93">
        <v>62959127</v>
      </c>
      <c r="AA93">
        <v>12892040</v>
      </c>
      <c r="AB93">
        <v>4705337</v>
      </c>
      <c r="AC93">
        <v>8482878593</v>
      </c>
      <c r="AD93">
        <v>992685271</v>
      </c>
      <c r="AE93">
        <v>223435922</v>
      </c>
      <c r="AF93">
        <v>120.4</v>
      </c>
      <c r="AG93" s="4">
        <v>5.8410400000000001E-2</v>
      </c>
      <c r="AH93">
        <v>124.923</v>
      </c>
      <c r="AI93">
        <v>524376</v>
      </c>
      <c r="AJ93">
        <v>70917508</v>
      </c>
      <c r="AK93">
        <v>81080880</v>
      </c>
      <c r="AL93">
        <v>1.5194752337191</v>
      </c>
      <c r="AM93">
        <v>0.993533</v>
      </c>
      <c r="AN93">
        <v>0.1</v>
      </c>
      <c r="AO93">
        <v>0.5</v>
      </c>
      <c r="AP93" s="4">
        <v>0.04</v>
      </c>
      <c r="AQ93">
        <v>180</v>
      </c>
      <c r="AR93">
        <v>90</v>
      </c>
      <c r="AS93">
        <v>90</v>
      </c>
      <c r="AT93">
        <v>60</v>
      </c>
      <c r="AU93">
        <v>60</v>
      </c>
      <c r="AV93">
        <v>0</v>
      </c>
      <c r="AW93">
        <v>-1</v>
      </c>
    </row>
    <row r="94" spans="1:49">
      <c r="A94" t="s">
        <v>201</v>
      </c>
      <c r="B94">
        <v>16717</v>
      </c>
      <c r="C94" t="s">
        <v>124</v>
      </c>
      <c r="D94" s="1">
        <v>44626.473865740743</v>
      </c>
      <c r="E94" t="s">
        <v>125</v>
      </c>
      <c r="F94" t="s">
        <v>126</v>
      </c>
      <c r="G94">
        <v>13346</v>
      </c>
      <c r="H94" t="s">
        <v>57</v>
      </c>
      <c r="I94" t="s">
        <v>77</v>
      </c>
      <c r="J94">
        <v>1</v>
      </c>
      <c r="K94" t="s">
        <v>53</v>
      </c>
      <c r="L94" s="2">
        <v>44627</v>
      </c>
      <c r="M94" s="3">
        <v>0.72701388888888896</v>
      </c>
      <c r="N94" s="3">
        <v>0.72719907407407414</v>
      </c>
      <c r="O94">
        <v>0</v>
      </c>
      <c r="P94" t="s">
        <v>54</v>
      </c>
      <c r="Q94" t="s">
        <v>16</v>
      </c>
      <c r="R94">
        <v>9.1</v>
      </c>
      <c r="S94">
        <v>1000</v>
      </c>
      <c r="T94">
        <v>1000</v>
      </c>
      <c r="U94">
        <v>0</v>
      </c>
      <c r="V94">
        <v>1</v>
      </c>
      <c r="W94" t="s">
        <v>55</v>
      </c>
      <c r="X94">
        <v>0</v>
      </c>
      <c r="Y94" s="4">
        <v>1.8740199999999999E-8</v>
      </c>
      <c r="Z94">
        <v>8030</v>
      </c>
      <c r="AA94">
        <v>991</v>
      </c>
      <c r="AB94">
        <v>620</v>
      </c>
      <c r="AC94">
        <v>1177129</v>
      </c>
      <c r="AD94">
        <v>75025</v>
      </c>
      <c r="AE94">
        <v>27665</v>
      </c>
      <c r="AF94">
        <v>132.74799999999999</v>
      </c>
      <c r="AG94" s="4">
        <v>6.4308699999999996E-2</v>
      </c>
      <c r="AH94">
        <v>138.804</v>
      </c>
      <c r="AI94">
        <v>750646</v>
      </c>
      <c r="AJ94">
        <v>112974279</v>
      </c>
      <c r="AK94">
        <v>760287</v>
      </c>
      <c r="AL94" s="4">
        <v>1.42479616281741E-2</v>
      </c>
      <c r="AM94" s="4">
        <v>1.26807E-2</v>
      </c>
      <c r="AN94">
        <v>0.1</v>
      </c>
      <c r="AO94">
        <v>0.5</v>
      </c>
      <c r="AP94" s="4">
        <v>0.04</v>
      </c>
      <c r="AQ94">
        <v>180</v>
      </c>
      <c r="AR94">
        <v>90</v>
      </c>
      <c r="AS94">
        <v>90</v>
      </c>
      <c r="AT94">
        <v>60</v>
      </c>
      <c r="AU94">
        <v>60</v>
      </c>
      <c r="AV94">
        <v>0</v>
      </c>
      <c r="AW94">
        <v>-1</v>
      </c>
    </row>
    <row r="95" spans="1:49">
      <c r="A95" t="s">
        <v>201</v>
      </c>
      <c r="B95">
        <v>16718</v>
      </c>
      <c r="C95" t="s">
        <v>127</v>
      </c>
      <c r="D95" s="1">
        <v>44626.514999999999</v>
      </c>
      <c r="E95" t="s">
        <v>128</v>
      </c>
      <c r="F95" t="s">
        <v>129</v>
      </c>
      <c r="G95">
        <v>13331</v>
      </c>
      <c r="H95" t="s">
        <v>57</v>
      </c>
      <c r="I95" t="s">
        <v>75</v>
      </c>
      <c r="J95">
        <v>1</v>
      </c>
      <c r="K95" t="s">
        <v>53</v>
      </c>
      <c r="L95" s="2">
        <v>44627</v>
      </c>
      <c r="M95" s="3">
        <v>0.72380787037037031</v>
      </c>
      <c r="N95" s="3">
        <v>0.72400462962962964</v>
      </c>
      <c r="O95">
        <v>0</v>
      </c>
      <c r="P95" t="s">
        <v>54</v>
      </c>
      <c r="Q95" t="s">
        <v>16</v>
      </c>
      <c r="R95">
        <v>9.1</v>
      </c>
      <c r="S95">
        <v>1000</v>
      </c>
      <c r="T95">
        <v>1000</v>
      </c>
      <c r="U95">
        <v>0</v>
      </c>
      <c r="V95">
        <v>1</v>
      </c>
      <c r="W95" t="s">
        <v>55</v>
      </c>
      <c r="X95">
        <v>0</v>
      </c>
      <c r="Y95" s="4">
        <v>1.8740199999999999E-8</v>
      </c>
      <c r="Z95">
        <v>2616647</v>
      </c>
      <c r="AA95">
        <v>157583</v>
      </c>
      <c r="AB95">
        <v>112027</v>
      </c>
      <c r="AC95">
        <v>404332005</v>
      </c>
      <c r="AD95">
        <v>12093845</v>
      </c>
      <c r="AE95">
        <v>4508273</v>
      </c>
      <c r="AF95">
        <v>145.84100000000001</v>
      </c>
      <c r="AG95" s="4">
        <v>3.8813899999999998E-2</v>
      </c>
      <c r="AH95">
        <v>150.10499999999999</v>
      </c>
      <c r="AI95">
        <v>3091329</v>
      </c>
      <c r="AJ95">
        <v>433691604</v>
      </c>
      <c r="AK95">
        <v>5977586</v>
      </c>
      <c r="AL95">
        <v>0.112021402387665</v>
      </c>
      <c r="AM95">
        <v>0.48284700000000003</v>
      </c>
      <c r="AN95">
        <v>0.1</v>
      </c>
      <c r="AO95">
        <v>0.5</v>
      </c>
      <c r="AP95" s="4">
        <v>0.04</v>
      </c>
      <c r="AQ95">
        <v>180</v>
      </c>
      <c r="AR95">
        <v>90</v>
      </c>
      <c r="AS95">
        <v>90</v>
      </c>
      <c r="AT95">
        <v>60</v>
      </c>
      <c r="AU95">
        <v>60</v>
      </c>
      <c r="AV95">
        <v>0</v>
      </c>
      <c r="AW95">
        <v>-1</v>
      </c>
    </row>
    <row r="96" spans="1:49">
      <c r="A96" t="s">
        <v>201</v>
      </c>
      <c r="B96">
        <v>16718</v>
      </c>
      <c r="C96" t="s">
        <v>127</v>
      </c>
      <c r="D96" s="1">
        <v>44626.514999999999</v>
      </c>
      <c r="E96" t="s">
        <v>128</v>
      </c>
      <c r="F96" t="s">
        <v>129</v>
      </c>
      <c r="G96">
        <v>13339</v>
      </c>
      <c r="H96" t="s">
        <v>57</v>
      </c>
      <c r="I96" t="s">
        <v>76</v>
      </c>
      <c r="J96">
        <v>1</v>
      </c>
      <c r="K96" t="s">
        <v>53</v>
      </c>
      <c r="L96" s="2">
        <v>44627</v>
      </c>
      <c r="M96" s="3">
        <v>0.72548611111111105</v>
      </c>
      <c r="N96" s="3">
        <v>0.72568287037037038</v>
      </c>
      <c r="O96">
        <v>0</v>
      </c>
      <c r="P96" t="s">
        <v>54</v>
      </c>
      <c r="Q96" t="s">
        <v>16</v>
      </c>
      <c r="R96">
        <v>9.1</v>
      </c>
      <c r="S96">
        <v>1000</v>
      </c>
      <c r="T96">
        <v>1000</v>
      </c>
      <c r="U96">
        <v>0</v>
      </c>
      <c r="V96">
        <v>1</v>
      </c>
      <c r="W96" t="s">
        <v>55</v>
      </c>
      <c r="X96">
        <v>0</v>
      </c>
      <c r="Y96" s="4">
        <v>1.8740199999999999E-8</v>
      </c>
      <c r="Z96">
        <v>64702110</v>
      </c>
      <c r="AA96">
        <v>13940842</v>
      </c>
      <c r="AB96">
        <v>5687692</v>
      </c>
      <c r="AC96">
        <v>8694436521</v>
      </c>
      <c r="AD96">
        <v>1072517240</v>
      </c>
      <c r="AE96">
        <v>266497519</v>
      </c>
      <c r="AF96">
        <v>118.97799999999999</v>
      </c>
      <c r="AG96" s="4">
        <v>6.7445099999999994E-2</v>
      </c>
      <c r="AH96">
        <v>124.194</v>
      </c>
      <c r="AI96">
        <v>684926</v>
      </c>
      <c r="AJ96">
        <v>76279611</v>
      </c>
      <c r="AK96">
        <v>85015570</v>
      </c>
      <c r="AL96">
        <v>1.59321227267775</v>
      </c>
      <c r="AM96">
        <v>0.99194400000000005</v>
      </c>
      <c r="AN96">
        <v>0.1</v>
      </c>
      <c r="AO96">
        <v>0.5</v>
      </c>
      <c r="AP96" s="4">
        <v>0.04</v>
      </c>
      <c r="AQ96">
        <v>180</v>
      </c>
      <c r="AR96">
        <v>90</v>
      </c>
      <c r="AS96">
        <v>90</v>
      </c>
      <c r="AT96">
        <v>60</v>
      </c>
      <c r="AU96">
        <v>60</v>
      </c>
      <c r="AV96">
        <v>0</v>
      </c>
      <c r="AW96">
        <v>-1</v>
      </c>
    </row>
    <row r="97" spans="1:49">
      <c r="A97" t="s">
        <v>201</v>
      </c>
      <c r="B97">
        <v>16718</v>
      </c>
      <c r="C97" t="s">
        <v>127</v>
      </c>
      <c r="D97" s="1">
        <v>44626.514999999999</v>
      </c>
      <c r="E97" t="s">
        <v>128</v>
      </c>
      <c r="F97" t="s">
        <v>129</v>
      </c>
      <c r="G97">
        <v>13347</v>
      </c>
      <c r="H97" t="s">
        <v>57</v>
      </c>
      <c r="I97" t="s">
        <v>77</v>
      </c>
      <c r="J97">
        <v>1</v>
      </c>
      <c r="K97" t="s">
        <v>53</v>
      </c>
      <c r="L97" s="2">
        <v>44627</v>
      </c>
      <c r="M97" s="3">
        <v>0.72719907407407414</v>
      </c>
      <c r="N97" s="3">
        <v>0.7273842592592592</v>
      </c>
      <c r="O97">
        <v>0</v>
      </c>
      <c r="P97" t="s">
        <v>54</v>
      </c>
      <c r="Q97" t="s">
        <v>16</v>
      </c>
      <c r="R97">
        <v>9.1</v>
      </c>
      <c r="S97">
        <v>1000</v>
      </c>
      <c r="T97">
        <v>1000</v>
      </c>
      <c r="U97">
        <v>0</v>
      </c>
      <c r="V97">
        <v>1</v>
      </c>
      <c r="W97" t="s">
        <v>55</v>
      </c>
      <c r="X97">
        <v>0</v>
      </c>
      <c r="Y97" s="4">
        <v>1.8740199999999999E-8</v>
      </c>
      <c r="Z97">
        <v>12003</v>
      </c>
      <c r="AA97">
        <v>485</v>
      </c>
      <c r="AB97">
        <v>1169</v>
      </c>
      <c r="AC97">
        <v>1904113</v>
      </c>
      <c r="AD97">
        <v>37178</v>
      </c>
      <c r="AE97">
        <v>28840</v>
      </c>
      <c r="AF97">
        <v>144.25800000000001</v>
      </c>
      <c r="AG97" s="4">
        <v>8.5597099999999995E-2</v>
      </c>
      <c r="AH97">
        <v>155.453</v>
      </c>
      <c r="AI97">
        <v>2307966</v>
      </c>
      <c r="AJ97">
        <v>325882226</v>
      </c>
      <c r="AK97">
        <v>2321623</v>
      </c>
      <c r="AL97" s="4">
        <v>4.35077745891835E-2</v>
      </c>
      <c r="AM97" s="4">
        <v>5.8825199999999996E-3</v>
      </c>
      <c r="AN97">
        <v>0.1</v>
      </c>
      <c r="AO97">
        <v>0.5</v>
      </c>
      <c r="AP97" s="4">
        <v>0.04</v>
      </c>
      <c r="AQ97">
        <v>180</v>
      </c>
      <c r="AR97">
        <v>90</v>
      </c>
      <c r="AS97">
        <v>90</v>
      </c>
      <c r="AT97">
        <v>60</v>
      </c>
      <c r="AU97">
        <v>60</v>
      </c>
      <c r="AV97">
        <v>0</v>
      </c>
      <c r="AW97">
        <v>-1</v>
      </c>
    </row>
    <row r="98" spans="1:49">
      <c r="A98" t="s">
        <v>201</v>
      </c>
      <c r="B98">
        <v>16719</v>
      </c>
      <c r="C98" t="s">
        <v>130</v>
      </c>
      <c r="D98" s="1">
        <v>44626.574976851851</v>
      </c>
      <c r="E98" t="s">
        <v>131</v>
      </c>
      <c r="F98" t="s">
        <v>132</v>
      </c>
      <c r="G98">
        <v>13332</v>
      </c>
      <c r="H98" t="s">
        <v>57</v>
      </c>
      <c r="I98" t="s">
        <v>75</v>
      </c>
      <c r="J98">
        <v>1</v>
      </c>
      <c r="K98" t="s">
        <v>53</v>
      </c>
      <c r="L98" s="2">
        <v>44627</v>
      </c>
      <c r="M98" s="3">
        <v>0.72400462962962964</v>
      </c>
      <c r="N98" s="3">
        <v>0.72420138888888896</v>
      </c>
      <c r="O98">
        <v>0</v>
      </c>
      <c r="P98" t="s">
        <v>54</v>
      </c>
      <c r="Q98" t="s">
        <v>16</v>
      </c>
      <c r="R98">
        <v>9.1</v>
      </c>
      <c r="S98">
        <v>1000</v>
      </c>
      <c r="T98">
        <v>1000</v>
      </c>
      <c r="U98">
        <v>0</v>
      </c>
      <c r="V98">
        <v>1</v>
      </c>
      <c r="W98" t="s">
        <v>55</v>
      </c>
      <c r="X98">
        <v>0</v>
      </c>
      <c r="Y98" s="4">
        <v>1.8740800000000001E-8</v>
      </c>
      <c r="Z98">
        <v>674229</v>
      </c>
      <c r="AA98">
        <v>31871</v>
      </c>
      <c r="AB98">
        <v>40432</v>
      </c>
      <c r="AC98">
        <v>108845366</v>
      </c>
      <c r="AD98">
        <v>2412627</v>
      </c>
      <c r="AE98">
        <v>1462457</v>
      </c>
      <c r="AF98">
        <v>150.99199999999999</v>
      </c>
      <c r="AG98" s="4">
        <v>5.4159800000000001E-2</v>
      </c>
      <c r="AH98">
        <v>157.56700000000001</v>
      </c>
      <c r="AI98">
        <v>1435018</v>
      </c>
      <c r="AJ98">
        <v>220193185</v>
      </c>
      <c r="AK98">
        <v>2181550</v>
      </c>
      <c r="AL98" s="4">
        <v>4.0883967389963902E-2</v>
      </c>
      <c r="AM98">
        <v>0.34220299999999998</v>
      </c>
      <c r="AN98">
        <v>0.1</v>
      </c>
      <c r="AO98">
        <v>0.5</v>
      </c>
      <c r="AP98" s="4">
        <v>0.04</v>
      </c>
      <c r="AQ98">
        <v>180</v>
      </c>
      <c r="AR98">
        <v>90</v>
      </c>
      <c r="AS98">
        <v>90</v>
      </c>
      <c r="AT98">
        <v>60</v>
      </c>
      <c r="AU98">
        <v>60</v>
      </c>
      <c r="AV98">
        <v>0</v>
      </c>
      <c r="AW98">
        <v>-1</v>
      </c>
    </row>
    <row r="99" spans="1:49">
      <c r="A99" t="s">
        <v>201</v>
      </c>
      <c r="B99">
        <v>16719</v>
      </c>
      <c r="C99" t="s">
        <v>130</v>
      </c>
      <c r="D99" s="1">
        <v>44626.574976851851</v>
      </c>
      <c r="E99" t="s">
        <v>131</v>
      </c>
      <c r="F99" t="s">
        <v>132</v>
      </c>
      <c r="G99">
        <v>13340</v>
      </c>
      <c r="H99" t="s">
        <v>57</v>
      </c>
      <c r="I99" t="s">
        <v>76</v>
      </c>
      <c r="J99">
        <v>1</v>
      </c>
      <c r="K99" t="s">
        <v>53</v>
      </c>
      <c r="L99" s="2">
        <v>44627</v>
      </c>
      <c r="M99" s="3">
        <v>0.72569444444444453</v>
      </c>
      <c r="N99" s="3">
        <v>0.72590277777777779</v>
      </c>
      <c r="O99">
        <v>0</v>
      </c>
      <c r="P99" t="s">
        <v>54</v>
      </c>
      <c r="Q99" t="s">
        <v>16</v>
      </c>
      <c r="R99">
        <v>9.1</v>
      </c>
      <c r="S99">
        <v>1000</v>
      </c>
      <c r="T99">
        <v>1000</v>
      </c>
      <c r="U99">
        <v>0</v>
      </c>
      <c r="V99">
        <v>1</v>
      </c>
      <c r="W99" t="s">
        <v>55</v>
      </c>
      <c r="X99">
        <v>0</v>
      </c>
      <c r="Y99" s="4">
        <v>1.8740800000000001E-8</v>
      </c>
      <c r="Z99">
        <v>60198423</v>
      </c>
      <c r="AA99">
        <v>14593010</v>
      </c>
      <c r="AB99">
        <v>5496432</v>
      </c>
      <c r="AC99">
        <v>7974233786</v>
      </c>
      <c r="AD99">
        <v>1123355168</v>
      </c>
      <c r="AE99">
        <v>257874501</v>
      </c>
      <c r="AF99">
        <v>116.524</v>
      </c>
      <c r="AG99" s="4">
        <v>6.8459099999999995E-2</v>
      </c>
      <c r="AH99">
        <v>121.639</v>
      </c>
      <c r="AI99">
        <v>434096</v>
      </c>
      <c r="AJ99">
        <v>60896871</v>
      </c>
      <c r="AK99">
        <v>80721961</v>
      </c>
      <c r="AL99">
        <v>1.5127932072049399</v>
      </c>
      <c r="AM99">
        <v>0.99462200000000001</v>
      </c>
      <c r="AN99">
        <v>0.1</v>
      </c>
      <c r="AO99">
        <v>0.5</v>
      </c>
      <c r="AP99" s="4">
        <v>0.04</v>
      </c>
      <c r="AQ99">
        <v>180</v>
      </c>
      <c r="AR99">
        <v>90</v>
      </c>
      <c r="AS99">
        <v>90</v>
      </c>
      <c r="AT99">
        <v>60</v>
      </c>
      <c r="AU99">
        <v>60</v>
      </c>
      <c r="AV99">
        <v>0</v>
      </c>
      <c r="AW99">
        <v>-1</v>
      </c>
    </row>
    <row r="100" spans="1:49">
      <c r="A100" t="s">
        <v>201</v>
      </c>
      <c r="B100">
        <v>16719</v>
      </c>
      <c r="C100" t="s">
        <v>130</v>
      </c>
      <c r="D100" s="1">
        <v>44626.574976851851</v>
      </c>
      <c r="E100" t="s">
        <v>131</v>
      </c>
      <c r="F100" t="s">
        <v>132</v>
      </c>
      <c r="G100">
        <v>13348</v>
      </c>
      <c r="H100" t="s">
        <v>57</v>
      </c>
      <c r="I100" t="s">
        <v>77</v>
      </c>
      <c r="J100">
        <v>1</v>
      </c>
      <c r="K100" t="s">
        <v>53</v>
      </c>
      <c r="L100" s="2">
        <v>44627</v>
      </c>
      <c r="M100" s="3">
        <v>0.72739583333333335</v>
      </c>
      <c r="N100" s="3">
        <v>0.72756944444444438</v>
      </c>
      <c r="O100">
        <v>0</v>
      </c>
      <c r="P100" t="s">
        <v>54</v>
      </c>
      <c r="Q100" t="s">
        <v>16</v>
      </c>
      <c r="R100">
        <v>9.1</v>
      </c>
      <c r="S100">
        <v>1000</v>
      </c>
      <c r="T100">
        <v>1000</v>
      </c>
      <c r="U100">
        <v>0</v>
      </c>
      <c r="V100">
        <v>1</v>
      </c>
      <c r="W100" t="s">
        <v>55</v>
      </c>
      <c r="X100">
        <v>0</v>
      </c>
      <c r="Y100" s="4">
        <v>1.8740800000000001E-8</v>
      </c>
      <c r="Z100">
        <v>9594</v>
      </c>
      <c r="AA100">
        <v>484</v>
      </c>
      <c r="AB100">
        <v>587</v>
      </c>
      <c r="AC100">
        <v>1479415</v>
      </c>
      <c r="AD100">
        <v>37066</v>
      </c>
      <c r="AE100">
        <v>21497</v>
      </c>
      <c r="AF100">
        <v>144.208</v>
      </c>
      <c r="AG100" s="4">
        <v>5.50398E-2</v>
      </c>
      <c r="AH100">
        <v>150.47399999999999</v>
      </c>
      <c r="AI100">
        <v>873341</v>
      </c>
      <c r="AJ100">
        <v>133891305</v>
      </c>
      <c r="AK100">
        <v>884006</v>
      </c>
      <c r="AL100" s="4">
        <v>1.65669695750876E-2</v>
      </c>
      <c r="AM100" s="4">
        <v>1.2064399999999999E-2</v>
      </c>
      <c r="AN100">
        <v>0.1</v>
      </c>
      <c r="AO100">
        <v>0.5</v>
      </c>
      <c r="AP100" s="4">
        <v>0.04</v>
      </c>
      <c r="AQ100">
        <v>180</v>
      </c>
      <c r="AR100">
        <v>90</v>
      </c>
      <c r="AS100">
        <v>90</v>
      </c>
      <c r="AT100">
        <v>60</v>
      </c>
      <c r="AU100">
        <v>60</v>
      </c>
      <c r="AV100">
        <v>0</v>
      </c>
      <c r="AW100">
        <v>-1</v>
      </c>
    </row>
    <row r="101" spans="1:49">
      <c r="A101" t="s">
        <v>201</v>
      </c>
      <c r="B101">
        <v>16720</v>
      </c>
      <c r="C101" t="s">
        <v>133</v>
      </c>
      <c r="D101" s="1">
        <v>44626.645775462966</v>
      </c>
      <c r="E101" t="s">
        <v>134</v>
      </c>
      <c r="F101" t="s">
        <v>135</v>
      </c>
      <c r="G101">
        <v>13333</v>
      </c>
      <c r="H101" t="s">
        <v>57</v>
      </c>
      <c r="I101" t="s">
        <v>75</v>
      </c>
      <c r="J101">
        <v>1</v>
      </c>
      <c r="K101" t="s">
        <v>53</v>
      </c>
      <c r="L101" s="2">
        <v>44627</v>
      </c>
      <c r="M101" s="3">
        <v>0.72421296296296289</v>
      </c>
      <c r="N101" s="3">
        <v>0.72442129629629637</v>
      </c>
      <c r="O101">
        <v>0</v>
      </c>
      <c r="P101" t="s">
        <v>54</v>
      </c>
      <c r="Q101" t="s">
        <v>16</v>
      </c>
      <c r="R101">
        <v>9.1</v>
      </c>
      <c r="S101">
        <v>1000</v>
      </c>
      <c r="T101">
        <v>1000</v>
      </c>
      <c r="U101">
        <v>0</v>
      </c>
      <c r="V101">
        <v>1</v>
      </c>
      <c r="W101" t="s">
        <v>55</v>
      </c>
      <c r="X101">
        <v>0</v>
      </c>
      <c r="Y101" s="4">
        <v>1.8740199999999999E-8</v>
      </c>
      <c r="Z101">
        <v>477118</v>
      </c>
      <c r="AA101">
        <v>96034</v>
      </c>
      <c r="AB101">
        <v>159936</v>
      </c>
      <c r="AC101">
        <v>69559317</v>
      </c>
      <c r="AD101">
        <v>7204494</v>
      </c>
      <c r="AE101">
        <v>5897601</v>
      </c>
      <c r="AF101">
        <v>112.758</v>
      </c>
      <c r="AG101">
        <v>0.218168</v>
      </c>
      <c r="AH101">
        <v>133.93299999999999</v>
      </c>
      <c r="AI101">
        <v>1413584</v>
      </c>
      <c r="AJ101">
        <v>197830033</v>
      </c>
      <c r="AK101">
        <v>2146672</v>
      </c>
      <c r="AL101" s="4">
        <v>4.0229150681618697E-2</v>
      </c>
      <c r="AM101">
        <v>0.34150000000000003</v>
      </c>
      <c r="AN101">
        <v>0.1</v>
      </c>
      <c r="AO101">
        <v>0.5</v>
      </c>
      <c r="AP101" s="4">
        <v>0.04</v>
      </c>
      <c r="AQ101">
        <v>180</v>
      </c>
      <c r="AR101">
        <v>90</v>
      </c>
      <c r="AS101">
        <v>90</v>
      </c>
      <c r="AT101">
        <v>60</v>
      </c>
      <c r="AU101">
        <v>60</v>
      </c>
      <c r="AV101">
        <v>0</v>
      </c>
      <c r="AW101">
        <v>-1</v>
      </c>
    </row>
    <row r="102" spans="1:49">
      <c r="A102" t="s">
        <v>201</v>
      </c>
      <c r="B102">
        <v>16720</v>
      </c>
      <c r="C102" t="s">
        <v>133</v>
      </c>
      <c r="D102" s="1">
        <v>44626.645775462966</v>
      </c>
      <c r="E102" t="s">
        <v>134</v>
      </c>
      <c r="F102" t="s">
        <v>135</v>
      </c>
      <c r="G102">
        <v>13341</v>
      </c>
      <c r="H102" t="s">
        <v>57</v>
      </c>
      <c r="I102" t="s">
        <v>76</v>
      </c>
      <c r="J102">
        <v>1</v>
      </c>
      <c r="K102" t="s">
        <v>53</v>
      </c>
      <c r="L102" s="2">
        <v>44627</v>
      </c>
      <c r="M102" s="3">
        <v>0.72591435185185194</v>
      </c>
      <c r="N102" s="3">
        <v>0.72611111111111104</v>
      </c>
      <c r="O102">
        <v>0</v>
      </c>
      <c r="P102" t="s">
        <v>54</v>
      </c>
      <c r="Q102" t="s">
        <v>16</v>
      </c>
      <c r="R102">
        <v>9.1</v>
      </c>
      <c r="S102">
        <v>1000</v>
      </c>
      <c r="T102">
        <v>1000</v>
      </c>
      <c r="U102">
        <v>0</v>
      </c>
      <c r="V102">
        <v>1</v>
      </c>
      <c r="W102" t="s">
        <v>55</v>
      </c>
      <c r="X102">
        <v>0</v>
      </c>
      <c r="Y102" s="4">
        <v>1.8740199999999999E-8</v>
      </c>
      <c r="Z102">
        <v>65629424</v>
      </c>
      <c r="AA102">
        <v>12012530</v>
      </c>
      <c r="AB102">
        <v>3350393</v>
      </c>
      <c r="AC102">
        <v>8872596299</v>
      </c>
      <c r="AD102">
        <v>931346850</v>
      </c>
      <c r="AE102">
        <v>162736379</v>
      </c>
      <c r="AF102">
        <v>123.057</v>
      </c>
      <c r="AG102" s="4">
        <v>4.1366800000000002E-2</v>
      </c>
      <c r="AH102">
        <v>126.271</v>
      </c>
      <c r="AI102">
        <v>778467</v>
      </c>
      <c r="AJ102">
        <v>86571522</v>
      </c>
      <c r="AK102">
        <v>81770814</v>
      </c>
      <c r="AL102">
        <v>1.5324047631704401</v>
      </c>
      <c r="AM102">
        <v>0.99048000000000003</v>
      </c>
      <c r="AN102">
        <v>0.1</v>
      </c>
      <c r="AO102">
        <v>0.5</v>
      </c>
      <c r="AP102" s="4">
        <v>0.04</v>
      </c>
      <c r="AQ102">
        <v>180</v>
      </c>
      <c r="AR102">
        <v>90</v>
      </c>
      <c r="AS102">
        <v>90</v>
      </c>
      <c r="AT102">
        <v>60</v>
      </c>
      <c r="AU102">
        <v>60</v>
      </c>
      <c r="AV102">
        <v>0</v>
      </c>
      <c r="AW102">
        <v>-1</v>
      </c>
    </row>
    <row r="103" spans="1:49">
      <c r="A103" t="s">
        <v>201</v>
      </c>
      <c r="B103">
        <v>16720</v>
      </c>
      <c r="C103" t="s">
        <v>133</v>
      </c>
      <c r="D103" s="1">
        <v>44626.645775462966</v>
      </c>
      <c r="E103" t="s">
        <v>134</v>
      </c>
      <c r="F103" t="s">
        <v>135</v>
      </c>
      <c r="G103">
        <v>13349</v>
      </c>
      <c r="H103" t="s">
        <v>57</v>
      </c>
      <c r="I103" t="s">
        <v>77</v>
      </c>
      <c r="J103">
        <v>1</v>
      </c>
      <c r="K103" t="s">
        <v>53</v>
      </c>
      <c r="L103" s="2">
        <v>44627</v>
      </c>
      <c r="M103" s="3">
        <v>0.72758101851851853</v>
      </c>
      <c r="N103" s="3">
        <v>0.72774305555555552</v>
      </c>
      <c r="O103">
        <v>0</v>
      </c>
      <c r="P103" t="s">
        <v>54</v>
      </c>
      <c r="Q103" t="s">
        <v>16</v>
      </c>
      <c r="R103">
        <v>9.1</v>
      </c>
      <c r="S103">
        <v>1000</v>
      </c>
      <c r="T103">
        <v>1000</v>
      </c>
      <c r="U103">
        <v>0</v>
      </c>
      <c r="V103">
        <v>1</v>
      </c>
      <c r="W103" t="s">
        <v>55</v>
      </c>
      <c r="X103">
        <v>0</v>
      </c>
      <c r="Y103" s="4">
        <v>1.8740199999999999E-8</v>
      </c>
      <c r="Z103">
        <v>6319</v>
      </c>
      <c r="AA103">
        <v>945</v>
      </c>
      <c r="AB103">
        <v>3858</v>
      </c>
      <c r="AC103">
        <v>941702</v>
      </c>
      <c r="AD103">
        <v>71568</v>
      </c>
      <c r="AE103">
        <v>85020</v>
      </c>
      <c r="AF103">
        <v>98.749300000000005</v>
      </c>
      <c r="AG103">
        <v>0.34688000000000002</v>
      </c>
      <c r="AH103">
        <v>139.49199999999999</v>
      </c>
      <c r="AI103">
        <v>1491695</v>
      </c>
      <c r="AJ103">
        <v>200851303</v>
      </c>
      <c r="AK103">
        <v>1502817</v>
      </c>
      <c r="AL103" s="4">
        <v>2.8163152796467399E-2</v>
      </c>
      <c r="AM103" s="4">
        <v>7.4007700000000001E-3</v>
      </c>
      <c r="AN103">
        <v>0.1</v>
      </c>
      <c r="AO103">
        <v>0.5</v>
      </c>
      <c r="AP103" s="4">
        <v>0.04</v>
      </c>
      <c r="AQ103">
        <v>180</v>
      </c>
      <c r="AR103">
        <v>90</v>
      </c>
      <c r="AS103">
        <v>90</v>
      </c>
      <c r="AT103">
        <v>60</v>
      </c>
      <c r="AU103">
        <v>60</v>
      </c>
      <c r="AV103">
        <v>0</v>
      </c>
      <c r="AW103">
        <v>-1</v>
      </c>
    </row>
    <row r="104" spans="1:49">
      <c r="A104" t="s">
        <v>201</v>
      </c>
      <c r="B104">
        <v>16721</v>
      </c>
      <c r="C104" t="s">
        <v>136</v>
      </c>
      <c r="D104" s="1">
        <v>44626.70621527778</v>
      </c>
      <c r="E104" t="s">
        <v>137</v>
      </c>
      <c r="F104" t="s">
        <v>138</v>
      </c>
      <c r="G104">
        <v>13334</v>
      </c>
      <c r="H104" t="s">
        <v>57</v>
      </c>
      <c r="I104" t="s">
        <v>75</v>
      </c>
      <c r="J104">
        <v>1</v>
      </c>
      <c r="K104" t="s">
        <v>53</v>
      </c>
      <c r="L104" s="2">
        <v>44627</v>
      </c>
      <c r="M104" s="3">
        <v>0.72442129629629637</v>
      </c>
      <c r="N104" s="3">
        <v>0.72461805555555558</v>
      </c>
      <c r="O104">
        <v>0</v>
      </c>
      <c r="P104" t="s">
        <v>54</v>
      </c>
      <c r="Q104" t="s">
        <v>16</v>
      </c>
      <c r="R104">
        <v>9.1</v>
      </c>
      <c r="S104">
        <v>1000</v>
      </c>
      <c r="T104">
        <v>1000</v>
      </c>
      <c r="U104">
        <v>0</v>
      </c>
      <c r="V104">
        <v>1</v>
      </c>
      <c r="W104" t="s">
        <v>55</v>
      </c>
      <c r="X104">
        <v>0</v>
      </c>
      <c r="Y104" s="4">
        <v>1.8740199999999999E-8</v>
      </c>
      <c r="Z104">
        <v>7570</v>
      </c>
      <c r="AA104">
        <v>513</v>
      </c>
      <c r="AB104">
        <v>518</v>
      </c>
      <c r="AC104">
        <v>1191569</v>
      </c>
      <c r="AD104">
        <v>38930</v>
      </c>
      <c r="AE104">
        <v>16916</v>
      </c>
      <c r="AF104">
        <v>145.03100000000001</v>
      </c>
      <c r="AG104" s="4">
        <v>6.0225599999999997E-2</v>
      </c>
      <c r="AH104">
        <v>152.233</v>
      </c>
      <c r="AI104">
        <v>902058</v>
      </c>
      <c r="AJ104">
        <v>137683834</v>
      </c>
      <c r="AK104">
        <v>910659</v>
      </c>
      <c r="AL104" s="4">
        <v>1.7065969151585401E-2</v>
      </c>
      <c r="AM104" s="4">
        <v>9.4448099999999997E-3</v>
      </c>
      <c r="AN104">
        <v>0.1</v>
      </c>
      <c r="AO104">
        <v>0.5</v>
      </c>
      <c r="AP104" s="4">
        <v>0.04</v>
      </c>
      <c r="AQ104">
        <v>180</v>
      </c>
      <c r="AR104">
        <v>90</v>
      </c>
      <c r="AS104">
        <v>90</v>
      </c>
      <c r="AT104">
        <v>60</v>
      </c>
      <c r="AU104">
        <v>60</v>
      </c>
      <c r="AV104">
        <v>0</v>
      </c>
      <c r="AW104">
        <v>-1</v>
      </c>
    </row>
    <row r="105" spans="1:49">
      <c r="A105" t="s">
        <v>201</v>
      </c>
      <c r="B105">
        <v>16721</v>
      </c>
      <c r="C105" t="s">
        <v>136</v>
      </c>
      <c r="D105" s="1">
        <v>44626.70621527778</v>
      </c>
      <c r="E105" t="s">
        <v>137</v>
      </c>
      <c r="F105" t="s">
        <v>138</v>
      </c>
      <c r="G105">
        <v>13342</v>
      </c>
      <c r="H105" t="s">
        <v>57</v>
      </c>
      <c r="I105" t="s">
        <v>76</v>
      </c>
      <c r="J105">
        <v>1</v>
      </c>
      <c r="K105" t="s">
        <v>53</v>
      </c>
      <c r="L105" s="2">
        <v>44627</v>
      </c>
      <c r="M105" s="3">
        <v>0.72612268518518519</v>
      </c>
      <c r="N105" s="3">
        <v>0.7263425925925926</v>
      </c>
      <c r="O105">
        <v>0</v>
      </c>
      <c r="P105" t="s">
        <v>54</v>
      </c>
      <c r="Q105" t="s">
        <v>16</v>
      </c>
      <c r="R105">
        <v>9.1</v>
      </c>
      <c r="S105">
        <v>1000</v>
      </c>
      <c r="T105">
        <v>1000</v>
      </c>
      <c r="U105">
        <v>0</v>
      </c>
      <c r="V105">
        <v>1</v>
      </c>
      <c r="W105" t="s">
        <v>55</v>
      </c>
      <c r="X105">
        <v>0</v>
      </c>
      <c r="Y105" s="4">
        <v>1.8740199999999999E-8</v>
      </c>
      <c r="Z105">
        <v>21676604</v>
      </c>
      <c r="AA105">
        <v>1795840</v>
      </c>
      <c r="AB105">
        <v>1496965</v>
      </c>
      <c r="AC105">
        <v>3209283151</v>
      </c>
      <c r="AD105">
        <v>138305267</v>
      </c>
      <c r="AE105">
        <v>56044338</v>
      </c>
      <c r="AF105">
        <v>136.31200000000001</v>
      </c>
      <c r="AG105" s="4">
        <v>5.9951999999999998E-2</v>
      </c>
      <c r="AH105">
        <v>142.61799999999999</v>
      </c>
      <c r="AI105">
        <v>1305914</v>
      </c>
      <c r="AJ105">
        <v>193578841</v>
      </c>
      <c r="AK105">
        <v>26275323</v>
      </c>
      <c r="AL105">
        <v>0.49240588602972601</v>
      </c>
      <c r="AM105">
        <v>0.950299</v>
      </c>
      <c r="AN105">
        <v>0.1</v>
      </c>
      <c r="AO105">
        <v>0.5</v>
      </c>
      <c r="AP105" s="4">
        <v>0.04</v>
      </c>
      <c r="AQ105">
        <v>180</v>
      </c>
      <c r="AR105">
        <v>90</v>
      </c>
      <c r="AS105">
        <v>90</v>
      </c>
      <c r="AT105">
        <v>60</v>
      </c>
      <c r="AU105">
        <v>60</v>
      </c>
      <c r="AV105">
        <v>0</v>
      </c>
      <c r="AW105">
        <v>-1</v>
      </c>
    </row>
    <row r="106" spans="1:49">
      <c r="A106" t="s">
        <v>201</v>
      </c>
      <c r="B106">
        <v>16721</v>
      </c>
      <c r="C106" t="s">
        <v>136</v>
      </c>
      <c r="D106" s="1">
        <v>44626.70621527778</v>
      </c>
      <c r="E106" t="s">
        <v>137</v>
      </c>
      <c r="F106" t="s">
        <v>138</v>
      </c>
      <c r="G106">
        <v>13350</v>
      </c>
      <c r="H106" t="s">
        <v>57</v>
      </c>
      <c r="I106" t="s">
        <v>77</v>
      </c>
      <c r="J106">
        <v>1</v>
      </c>
      <c r="K106" t="s">
        <v>53</v>
      </c>
      <c r="L106" s="2">
        <v>44627</v>
      </c>
      <c r="M106" s="3">
        <v>0.72775462962962967</v>
      </c>
      <c r="N106" s="3">
        <v>0.72795138888888899</v>
      </c>
      <c r="O106">
        <v>0</v>
      </c>
      <c r="P106" t="s">
        <v>54</v>
      </c>
      <c r="Q106" t="s">
        <v>16</v>
      </c>
      <c r="R106">
        <v>9.1</v>
      </c>
      <c r="S106">
        <v>1000</v>
      </c>
      <c r="T106">
        <v>1000</v>
      </c>
      <c r="U106">
        <v>0</v>
      </c>
      <c r="V106">
        <v>1</v>
      </c>
      <c r="W106" t="s">
        <v>55</v>
      </c>
      <c r="X106">
        <v>0</v>
      </c>
      <c r="Y106" s="4">
        <v>1.8740199999999999E-8</v>
      </c>
      <c r="Z106">
        <v>10208</v>
      </c>
      <c r="AA106">
        <v>1147</v>
      </c>
      <c r="AB106">
        <v>4261</v>
      </c>
      <c r="AC106">
        <v>1551962</v>
      </c>
      <c r="AD106">
        <v>89721</v>
      </c>
      <c r="AE106">
        <v>57375</v>
      </c>
      <c r="AF106">
        <v>108.80200000000001</v>
      </c>
      <c r="AG106">
        <v>0.27286100000000002</v>
      </c>
      <c r="AH106">
        <v>144.578</v>
      </c>
      <c r="AI106">
        <v>920585</v>
      </c>
      <c r="AJ106">
        <v>129789966</v>
      </c>
      <c r="AK106">
        <v>936201</v>
      </c>
      <c r="AL106" s="4">
        <v>1.7544632387845999E-2</v>
      </c>
      <c r="AM106" s="4">
        <v>1.6680199999999999E-2</v>
      </c>
      <c r="AN106">
        <v>0.1</v>
      </c>
      <c r="AO106">
        <v>0.5</v>
      </c>
      <c r="AP106" s="4">
        <v>0.04</v>
      </c>
      <c r="AQ106">
        <v>180</v>
      </c>
      <c r="AR106">
        <v>90</v>
      </c>
      <c r="AS106">
        <v>90</v>
      </c>
      <c r="AT106">
        <v>60</v>
      </c>
      <c r="AU106">
        <v>60</v>
      </c>
      <c r="AV106">
        <v>0</v>
      </c>
      <c r="AW106">
        <v>-1</v>
      </c>
    </row>
    <row r="107" spans="1:49">
      <c r="A107" t="s">
        <v>201</v>
      </c>
      <c r="B107">
        <v>16722</v>
      </c>
      <c r="C107" t="s">
        <v>139</v>
      </c>
      <c r="D107" s="1">
        <v>44626.734398148146</v>
      </c>
      <c r="E107" t="s">
        <v>140</v>
      </c>
      <c r="F107" t="s">
        <v>141</v>
      </c>
      <c r="G107">
        <v>13335</v>
      </c>
      <c r="H107" t="s">
        <v>57</v>
      </c>
      <c r="I107" t="s">
        <v>75</v>
      </c>
      <c r="J107">
        <v>1</v>
      </c>
      <c r="K107" t="s">
        <v>53</v>
      </c>
      <c r="L107" s="2">
        <v>44627</v>
      </c>
      <c r="M107" s="3">
        <v>0.72461805555555558</v>
      </c>
      <c r="N107" s="3">
        <v>0.72481481481481491</v>
      </c>
      <c r="O107">
        <v>0</v>
      </c>
      <c r="P107" t="s">
        <v>54</v>
      </c>
      <c r="Q107" t="s">
        <v>16</v>
      </c>
      <c r="R107">
        <v>9.1</v>
      </c>
      <c r="S107">
        <v>1000</v>
      </c>
      <c r="T107">
        <v>1000</v>
      </c>
      <c r="U107">
        <v>0</v>
      </c>
      <c r="V107">
        <v>1</v>
      </c>
      <c r="W107" t="s">
        <v>55</v>
      </c>
      <c r="X107">
        <v>0</v>
      </c>
      <c r="Y107" s="4">
        <v>1.8740199999999999E-8</v>
      </c>
      <c r="Z107">
        <v>263113</v>
      </c>
      <c r="AA107">
        <v>54698</v>
      </c>
      <c r="AB107">
        <v>96219</v>
      </c>
      <c r="AC107">
        <v>38975786</v>
      </c>
      <c r="AD107">
        <v>4088352</v>
      </c>
      <c r="AE107">
        <v>3447432</v>
      </c>
      <c r="AF107">
        <v>112.339</v>
      </c>
      <c r="AG107">
        <v>0.23239599999999999</v>
      </c>
      <c r="AH107">
        <v>135.50200000000001</v>
      </c>
      <c r="AI107">
        <v>3239752</v>
      </c>
      <c r="AJ107">
        <v>444287008</v>
      </c>
      <c r="AK107">
        <v>3653782</v>
      </c>
      <c r="AL107" s="4">
        <v>6.8472755332806501E-2</v>
      </c>
      <c r="AM107">
        <v>0.113315</v>
      </c>
      <c r="AN107">
        <v>0.1</v>
      </c>
      <c r="AO107">
        <v>0.5</v>
      </c>
      <c r="AP107" s="4">
        <v>0.04</v>
      </c>
      <c r="AQ107">
        <v>180</v>
      </c>
      <c r="AR107">
        <v>90</v>
      </c>
      <c r="AS107">
        <v>90</v>
      </c>
      <c r="AT107">
        <v>60</v>
      </c>
      <c r="AU107">
        <v>60</v>
      </c>
      <c r="AV107">
        <v>0</v>
      </c>
      <c r="AW107">
        <v>-1</v>
      </c>
    </row>
    <row r="108" spans="1:49">
      <c r="A108" t="s">
        <v>201</v>
      </c>
      <c r="B108">
        <v>16722</v>
      </c>
      <c r="C108" t="s">
        <v>139</v>
      </c>
      <c r="D108" s="1">
        <v>44626.734398148146</v>
      </c>
      <c r="E108" t="s">
        <v>140</v>
      </c>
      <c r="F108" t="s">
        <v>141</v>
      </c>
      <c r="G108">
        <v>13343</v>
      </c>
      <c r="H108" t="s">
        <v>57</v>
      </c>
      <c r="I108" t="s">
        <v>76</v>
      </c>
      <c r="J108">
        <v>1</v>
      </c>
      <c r="K108" t="s">
        <v>53</v>
      </c>
      <c r="L108" s="2">
        <v>44627</v>
      </c>
      <c r="M108" s="3">
        <v>0.7263425925925926</v>
      </c>
      <c r="N108" s="3">
        <v>0.72653935185185192</v>
      </c>
      <c r="O108">
        <v>0</v>
      </c>
      <c r="P108" t="s">
        <v>54</v>
      </c>
      <c r="Q108" t="s">
        <v>16</v>
      </c>
      <c r="R108">
        <v>9.1</v>
      </c>
      <c r="S108">
        <v>1000</v>
      </c>
      <c r="T108">
        <v>1000</v>
      </c>
      <c r="U108">
        <v>0</v>
      </c>
      <c r="V108">
        <v>1</v>
      </c>
      <c r="W108" t="s">
        <v>55</v>
      </c>
      <c r="X108">
        <v>0</v>
      </c>
      <c r="Y108" s="4">
        <v>1.8740199999999999E-8</v>
      </c>
      <c r="Z108">
        <v>65132610</v>
      </c>
      <c r="AA108">
        <v>16269231</v>
      </c>
      <c r="AB108">
        <v>6965161</v>
      </c>
      <c r="AC108">
        <v>8561711630</v>
      </c>
      <c r="AD108">
        <v>1250916725</v>
      </c>
      <c r="AE108">
        <v>323131630</v>
      </c>
      <c r="AF108">
        <v>114.70099999999999</v>
      </c>
      <c r="AG108" s="4">
        <v>7.8820799999999996E-2</v>
      </c>
      <c r="AH108">
        <v>120.54600000000001</v>
      </c>
      <c r="AI108">
        <v>895256</v>
      </c>
      <c r="AJ108">
        <v>95150703</v>
      </c>
      <c r="AK108">
        <v>89262258</v>
      </c>
      <c r="AL108">
        <v>1.6727962293557299</v>
      </c>
      <c r="AM108">
        <v>0.98997000000000002</v>
      </c>
      <c r="AN108">
        <v>0.1</v>
      </c>
      <c r="AO108">
        <v>0.5</v>
      </c>
      <c r="AP108" s="4">
        <v>0.04</v>
      </c>
      <c r="AQ108">
        <v>180</v>
      </c>
      <c r="AR108">
        <v>90</v>
      </c>
      <c r="AS108">
        <v>90</v>
      </c>
      <c r="AT108">
        <v>60</v>
      </c>
      <c r="AU108">
        <v>60</v>
      </c>
      <c r="AV108">
        <v>0</v>
      </c>
      <c r="AW108">
        <v>-1</v>
      </c>
    </row>
    <row r="109" spans="1:49">
      <c r="A109" t="s">
        <v>201</v>
      </c>
      <c r="B109">
        <v>16722</v>
      </c>
      <c r="C109" t="s">
        <v>139</v>
      </c>
      <c r="D109" s="1">
        <v>44626.734398148146</v>
      </c>
      <c r="E109" t="s">
        <v>140</v>
      </c>
      <c r="F109" t="s">
        <v>141</v>
      </c>
      <c r="G109">
        <v>13351</v>
      </c>
      <c r="H109" t="s">
        <v>57</v>
      </c>
      <c r="I109" t="s">
        <v>77</v>
      </c>
      <c r="J109">
        <v>1</v>
      </c>
      <c r="K109" t="s">
        <v>53</v>
      </c>
      <c r="L109" s="2">
        <v>44627</v>
      </c>
      <c r="M109" s="3">
        <v>0.72795138888888899</v>
      </c>
      <c r="N109" s="3">
        <v>0.7281481481481481</v>
      </c>
      <c r="O109">
        <v>0</v>
      </c>
      <c r="P109" t="s">
        <v>54</v>
      </c>
      <c r="Q109" t="s">
        <v>16</v>
      </c>
      <c r="R109">
        <v>9.1</v>
      </c>
      <c r="S109">
        <v>1000</v>
      </c>
      <c r="T109">
        <v>1000</v>
      </c>
      <c r="U109">
        <v>0</v>
      </c>
      <c r="V109">
        <v>1</v>
      </c>
      <c r="W109" t="s">
        <v>55</v>
      </c>
      <c r="X109">
        <v>0</v>
      </c>
      <c r="Y109" s="4">
        <v>1.8740199999999999E-8</v>
      </c>
      <c r="Z109">
        <v>23838</v>
      </c>
      <c r="AA109">
        <v>1374</v>
      </c>
      <c r="AB109">
        <v>1294</v>
      </c>
      <c r="AC109">
        <v>3705299</v>
      </c>
      <c r="AD109">
        <v>105988</v>
      </c>
      <c r="AE109">
        <v>42940</v>
      </c>
      <c r="AF109">
        <v>145.41</v>
      </c>
      <c r="AG109" s="4">
        <v>4.8819099999999997E-2</v>
      </c>
      <c r="AH109">
        <v>151.16999999999999</v>
      </c>
      <c r="AI109">
        <v>3565197</v>
      </c>
      <c r="AJ109">
        <v>488910651</v>
      </c>
      <c r="AK109">
        <v>3591703</v>
      </c>
      <c r="AL109" s="4">
        <v>6.7309379910215503E-2</v>
      </c>
      <c r="AM109" s="4">
        <v>7.3797899999999998E-3</v>
      </c>
      <c r="AN109">
        <v>0.1</v>
      </c>
      <c r="AO109">
        <v>0.5</v>
      </c>
      <c r="AP109" s="4">
        <v>0.04</v>
      </c>
      <c r="AQ109">
        <v>180</v>
      </c>
      <c r="AR109">
        <v>90</v>
      </c>
      <c r="AS109">
        <v>90</v>
      </c>
      <c r="AT109">
        <v>60</v>
      </c>
      <c r="AU109">
        <v>60</v>
      </c>
      <c r="AV109">
        <v>0</v>
      </c>
      <c r="AW109">
        <v>-1</v>
      </c>
    </row>
    <row r="110" spans="1:49">
      <c r="A110" t="s">
        <v>201</v>
      </c>
      <c r="B110">
        <v>16723</v>
      </c>
      <c r="C110" t="s">
        <v>142</v>
      </c>
      <c r="D110" s="1">
        <v>44626.867199074077</v>
      </c>
      <c r="E110" t="s">
        <v>143</v>
      </c>
      <c r="F110" t="s">
        <v>144</v>
      </c>
      <c r="G110">
        <v>13336</v>
      </c>
      <c r="H110" t="s">
        <v>57</v>
      </c>
      <c r="I110" t="s">
        <v>75</v>
      </c>
      <c r="J110">
        <v>1</v>
      </c>
      <c r="K110" t="s">
        <v>53</v>
      </c>
      <c r="L110" s="2">
        <v>44627</v>
      </c>
      <c r="M110" s="3">
        <v>0.72482638888888884</v>
      </c>
      <c r="N110" s="3">
        <v>0.72505787037037039</v>
      </c>
      <c r="O110">
        <v>0</v>
      </c>
      <c r="P110" t="s">
        <v>54</v>
      </c>
      <c r="Q110" t="s">
        <v>16</v>
      </c>
      <c r="R110">
        <v>9.1</v>
      </c>
      <c r="S110">
        <v>1000</v>
      </c>
      <c r="T110">
        <v>1000</v>
      </c>
      <c r="U110">
        <v>0</v>
      </c>
      <c r="V110">
        <v>1</v>
      </c>
      <c r="W110" t="s">
        <v>55</v>
      </c>
      <c r="X110">
        <v>0</v>
      </c>
      <c r="Y110" s="4">
        <v>1.8740199999999999E-8</v>
      </c>
      <c r="Z110">
        <v>199829</v>
      </c>
      <c r="AA110">
        <v>26593</v>
      </c>
      <c r="AB110">
        <v>36286</v>
      </c>
      <c r="AC110">
        <v>29472044</v>
      </c>
      <c r="AD110">
        <v>2006854</v>
      </c>
      <c r="AE110">
        <v>1403948</v>
      </c>
      <c r="AF110">
        <v>125.169</v>
      </c>
      <c r="AG110">
        <v>0.138123</v>
      </c>
      <c r="AH110">
        <v>139.02799999999999</v>
      </c>
      <c r="AI110">
        <v>154223</v>
      </c>
      <c r="AJ110">
        <v>25082862</v>
      </c>
      <c r="AK110">
        <v>416931</v>
      </c>
      <c r="AL110" s="4">
        <v>7.8133874307942698E-3</v>
      </c>
      <c r="AM110">
        <v>0.63009899999999996</v>
      </c>
      <c r="AN110">
        <v>0.1</v>
      </c>
      <c r="AO110">
        <v>0.5</v>
      </c>
      <c r="AP110" s="4">
        <v>0.04</v>
      </c>
      <c r="AQ110">
        <v>180</v>
      </c>
      <c r="AR110">
        <v>90</v>
      </c>
      <c r="AS110">
        <v>90</v>
      </c>
      <c r="AT110">
        <v>60</v>
      </c>
      <c r="AU110">
        <v>60</v>
      </c>
      <c r="AV110">
        <v>0</v>
      </c>
      <c r="AW110">
        <v>-1</v>
      </c>
    </row>
    <row r="111" spans="1:49">
      <c r="A111" t="s">
        <v>201</v>
      </c>
      <c r="B111">
        <v>16723</v>
      </c>
      <c r="C111" t="s">
        <v>142</v>
      </c>
      <c r="D111" s="1">
        <v>44626.867199074077</v>
      </c>
      <c r="E111" t="s">
        <v>143</v>
      </c>
      <c r="F111" t="s">
        <v>144</v>
      </c>
      <c r="G111">
        <v>13344</v>
      </c>
      <c r="H111" t="s">
        <v>57</v>
      </c>
      <c r="I111" t="s">
        <v>76</v>
      </c>
      <c r="J111">
        <v>1</v>
      </c>
      <c r="K111" t="s">
        <v>53</v>
      </c>
      <c r="L111" s="2">
        <v>44627</v>
      </c>
      <c r="M111" s="3">
        <v>0.72655092592592585</v>
      </c>
      <c r="N111" s="3">
        <v>0.72677083333333325</v>
      </c>
      <c r="O111">
        <v>0</v>
      </c>
      <c r="P111" t="s">
        <v>54</v>
      </c>
      <c r="Q111" t="s">
        <v>16</v>
      </c>
      <c r="R111">
        <v>9.1</v>
      </c>
      <c r="S111">
        <v>1000</v>
      </c>
      <c r="T111">
        <v>1000</v>
      </c>
      <c r="U111">
        <v>0</v>
      </c>
      <c r="V111">
        <v>1</v>
      </c>
      <c r="W111" t="s">
        <v>55</v>
      </c>
      <c r="X111">
        <v>0</v>
      </c>
      <c r="Y111" s="4">
        <v>1.8740199999999999E-8</v>
      </c>
      <c r="Z111">
        <v>77364390</v>
      </c>
      <c r="AA111">
        <v>11012500</v>
      </c>
      <c r="AB111">
        <v>4184295</v>
      </c>
      <c r="AC111">
        <v>10285449622</v>
      </c>
      <c r="AD111">
        <v>847723832</v>
      </c>
      <c r="AE111">
        <v>200807196</v>
      </c>
      <c r="AF111">
        <v>122.449</v>
      </c>
      <c r="AG111" s="4">
        <v>4.5205700000000001E-2</v>
      </c>
      <c r="AH111">
        <v>125.974</v>
      </c>
      <c r="AI111">
        <v>26588</v>
      </c>
      <c r="AJ111">
        <v>3448791</v>
      </c>
      <c r="AK111">
        <v>92587773</v>
      </c>
      <c r="AL111">
        <v>1.73511718198798</v>
      </c>
      <c r="AM111">
        <v>0.99971299999999996</v>
      </c>
      <c r="AN111">
        <v>0.1</v>
      </c>
      <c r="AO111">
        <v>0.5</v>
      </c>
      <c r="AP111" s="4">
        <v>0.04</v>
      </c>
      <c r="AQ111">
        <v>180</v>
      </c>
      <c r="AR111">
        <v>90</v>
      </c>
      <c r="AS111">
        <v>90</v>
      </c>
      <c r="AT111">
        <v>60</v>
      </c>
      <c r="AU111">
        <v>60</v>
      </c>
      <c r="AV111">
        <v>0</v>
      </c>
      <c r="AW111">
        <v>-1</v>
      </c>
    </row>
    <row r="112" spans="1:49">
      <c r="A112" t="s">
        <v>201</v>
      </c>
      <c r="B112">
        <v>16723</v>
      </c>
      <c r="C112" t="s">
        <v>142</v>
      </c>
      <c r="D112" s="1">
        <v>44626.867199074077</v>
      </c>
      <c r="E112" t="s">
        <v>143</v>
      </c>
      <c r="F112" t="s">
        <v>144</v>
      </c>
      <c r="G112">
        <v>13352</v>
      </c>
      <c r="H112" t="s">
        <v>57</v>
      </c>
      <c r="I112" t="s">
        <v>77</v>
      </c>
      <c r="J112">
        <v>1</v>
      </c>
      <c r="K112" t="s">
        <v>53</v>
      </c>
      <c r="L112" s="2">
        <v>44627</v>
      </c>
      <c r="M112" s="3">
        <v>0.7281481481481481</v>
      </c>
      <c r="N112" s="3">
        <v>0.72837962962962965</v>
      </c>
      <c r="O112">
        <v>0</v>
      </c>
      <c r="P112" t="s">
        <v>54</v>
      </c>
      <c r="Q112" t="s">
        <v>16</v>
      </c>
      <c r="R112">
        <v>9.1</v>
      </c>
      <c r="S112">
        <v>1000</v>
      </c>
      <c r="T112">
        <v>1000</v>
      </c>
      <c r="U112">
        <v>0</v>
      </c>
      <c r="V112">
        <v>1</v>
      </c>
      <c r="W112" t="s">
        <v>55</v>
      </c>
      <c r="X112">
        <v>0</v>
      </c>
      <c r="Y112" s="4">
        <v>1.8740199999999999E-8</v>
      </c>
      <c r="Z112">
        <v>40715</v>
      </c>
      <c r="AA112">
        <v>1190</v>
      </c>
      <c r="AB112">
        <v>2030</v>
      </c>
      <c r="AC112">
        <v>6452000</v>
      </c>
      <c r="AD112">
        <v>91682</v>
      </c>
      <c r="AE112">
        <v>54651</v>
      </c>
      <c r="AF112">
        <v>150.184</v>
      </c>
      <c r="AG112" s="4">
        <v>4.6204599999999998E-2</v>
      </c>
      <c r="AH112">
        <v>156.155</v>
      </c>
      <c r="AI112">
        <v>179903</v>
      </c>
      <c r="AJ112">
        <v>28855099</v>
      </c>
      <c r="AK112">
        <v>223838</v>
      </c>
      <c r="AL112" s="4">
        <v>4.19477807055394E-3</v>
      </c>
      <c r="AM112">
        <v>0.19628000000000001</v>
      </c>
      <c r="AN112">
        <v>0.1</v>
      </c>
      <c r="AO112">
        <v>0.5</v>
      </c>
      <c r="AP112" s="4">
        <v>0.04</v>
      </c>
      <c r="AQ112">
        <v>180</v>
      </c>
      <c r="AR112">
        <v>90</v>
      </c>
      <c r="AS112">
        <v>90</v>
      </c>
      <c r="AT112">
        <v>60</v>
      </c>
      <c r="AU112">
        <v>60</v>
      </c>
      <c r="AV112">
        <v>0</v>
      </c>
      <c r="AW112">
        <v>-1</v>
      </c>
    </row>
    <row r="113" spans="1:49">
      <c r="A113" t="s">
        <v>201</v>
      </c>
      <c r="B113">
        <v>16724</v>
      </c>
      <c r="C113" t="s">
        <v>145</v>
      </c>
      <c r="D113" s="1">
        <v>44627.525138888886</v>
      </c>
      <c r="E113" t="s">
        <v>146</v>
      </c>
      <c r="F113" t="s">
        <v>147</v>
      </c>
      <c r="G113">
        <v>13337</v>
      </c>
      <c r="H113" t="s">
        <v>57</v>
      </c>
      <c r="I113" t="s">
        <v>75</v>
      </c>
      <c r="J113">
        <v>1</v>
      </c>
      <c r="K113" t="s">
        <v>53</v>
      </c>
      <c r="L113" s="2">
        <v>44627</v>
      </c>
      <c r="M113" s="3">
        <v>0.72506944444444443</v>
      </c>
      <c r="N113" s="3">
        <v>0.7252777777777778</v>
      </c>
      <c r="O113">
        <v>0</v>
      </c>
      <c r="P113" t="s">
        <v>54</v>
      </c>
      <c r="Q113" t="s">
        <v>16</v>
      </c>
      <c r="R113">
        <v>9.1</v>
      </c>
      <c r="S113">
        <v>1000</v>
      </c>
      <c r="T113">
        <v>1000</v>
      </c>
      <c r="U113">
        <v>0</v>
      </c>
      <c r="V113">
        <v>1</v>
      </c>
      <c r="W113" t="s">
        <v>55</v>
      </c>
      <c r="X113">
        <v>0</v>
      </c>
      <c r="Y113" s="4">
        <v>1.8740199999999999E-8</v>
      </c>
      <c r="Z113">
        <v>124071</v>
      </c>
      <c r="AA113">
        <v>21256</v>
      </c>
      <c r="AB113">
        <v>13401</v>
      </c>
      <c r="AC113">
        <v>18213620</v>
      </c>
      <c r="AD113">
        <v>1606008</v>
      </c>
      <c r="AE113">
        <v>658862</v>
      </c>
      <c r="AF113">
        <v>129.01599999999999</v>
      </c>
      <c r="AG113" s="4">
        <v>8.44274E-2</v>
      </c>
      <c r="AH113">
        <v>136.38</v>
      </c>
      <c r="AI113">
        <v>10295</v>
      </c>
      <c r="AJ113">
        <v>1664049</v>
      </c>
      <c r="AK113">
        <v>169023</v>
      </c>
      <c r="AL113" s="4">
        <v>3.16753175876857E-3</v>
      </c>
      <c r="AM113">
        <v>0.93909100000000001</v>
      </c>
      <c r="AN113">
        <v>0.1</v>
      </c>
      <c r="AO113">
        <v>0.5</v>
      </c>
      <c r="AP113" s="4">
        <v>0.04</v>
      </c>
      <c r="AQ113">
        <v>180</v>
      </c>
      <c r="AR113">
        <v>90</v>
      </c>
      <c r="AS113">
        <v>90</v>
      </c>
      <c r="AT113">
        <v>60</v>
      </c>
      <c r="AU113">
        <v>60</v>
      </c>
      <c r="AV113">
        <v>0</v>
      </c>
      <c r="AW113">
        <v>-1</v>
      </c>
    </row>
    <row r="114" spans="1:49">
      <c r="A114" t="s">
        <v>201</v>
      </c>
      <c r="B114">
        <v>16724</v>
      </c>
      <c r="C114" t="s">
        <v>145</v>
      </c>
      <c r="D114" s="1">
        <v>44627.525138888886</v>
      </c>
      <c r="E114" t="s">
        <v>146</v>
      </c>
      <c r="F114" t="s">
        <v>147</v>
      </c>
      <c r="G114">
        <v>13345</v>
      </c>
      <c r="H114" t="s">
        <v>57</v>
      </c>
      <c r="I114" t="s">
        <v>76</v>
      </c>
      <c r="J114">
        <v>1</v>
      </c>
      <c r="K114" t="s">
        <v>53</v>
      </c>
      <c r="L114" s="2">
        <v>44627</v>
      </c>
      <c r="M114" s="3">
        <v>0.72677083333333325</v>
      </c>
      <c r="N114" s="3">
        <v>0.72701388888888896</v>
      </c>
      <c r="O114">
        <v>0</v>
      </c>
      <c r="P114" t="s">
        <v>54</v>
      </c>
      <c r="Q114" t="s">
        <v>16</v>
      </c>
      <c r="R114">
        <v>9.1</v>
      </c>
      <c r="S114">
        <v>1000</v>
      </c>
      <c r="T114">
        <v>1000</v>
      </c>
      <c r="U114">
        <v>0</v>
      </c>
      <c r="V114">
        <v>1</v>
      </c>
      <c r="W114" t="s">
        <v>55</v>
      </c>
      <c r="X114">
        <v>0</v>
      </c>
      <c r="Y114" s="4">
        <v>1.8740199999999999E-8</v>
      </c>
      <c r="Z114">
        <v>63154720</v>
      </c>
      <c r="AA114">
        <v>11648021</v>
      </c>
      <c r="AB114">
        <v>4467705</v>
      </c>
      <c r="AC114">
        <v>8645954848</v>
      </c>
      <c r="AD114">
        <v>895881991</v>
      </c>
      <c r="AE114">
        <v>214566190</v>
      </c>
      <c r="AF114">
        <v>123.077</v>
      </c>
      <c r="AG114" s="4">
        <v>5.6360300000000002E-2</v>
      </c>
      <c r="AH114">
        <v>127.56</v>
      </c>
      <c r="AI114">
        <v>9642</v>
      </c>
      <c r="AJ114">
        <v>1548685</v>
      </c>
      <c r="AK114">
        <v>79280088</v>
      </c>
      <c r="AL114">
        <v>1.4857279576032101</v>
      </c>
      <c r="AM114">
        <v>0.99987800000000004</v>
      </c>
      <c r="AN114">
        <v>0.1</v>
      </c>
      <c r="AO114">
        <v>0.5</v>
      </c>
      <c r="AP114" s="4">
        <v>0.04</v>
      </c>
      <c r="AQ114">
        <v>180</v>
      </c>
      <c r="AR114">
        <v>90</v>
      </c>
      <c r="AS114">
        <v>90</v>
      </c>
      <c r="AT114">
        <v>60</v>
      </c>
      <c r="AU114">
        <v>60</v>
      </c>
      <c r="AV114">
        <v>0</v>
      </c>
      <c r="AW114">
        <v>-1</v>
      </c>
    </row>
    <row r="115" spans="1:49">
      <c r="A115" t="s">
        <v>201</v>
      </c>
      <c r="B115">
        <v>16724</v>
      </c>
      <c r="C115" t="s">
        <v>145</v>
      </c>
      <c r="D115" s="1">
        <v>44627.525138888886</v>
      </c>
      <c r="E115" t="s">
        <v>146</v>
      </c>
      <c r="F115" t="s">
        <v>147</v>
      </c>
      <c r="G115">
        <v>13353</v>
      </c>
      <c r="H115" t="s">
        <v>57</v>
      </c>
      <c r="I115" t="s">
        <v>77</v>
      </c>
      <c r="J115">
        <v>1</v>
      </c>
      <c r="K115" t="s">
        <v>53</v>
      </c>
      <c r="L115" s="2">
        <v>44627</v>
      </c>
      <c r="M115" s="3">
        <v>0.7283912037037038</v>
      </c>
      <c r="N115" s="3">
        <v>0.72858796296296291</v>
      </c>
      <c r="O115">
        <v>0</v>
      </c>
      <c r="P115" t="s">
        <v>54</v>
      </c>
      <c r="Q115" t="s">
        <v>16</v>
      </c>
      <c r="R115">
        <v>9.1</v>
      </c>
      <c r="S115">
        <v>1000</v>
      </c>
      <c r="T115">
        <v>1000</v>
      </c>
      <c r="U115">
        <v>0</v>
      </c>
      <c r="V115">
        <v>1</v>
      </c>
      <c r="W115" t="s">
        <v>55</v>
      </c>
      <c r="X115">
        <v>0</v>
      </c>
      <c r="Y115" s="4">
        <v>1.8740199999999999E-8</v>
      </c>
      <c r="Z115">
        <v>6513</v>
      </c>
      <c r="AA115">
        <v>162</v>
      </c>
      <c r="AB115">
        <v>640</v>
      </c>
      <c r="AC115">
        <v>998449</v>
      </c>
      <c r="AD115">
        <v>12333</v>
      </c>
      <c r="AE115">
        <v>15532</v>
      </c>
      <c r="AF115">
        <v>140.303</v>
      </c>
      <c r="AG115" s="4">
        <v>8.74915E-2</v>
      </c>
      <c r="AH115">
        <v>151.428</v>
      </c>
      <c r="AI115">
        <v>21637</v>
      </c>
      <c r="AJ115">
        <v>3610659</v>
      </c>
      <c r="AK115">
        <v>28952</v>
      </c>
      <c r="AL115" s="4">
        <v>5.4256745815579898E-4</v>
      </c>
      <c r="AM115">
        <v>0.25266</v>
      </c>
      <c r="AN115">
        <v>0.1</v>
      </c>
      <c r="AO115">
        <v>0.5</v>
      </c>
      <c r="AP115" s="4">
        <v>0.04</v>
      </c>
      <c r="AQ115">
        <v>180</v>
      </c>
      <c r="AR115">
        <v>90</v>
      </c>
      <c r="AS115">
        <v>90</v>
      </c>
      <c r="AT115">
        <v>60</v>
      </c>
      <c r="AU115">
        <v>60</v>
      </c>
      <c r="AV115">
        <v>0</v>
      </c>
      <c r="AW115">
        <v>-1</v>
      </c>
    </row>
    <row r="116" spans="1:49">
      <c r="A116" t="s">
        <v>201</v>
      </c>
      <c r="B116">
        <v>16725</v>
      </c>
      <c r="C116" t="s">
        <v>148</v>
      </c>
      <c r="D116" s="1">
        <v>44627.771273148152</v>
      </c>
      <c r="E116" t="s">
        <v>149</v>
      </c>
      <c r="F116" t="s">
        <v>150</v>
      </c>
      <c r="G116">
        <v>13357</v>
      </c>
      <c r="H116" t="s">
        <v>57</v>
      </c>
      <c r="I116" t="s">
        <v>75</v>
      </c>
      <c r="J116">
        <v>1</v>
      </c>
      <c r="K116" t="s">
        <v>53</v>
      </c>
      <c r="L116" s="2">
        <v>44628</v>
      </c>
      <c r="M116" s="3">
        <v>0.41170138888888891</v>
      </c>
      <c r="N116" s="3">
        <v>0.41192129629629631</v>
      </c>
      <c r="O116">
        <v>0</v>
      </c>
      <c r="P116" t="s">
        <v>54</v>
      </c>
      <c r="Q116" t="s">
        <v>16</v>
      </c>
      <c r="R116">
        <v>9.1</v>
      </c>
      <c r="S116">
        <v>1000</v>
      </c>
      <c r="T116">
        <v>1000</v>
      </c>
      <c r="U116">
        <v>0</v>
      </c>
      <c r="V116">
        <v>1</v>
      </c>
      <c r="W116" t="s">
        <v>55</v>
      </c>
      <c r="X116">
        <v>0</v>
      </c>
      <c r="Y116" s="4">
        <v>1.8740199999999999E-8</v>
      </c>
      <c r="Z116">
        <v>78957</v>
      </c>
      <c r="AA116">
        <v>16313</v>
      </c>
      <c r="AB116">
        <v>16069</v>
      </c>
      <c r="AC116">
        <v>11161286</v>
      </c>
      <c r="AD116">
        <v>1229594</v>
      </c>
      <c r="AE116">
        <v>612325</v>
      </c>
      <c r="AF116">
        <v>116.789</v>
      </c>
      <c r="AG116">
        <v>0.14432500000000001</v>
      </c>
      <c r="AH116">
        <v>130.06100000000001</v>
      </c>
      <c r="AI116">
        <v>292801</v>
      </c>
      <c r="AJ116">
        <v>45570867</v>
      </c>
      <c r="AK116">
        <v>404140</v>
      </c>
      <c r="AL116" s="4">
        <v>7.5736810078434903E-3</v>
      </c>
      <c r="AM116">
        <v>0.27549600000000002</v>
      </c>
      <c r="AN116">
        <v>0.1</v>
      </c>
      <c r="AO116">
        <v>0.5</v>
      </c>
      <c r="AP116" s="4">
        <v>0.04</v>
      </c>
      <c r="AQ116">
        <v>180</v>
      </c>
      <c r="AR116">
        <v>90</v>
      </c>
      <c r="AS116">
        <v>90</v>
      </c>
      <c r="AT116">
        <v>60</v>
      </c>
      <c r="AU116">
        <v>60</v>
      </c>
      <c r="AV116">
        <v>0</v>
      </c>
      <c r="AW116">
        <v>-1</v>
      </c>
    </row>
    <row r="117" spans="1:49">
      <c r="A117" t="s">
        <v>201</v>
      </c>
      <c r="B117">
        <v>16725</v>
      </c>
      <c r="C117" t="s">
        <v>148</v>
      </c>
      <c r="D117" s="1">
        <v>44627.771273148152</v>
      </c>
      <c r="E117" t="s">
        <v>149</v>
      </c>
      <c r="F117" t="s">
        <v>150</v>
      </c>
      <c r="G117">
        <v>13358</v>
      </c>
      <c r="H117" t="s">
        <v>57</v>
      </c>
      <c r="I117" t="s">
        <v>76</v>
      </c>
      <c r="J117">
        <v>1</v>
      </c>
      <c r="K117" t="s">
        <v>53</v>
      </c>
      <c r="L117" s="2">
        <v>44628</v>
      </c>
      <c r="M117" s="3">
        <v>0.41192129629629631</v>
      </c>
      <c r="N117" s="3">
        <v>0.41212962962962968</v>
      </c>
      <c r="O117">
        <v>0</v>
      </c>
      <c r="P117" t="s">
        <v>54</v>
      </c>
      <c r="Q117" t="s">
        <v>16</v>
      </c>
      <c r="R117">
        <v>9.1</v>
      </c>
      <c r="S117">
        <v>1000</v>
      </c>
      <c r="T117">
        <v>1000</v>
      </c>
      <c r="U117">
        <v>0</v>
      </c>
      <c r="V117">
        <v>1</v>
      </c>
      <c r="W117" t="s">
        <v>55</v>
      </c>
      <c r="X117">
        <v>0</v>
      </c>
      <c r="Y117" s="4">
        <v>1.8740199999999999E-8</v>
      </c>
      <c r="Z117">
        <v>61210040</v>
      </c>
      <c r="AA117">
        <v>2392557</v>
      </c>
      <c r="AB117">
        <v>575247</v>
      </c>
      <c r="AC117">
        <v>9190652410</v>
      </c>
      <c r="AD117">
        <v>187786486</v>
      </c>
      <c r="AE117">
        <v>27749341</v>
      </c>
      <c r="AF117">
        <v>146.56399999999999</v>
      </c>
      <c r="AG117" s="4">
        <v>8.9633300000000003E-3</v>
      </c>
      <c r="AH117">
        <v>147.45400000000001</v>
      </c>
      <c r="AI117">
        <v>446561</v>
      </c>
      <c r="AJ117">
        <v>65045561</v>
      </c>
      <c r="AK117">
        <v>64624405</v>
      </c>
      <c r="AL117">
        <v>1.21107692579721</v>
      </c>
      <c r="AM117">
        <v>0.99309000000000003</v>
      </c>
      <c r="AN117">
        <v>0.1</v>
      </c>
      <c r="AO117">
        <v>0.5</v>
      </c>
      <c r="AP117" s="4">
        <v>0.04</v>
      </c>
      <c r="AQ117">
        <v>180</v>
      </c>
      <c r="AR117">
        <v>90</v>
      </c>
      <c r="AS117">
        <v>90</v>
      </c>
      <c r="AT117">
        <v>60</v>
      </c>
      <c r="AU117">
        <v>60</v>
      </c>
      <c r="AV117">
        <v>0</v>
      </c>
      <c r="AW117">
        <v>-1</v>
      </c>
    </row>
    <row r="118" spans="1:49">
      <c r="A118" t="s">
        <v>201</v>
      </c>
      <c r="B118">
        <v>16725</v>
      </c>
      <c r="C118" t="s">
        <v>148</v>
      </c>
      <c r="D118" s="1">
        <v>44627.771273148152</v>
      </c>
      <c r="E118" t="s">
        <v>149</v>
      </c>
      <c r="F118" t="s">
        <v>150</v>
      </c>
      <c r="G118">
        <v>13359</v>
      </c>
      <c r="H118" t="s">
        <v>57</v>
      </c>
      <c r="I118" t="s">
        <v>77</v>
      </c>
      <c r="J118">
        <v>1</v>
      </c>
      <c r="K118" t="s">
        <v>53</v>
      </c>
      <c r="L118" s="2">
        <v>44628</v>
      </c>
      <c r="M118" s="3">
        <v>0.41214120370370372</v>
      </c>
      <c r="N118" s="3">
        <v>0.41233796296296293</v>
      </c>
      <c r="O118">
        <v>0</v>
      </c>
      <c r="P118" t="s">
        <v>54</v>
      </c>
      <c r="Q118" t="s">
        <v>16</v>
      </c>
      <c r="R118">
        <v>9.1</v>
      </c>
      <c r="S118">
        <v>1000</v>
      </c>
      <c r="T118">
        <v>1000</v>
      </c>
      <c r="U118">
        <v>0</v>
      </c>
      <c r="V118">
        <v>1</v>
      </c>
      <c r="W118" t="s">
        <v>55</v>
      </c>
      <c r="X118">
        <v>0</v>
      </c>
      <c r="Y118" s="4">
        <v>1.8740199999999999E-8</v>
      </c>
      <c r="Z118">
        <v>11895</v>
      </c>
      <c r="AA118">
        <v>2057</v>
      </c>
      <c r="AB118">
        <v>7611</v>
      </c>
      <c r="AC118">
        <v>1741406</v>
      </c>
      <c r="AD118">
        <v>156140</v>
      </c>
      <c r="AE118">
        <v>163487</v>
      </c>
      <c r="AF118">
        <v>95.581900000000005</v>
      </c>
      <c r="AG118">
        <v>0.352966</v>
      </c>
      <c r="AH118">
        <v>136.005</v>
      </c>
      <c r="AI118">
        <v>255740</v>
      </c>
      <c r="AJ118">
        <v>39926163</v>
      </c>
      <c r="AK118">
        <v>277303</v>
      </c>
      <c r="AL118" s="4">
        <v>5.1967250569555697E-3</v>
      </c>
      <c r="AM118" s="4">
        <v>7.7759700000000001E-2</v>
      </c>
      <c r="AN118">
        <v>0.1</v>
      </c>
      <c r="AO118">
        <v>0.5</v>
      </c>
      <c r="AP118" s="4">
        <v>0.04</v>
      </c>
      <c r="AQ118">
        <v>180</v>
      </c>
      <c r="AR118">
        <v>90</v>
      </c>
      <c r="AS118">
        <v>90</v>
      </c>
      <c r="AT118">
        <v>60</v>
      </c>
      <c r="AU118">
        <v>60</v>
      </c>
      <c r="AV118">
        <v>0</v>
      </c>
      <c r="AW118">
        <v>-1</v>
      </c>
    </row>
    <row r="119" spans="1:49">
      <c r="A119" t="s">
        <v>201</v>
      </c>
      <c r="B119">
        <v>16762</v>
      </c>
      <c r="C119" t="s">
        <v>151</v>
      </c>
      <c r="D119" s="1">
        <v>44637.504421296297</v>
      </c>
      <c r="E119" t="s">
        <v>152</v>
      </c>
      <c r="F119" t="s">
        <v>153</v>
      </c>
      <c r="G119">
        <v>13649</v>
      </c>
      <c r="H119" t="s">
        <v>57</v>
      </c>
      <c r="I119" t="s">
        <v>154</v>
      </c>
      <c r="J119">
        <v>1</v>
      </c>
      <c r="K119" t="s">
        <v>53</v>
      </c>
      <c r="L119" s="2">
        <v>44638</v>
      </c>
      <c r="M119" s="3">
        <v>0.60237268518518516</v>
      </c>
      <c r="N119" s="3">
        <v>0.60253472222222226</v>
      </c>
      <c r="O119">
        <v>0</v>
      </c>
      <c r="P119" t="s">
        <v>54</v>
      </c>
      <c r="Q119" t="s">
        <v>16</v>
      </c>
      <c r="R119">
        <v>9.1</v>
      </c>
      <c r="S119">
        <v>1000</v>
      </c>
      <c r="T119">
        <v>1000</v>
      </c>
      <c r="U119">
        <v>0</v>
      </c>
      <c r="V119">
        <v>1</v>
      </c>
      <c r="W119" t="s">
        <v>55</v>
      </c>
      <c r="X119">
        <v>0</v>
      </c>
      <c r="Y119" s="4">
        <v>1.8740199999999999E-8</v>
      </c>
      <c r="Z119">
        <v>46748835</v>
      </c>
      <c r="AA119">
        <v>20203917</v>
      </c>
      <c r="AB119">
        <v>16363207</v>
      </c>
      <c r="AC119">
        <v>6177477536</v>
      </c>
      <c r="AD119">
        <v>1516834415</v>
      </c>
      <c r="AE119">
        <v>738876272</v>
      </c>
      <c r="AF119">
        <v>101.21899999999999</v>
      </c>
      <c r="AG119">
        <v>0.19639899999999999</v>
      </c>
      <c r="AH119">
        <v>114.922</v>
      </c>
      <c r="AI119">
        <v>770821</v>
      </c>
      <c r="AJ119">
        <v>100204317</v>
      </c>
      <c r="AK119">
        <v>84086780</v>
      </c>
      <c r="AL119">
        <v>1.5758065242161401</v>
      </c>
      <c r="AM119">
        <v>0.99083299999999996</v>
      </c>
      <c r="AN119">
        <v>0.1</v>
      </c>
      <c r="AO119">
        <v>0.5</v>
      </c>
      <c r="AP119" s="4">
        <v>0.04</v>
      </c>
      <c r="AQ119">
        <v>180</v>
      </c>
      <c r="AR119">
        <v>90</v>
      </c>
      <c r="AS119">
        <v>90</v>
      </c>
      <c r="AT119">
        <v>60</v>
      </c>
      <c r="AU119">
        <v>60</v>
      </c>
      <c r="AV119">
        <v>0</v>
      </c>
      <c r="AW119">
        <v>-1</v>
      </c>
    </row>
    <row r="120" spans="1:49">
      <c r="A120" t="s">
        <v>201</v>
      </c>
      <c r="B120">
        <v>16762</v>
      </c>
      <c r="C120" t="s">
        <v>151</v>
      </c>
      <c r="D120" s="1">
        <v>44637.504421296297</v>
      </c>
      <c r="E120" t="s">
        <v>152</v>
      </c>
      <c r="F120" t="s">
        <v>153</v>
      </c>
      <c r="G120">
        <v>13650</v>
      </c>
      <c r="H120" t="s">
        <v>57</v>
      </c>
      <c r="I120" t="s">
        <v>155</v>
      </c>
      <c r="J120">
        <v>1</v>
      </c>
      <c r="K120" t="s">
        <v>53</v>
      </c>
      <c r="L120" s="2">
        <v>44638</v>
      </c>
      <c r="M120" s="3">
        <v>0.6025462962962963</v>
      </c>
      <c r="N120" s="3">
        <v>0.60269675925925925</v>
      </c>
      <c r="O120">
        <v>0</v>
      </c>
      <c r="P120" t="s">
        <v>54</v>
      </c>
      <c r="Q120" t="s">
        <v>16</v>
      </c>
      <c r="R120">
        <v>9.1</v>
      </c>
      <c r="S120">
        <v>1000</v>
      </c>
      <c r="T120">
        <v>1000</v>
      </c>
      <c r="U120">
        <v>0</v>
      </c>
      <c r="V120">
        <v>1</v>
      </c>
      <c r="W120" t="s">
        <v>55</v>
      </c>
      <c r="X120">
        <v>0</v>
      </c>
      <c r="Y120" s="4">
        <v>1.8740199999999999E-8</v>
      </c>
      <c r="Z120">
        <v>48902429</v>
      </c>
      <c r="AA120">
        <v>23280155</v>
      </c>
      <c r="AB120">
        <v>17426688</v>
      </c>
      <c r="AC120">
        <v>6249181329</v>
      </c>
      <c r="AD120">
        <v>1756981187</v>
      </c>
      <c r="AE120">
        <v>778123990</v>
      </c>
      <c r="AF120">
        <v>98.028800000000004</v>
      </c>
      <c r="AG120">
        <v>0.19447400000000001</v>
      </c>
      <c r="AH120">
        <v>110.91500000000001</v>
      </c>
      <c r="AI120">
        <v>655688</v>
      </c>
      <c r="AJ120">
        <v>67397146</v>
      </c>
      <c r="AK120">
        <v>90264960</v>
      </c>
      <c r="AL120">
        <v>1.6915871065119801</v>
      </c>
      <c r="AM120">
        <v>0.99273599999999995</v>
      </c>
      <c r="AN120">
        <v>0.1</v>
      </c>
      <c r="AO120">
        <v>0.5</v>
      </c>
      <c r="AP120" s="4">
        <v>0.04</v>
      </c>
      <c r="AQ120">
        <v>180</v>
      </c>
      <c r="AR120">
        <v>90</v>
      </c>
      <c r="AS120">
        <v>90</v>
      </c>
      <c r="AT120">
        <v>60</v>
      </c>
      <c r="AU120">
        <v>60</v>
      </c>
      <c r="AV120">
        <v>0</v>
      </c>
      <c r="AW120">
        <v>-1</v>
      </c>
    </row>
    <row r="121" spans="1:49">
      <c r="A121" t="s">
        <v>201</v>
      </c>
      <c r="B121">
        <v>16762</v>
      </c>
      <c r="C121" t="s">
        <v>151</v>
      </c>
      <c r="D121" s="1">
        <v>44637.504421296297</v>
      </c>
      <c r="E121" t="s">
        <v>152</v>
      </c>
      <c r="F121" t="s">
        <v>153</v>
      </c>
      <c r="G121">
        <v>13651</v>
      </c>
      <c r="H121" t="s">
        <v>57</v>
      </c>
      <c r="I121" t="s">
        <v>156</v>
      </c>
      <c r="J121">
        <v>1</v>
      </c>
      <c r="K121" t="s">
        <v>53</v>
      </c>
      <c r="L121" s="2">
        <v>44638</v>
      </c>
      <c r="M121" s="3">
        <v>0.60270833333333329</v>
      </c>
      <c r="N121" s="3">
        <v>0.60287037037037039</v>
      </c>
      <c r="O121">
        <v>0</v>
      </c>
      <c r="P121" t="s">
        <v>54</v>
      </c>
      <c r="Q121" t="s">
        <v>16</v>
      </c>
      <c r="R121">
        <v>9.1</v>
      </c>
      <c r="S121">
        <v>1000</v>
      </c>
      <c r="T121">
        <v>1000</v>
      </c>
      <c r="U121">
        <v>0</v>
      </c>
      <c r="V121">
        <v>1</v>
      </c>
      <c r="W121" t="s">
        <v>55</v>
      </c>
      <c r="X121">
        <v>0</v>
      </c>
      <c r="Y121" s="4">
        <v>1.8740199999999999E-8</v>
      </c>
      <c r="Z121">
        <v>52650599</v>
      </c>
      <c r="AA121">
        <v>18069986</v>
      </c>
      <c r="AB121">
        <v>8794583</v>
      </c>
      <c r="AC121">
        <v>6963402198</v>
      </c>
      <c r="AD121">
        <v>1374472555</v>
      </c>
      <c r="AE121">
        <v>411251176</v>
      </c>
      <c r="AF121">
        <v>110.03100000000001</v>
      </c>
      <c r="AG121">
        <v>0.11060300000000001</v>
      </c>
      <c r="AH121">
        <v>117.899</v>
      </c>
      <c r="AI121">
        <v>995847</v>
      </c>
      <c r="AJ121">
        <v>132991092</v>
      </c>
      <c r="AK121">
        <v>80511015</v>
      </c>
      <c r="AL121">
        <v>1.50879582626739</v>
      </c>
      <c r="AM121">
        <v>0.98763100000000004</v>
      </c>
      <c r="AN121">
        <v>0.1</v>
      </c>
      <c r="AO121">
        <v>0.5</v>
      </c>
      <c r="AP121" s="4">
        <v>0.04</v>
      </c>
      <c r="AQ121">
        <v>180</v>
      </c>
      <c r="AR121">
        <v>90</v>
      </c>
      <c r="AS121">
        <v>90</v>
      </c>
      <c r="AT121">
        <v>60</v>
      </c>
      <c r="AU121">
        <v>60</v>
      </c>
      <c r="AV121">
        <v>0</v>
      </c>
      <c r="AW121">
        <v>-1</v>
      </c>
    </row>
    <row r="122" spans="1:49">
      <c r="A122" t="s">
        <v>201</v>
      </c>
      <c r="B122">
        <v>16763</v>
      </c>
      <c r="C122" t="s">
        <v>157</v>
      </c>
      <c r="D122" s="1">
        <v>44637.571967592594</v>
      </c>
      <c r="E122" t="s">
        <v>158</v>
      </c>
      <c r="F122" t="s">
        <v>159</v>
      </c>
      <c r="G122">
        <v>13655</v>
      </c>
      <c r="H122" t="s">
        <v>57</v>
      </c>
      <c r="I122" t="s">
        <v>160</v>
      </c>
      <c r="J122">
        <v>1</v>
      </c>
      <c r="K122" t="s">
        <v>53</v>
      </c>
      <c r="L122" s="2">
        <v>44638</v>
      </c>
      <c r="M122" s="3">
        <v>0.61818287037037034</v>
      </c>
      <c r="N122" s="3">
        <v>0.61836805555555563</v>
      </c>
      <c r="O122">
        <v>0</v>
      </c>
      <c r="P122" t="s">
        <v>54</v>
      </c>
      <c r="Q122" t="s">
        <v>16</v>
      </c>
      <c r="R122">
        <v>9.1</v>
      </c>
      <c r="S122">
        <v>1000</v>
      </c>
      <c r="T122">
        <v>1000</v>
      </c>
      <c r="U122">
        <v>0</v>
      </c>
      <c r="V122">
        <v>1</v>
      </c>
      <c r="W122" t="s">
        <v>55</v>
      </c>
      <c r="X122">
        <v>0</v>
      </c>
      <c r="Y122" s="4">
        <v>1.8740199999999999E-8</v>
      </c>
      <c r="Z122">
        <v>52444874</v>
      </c>
      <c r="AA122">
        <v>29630869</v>
      </c>
      <c r="AB122">
        <v>11029162</v>
      </c>
      <c r="AC122">
        <v>6110642429</v>
      </c>
      <c r="AD122">
        <v>2277070454</v>
      </c>
      <c r="AE122">
        <v>538473601</v>
      </c>
      <c r="AF122">
        <v>95.872399999999999</v>
      </c>
      <c r="AG122">
        <v>0.11846</v>
      </c>
      <c r="AH122">
        <v>102.19499999999999</v>
      </c>
      <c r="AI122">
        <v>19499</v>
      </c>
      <c r="AJ122">
        <v>2876202</v>
      </c>
      <c r="AK122">
        <v>93124404</v>
      </c>
      <c r="AL122">
        <v>1.7451737762694699</v>
      </c>
      <c r="AM122">
        <v>0.99979099999999999</v>
      </c>
      <c r="AN122">
        <v>0.1</v>
      </c>
      <c r="AO122">
        <v>0.5</v>
      </c>
      <c r="AP122" s="4">
        <v>0.04</v>
      </c>
      <c r="AQ122">
        <v>180</v>
      </c>
      <c r="AR122">
        <v>90</v>
      </c>
      <c r="AS122">
        <v>90</v>
      </c>
      <c r="AT122">
        <v>60</v>
      </c>
      <c r="AU122">
        <v>60</v>
      </c>
      <c r="AV122">
        <v>0</v>
      </c>
      <c r="AW122">
        <v>-1</v>
      </c>
    </row>
    <row r="123" spans="1:49">
      <c r="A123" t="s">
        <v>201</v>
      </c>
      <c r="B123">
        <v>16763</v>
      </c>
      <c r="C123" t="s">
        <v>157</v>
      </c>
      <c r="D123" s="1">
        <v>44637.571967592594</v>
      </c>
      <c r="E123" t="s">
        <v>158</v>
      </c>
      <c r="F123" t="s">
        <v>159</v>
      </c>
      <c r="G123">
        <v>13656</v>
      </c>
      <c r="H123" t="s">
        <v>57</v>
      </c>
      <c r="I123" t="s">
        <v>161</v>
      </c>
      <c r="J123">
        <v>1</v>
      </c>
      <c r="K123" t="s">
        <v>53</v>
      </c>
      <c r="L123" s="2">
        <v>44638</v>
      </c>
      <c r="M123" s="3">
        <v>0.61837962962962967</v>
      </c>
      <c r="N123" s="3">
        <v>0.61856481481481485</v>
      </c>
      <c r="O123">
        <v>0</v>
      </c>
      <c r="P123" t="s">
        <v>54</v>
      </c>
      <c r="Q123" t="s">
        <v>16</v>
      </c>
      <c r="R123">
        <v>9.1</v>
      </c>
      <c r="S123">
        <v>1000</v>
      </c>
      <c r="T123">
        <v>1000</v>
      </c>
      <c r="U123">
        <v>0</v>
      </c>
      <c r="V123">
        <v>1</v>
      </c>
      <c r="W123" t="s">
        <v>55</v>
      </c>
      <c r="X123">
        <v>0</v>
      </c>
      <c r="Y123" s="4">
        <v>1.8740199999999999E-8</v>
      </c>
      <c r="Z123">
        <v>54094190</v>
      </c>
      <c r="AA123">
        <v>13559606</v>
      </c>
      <c r="AB123">
        <v>13049640</v>
      </c>
      <c r="AC123">
        <v>7411128870</v>
      </c>
      <c r="AD123">
        <v>1022790981</v>
      </c>
      <c r="AE123">
        <v>560024031</v>
      </c>
      <c r="AF123">
        <v>111.444</v>
      </c>
      <c r="AG123">
        <v>0.16169900000000001</v>
      </c>
      <c r="AH123">
        <v>124.663</v>
      </c>
      <c r="AI123">
        <v>903487</v>
      </c>
      <c r="AJ123">
        <v>103822478</v>
      </c>
      <c r="AK123">
        <v>81606923</v>
      </c>
      <c r="AL123">
        <v>1.5293334063286099</v>
      </c>
      <c r="AM123">
        <v>0.98892899999999995</v>
      </c>
      <c r="AN123">
        <v>0.1</v>
      </c>
      <c r="AO123">
        <v>0.5</v>
      </c>
      <c r="AP123" s="4">
        <v>0.04</v>
      </c>
      <c r="AQ123">
        <v>180</v>
      </c>
      <c r="AR123">
        <v>90</v>
      </c>
      <c r="AS123">
        <v>90</v>
      </c>
      <c r="AT123">
        <v>60</v>
      </c>
      <c r="AU123">
        <v>60</v>
      </c>
      <c r="AV123">
        <v>0</v>
      </c>
      <c r="AW123">
        <v>-1</v>
      </c>
    </row>
    <row r="124" spans="1:49">
      <c r="A124" t="s">
        <v>201</v>
      </c>
      <c r="B124">
        <v>16763</v>
      </c>
      <c r="C124" t="s">
        <v>157</v>
      </c>
      <c r="D124" s="1">
        <v>44637.571967592594</v>
      </c>
      <c r="E124" t="s">
        <v>158</v>
      </c>
      <c r="F124" t="s">
        <v>159</v>
      </c>
      <c r="G124">
        <v>13657</v>
      </c>
      <c r="H124" t="s">
        <v>57</v>
      </c>
      <c r="I124" t="s">
        <v>162</v>
      </c>
      <c r="J124">
        <v>1</v>
      </c>
      <c r="K124" t="s">
        <v>53</v>
      </c>
      <c r="L124" s="2">
        <v>44638</v>
      </c>
      <c r="M124" s="3">
        <v>0.61856481481481485</v>
      </c>
      <c r="N124" s="3">
        <v>0.61873842592592598</v>
      </c>
      <c r="O124">
        <v>0</v>
      </c>
      <c r="P124" t="s">
        <v>54</v>
      </c>
      <c r="Q124" t="s">
        <v>16</v>
      </c>
      <c r="R124">
        <v>9.1</v>
      </c>
      <c r="S124">
        <v>1000</v>
      </c>
      <c r="T124">
        <v>1000</v>
      </c>
      <c r="U124">
        <v>0</v>
      </c>
      <c r="V124">
        <v>1</v>
      </c>
      <c r="W124" t="s">
        <v>55</v>
      </c>
      <c r="X124">
        <v>0</v>
      </c>
      <c r="Y124" s="4">
        <v>1.8740199999999999E-8</v>
      </c>
      <c r="Z124">
        <v>27788104</v>
      </c>
      <c r="AA124">
        <v>2962018</v>
      </c>
      <c r="AB124">
        <v>2772686</v>
      </c>
      <c r="AC124">
        <v>4033460703</v>
      </c>
      <c r="AD124">
        <v>227746307</v>
      </c>
      <c r="AE124">
        <v>103840233</v>
      </c>
      <c r="AF124">
        <v>130.21100000000001</v>
      </c>
      <c r="AG124" s="4">
        <v>8.2710400000000003E-2</v>
      </c>
      <c r="AH124">
        <v>138.57499999999999</v>
      </c>
      <c r="AI124">
        <v>3248011</v>
      </c>
      <c r="AJ124">
        <v>468794377</v>
      </c>
      <c r="AK124">
        <v>36770819</v>
      </c>
      <c r="AL124">
        <v>0.689094010746649</v>
      </c>
      <c r="AM124">
        <v>0.91166899999999995</v>
      </c>
      <c r="AN124">
        <v>0.1</v>
      </c>
      <c r="AO124">
        <v>0.5</v>
      </c>
      <c r="AP124" s="4">
        <v>0.04</v>
      </c>
      <c r="AQ124">
        <v>180</v>
      </c>
      <c r="AR124">
        <v>90</v>
      </c>
      <c r="AS124">
        <v>90</v>
      </c>
      <c r="AT124">
        <v>60</v>
      </c>
      <c r="AU124">
        <v>60</v>
      </c>
      <c r="AV124">
        <v>0</v>
      </c>
      <c r="AW124">
        <v>-1</v>
      </c>
    </row>
    <row r="125" spans="1:49">
      <c r="A125" t="s">
        <v>201</v>
      </c>
      <c r="B125">
        <v>16764</v>
      </c>
      <c r="C125" t="s">
        <v>163</v>
      </c>
      <c r="D125" s="1">
        <v>44637.648402777777</v>
      </c>
      <c r="E125" t="s">
        <v>164</v>
      </c>
      <c r="F125" t="s">
        <v>165</v>
      </c>
      <c r="G125">
        <v>13640</v>
      </c>
      <c r="H125" t="s">
        <v>57</v>
      </c>
      <c r="I125" t="s">
        <v>166</v>
      </c>
      <c r="J125">
        <v>1</v>
      </c>
      <c r="K125" t="s">
        <v>53</v>
      </c>
      <c r="L125" s="2">
        <v>44638</v>
      </c>
      <c r="M125" s="3">
        <v>0.57101851851851848</v>
      </c>
      <c r="N125" s="3">
        <v>0.57118055555555558</v>
      </c>
      <c r="O125">
        <v>0</v>
      </c>
      <c r="P125" t="s">
        <v>54</v>
      </c>
      <c r="Q125" t="s">
        <v>16</v>
      </c>
      <c r="R125">
        <v>9.1</v>
      </c>
      <c r="S125">
        <v>1000</v>
      </c>
      <c r="T125">
        <v>1000</v>
      </c>
      <c r="U125">
        <v>0</v>
      </c>
      <c r="V125">
        <v>1</v>
      </c>
      <c r="W125" t="s">
        <v>55</v>
      </c>
      <c r="X125">
        <v>0</v>
      </c>
      <c r="Y125" s="4">
        <v>1.8740199999999999E-8</v>
      </c>
      <c r="Z125">
        <v>62501802</v>
      </c>
      <c r="AA125">
        <v>15250501</v>
      </c>
      <c r="AB125">
        <v>7931914</v>
      </c>
      <c r="AC125">
        <v>8326673263</v>
      </c>
      <c r="AD125">
        <v>1169456679</v>
      </c>
      <c r="AE125">
        <v>357539097</v>
      </c>
      <c r="AF125">
        <v>115</v>
      </c>
      <c r="AG125" s="4">
        <v>9.2571500000000001E-2</v>
      </c>
      <c r="AH125">
        <v>122.133</v>
      </c>
      <c r="AI125">
        <v>1054729</v>
      </c>
      <c r="AJ125">
        <v>114622870</v>
      </c>
      <c r="AK125">
        <v>86738946</v>
      </c>
      <c r="AL125">
        <v>1.62550875429445</v>
      </c>
      <c r="AM125">
        <v>0.98784000000000005</v>
      </c>
      <c r="AN125">
        <v>0.1</v>
      </c>
      <c r="AO125">
        <v>0.5</v>
      </c>
      <c r="AP125" s="4">
        <v>0.04</v>
      </c>
      <c r="AQ125">
        <v>180</v>
      </c>
      <c r="AR125">
        <v>90</v>
      </c>
      <c r="AS125">
        <v>90</v>
      </c>
      <c r="AT125">
        <v>60</v>
      </c>
      <c r="AU125">
        <v>60</v>
      </c>
      <c r="AV125">
        <v>0</v>
      </c>
      <c r="AW125">
        <v>-1</v>
      </c>
    </row>
    <row r="126" spans="1:49">
      <c r="A126" t="s">
        <v>201</v>
      </c>
      <c r="B126">
        <v>16764</v>
      </c>
      <c r="C126" t="s">
        <v>163</v>
      </c>
      <c r="D126" s="1">
        <v>44637.648402777777</v>
      </c>
      <c r="E126" t="s">
        <v>164</v>
      </c>
      <c r="F126" t="s">
        <v>165</v>
      </c>
      <c r="G126">
        <v>13641</v>
      </c>
      <c r="H126" t="s">
        <v>57</v>
      </c>
      <c r="I126" t="s">
        <v>167</v>
      </c>
      <c r="J126">
        <v>1</v>
      </c>
      <c r="K126" t="s">
        <v>53</v>
      </c>
      <c r="L126" s="2">
        <v>44638</v>
      </c>
      <c r="M126" s="3">
        <v>0.57118055555555558</v>
      </c>
      <c r="N126" s="3">
        <v>0.57136574074074076</v>
      </c>
      <c r="O126">
        <v>0</v>
      </c>
      <c r="P126" t="s">
        <v>54</v>
      </c>
      <c r="Q126" t="s">
        <v>16</v>
      </c>
      <c r="R126">
        <v>9.1</v>
      </c>
      <c r="S126">
        <v>1000</v>
      </c>
      <c r="T126">
        <v>1000</v>
      </c>
      <c r="U126">
        <v>0</v>
      </c>
      <c r="V126">
        <v>1</v>
      </c>
      <c r="W126" t="s">
        <v>55</v>
      </c>
      <c r="X126">
        <v>0</v>
      </c>
      <c r="Y126" s="4">
        <v>1.8740199999999999E-8</v>
      </c>
      <c r="Z126">
        <v>64833464</v>
      </c>
      <c r="AA126">
        <v>15682814</v>
      </c>
      <c r="AB126">
        <v>6659690</v>
      </c>
      <c r="AC126">
        <v>8586330251</v>
      </c>
      <c r="AD126">
        <v>1206810093</v>
      </c>
      <c r="AE126">
        <v>302966340</v>
      </c>
      <c r="AF126">
        <v>115.813</v>
      </c>
      <c r="AG126" s="4">
        <v>7.6393600000000006E-2</v>
      </c>
      <c r="AH126">
        <v>121.629</v>
      </c>
      <c r="AI126">
        <v>194622</v>
      </c>
      <c r="AJ126">
        <v>26958861</v>
      </c>
      <c r="AK126">
        <v>87370590</v>
      </c>
      <c r="AL126">
        <v>1.63734591509645</v>
      </c>
      <c r="AM126">
        <v>0.99777199999999999</v>
      </c>
      <c r="AN126">
        <v>0.1</v>
      </c>
      <c r="AO126">
        <v>0.5</v>
      </c>
      <c r="AP126" s="4">
        <v>0.04</v>
      </c>
      <c r="AQ126">
        <v>180</v>
      </c>
      <c r="AR126">
        <v>90</v>
      </c>
      <c r="AS126">
        <v>90</v>
      </c>
      <c r="AT126">
        <v>60</v>
      </c>
      <c r="AU126">
        <v>60</v>
      </c>
      <c r="AV126">
        <v>0</v>
      </c>
      <c r="AW126">
        <v>-1</v>
      </c>
    </row>
    <row r="127" spans="1:49">
      <c r="A127" t="s">
        <v>201</v>
      </c>
      <c r="B127">
        <v>16764</v>
      </c>
      <c r="C127" t="s">
        <v>163</v>
      </c>
      <c r="D127" s="1">
        <v>44637.648402777777</v>
      </c>
      <c r="E127" t="s">
        <v>164</v>
      </c>
      <c r="F127" t="s">
        <v>165</v>
      </c>
      <c r="G127">
        <v>13642</v>
      </c>
      <c r="H127" t="s">
        <v>57</v>
      </c>
      <c r="I127" t="s">
        <v>168</v>
      </c>
      <c r="J127">
        <v>1</v>
      </c>
      <c r="K127" t="s">
        <v>53</v>
      </c>
      <c r="L127" s="2">
        <v>44638</v>
      </c>
      <c r="M127" s="3">
        <v>0.5713773148148148</v>
      </c>
      <c r="N127" s="3">
        <v>0.57156249999999997</v>
      </c>
      <c r="O127">
        <v>0</v>
      </c>
      <c r="P127" t="s">
        <v>54</v>
      </c>
      <c r="Q127" t="s">
        <v>16</v>
      </c>
      <c r="R127">
        <v>9.1</v>
      </c>
      <c r="S127">
        <v>1000</v>
      </c>
      <c r="T127">
        <v>1000</v>
      </c>
      <c r="U127">
        <v>0</v>
      </c>
      <c r="V127">
        <v>1</v>
      </c>
      <c r="W127" t="s">
        <v>55</v>
      </c>
      <c r="X127">
        <v>0</v>
      </c>
      <c r="Y127" s="4">
        <v>1.8740199999999999E-8</v>
      </c>
      <c r="Z127">
        <v>57883382</v>
      </c>
      <c r="AA127">
        <v>17933814</v>
      </c>
      <c r="AB127">
        <v>11414607</v>
      </c>
      <c r="AC127">
        <v>7643726589</v>
      </c>
      <c r="AD127">
        <v>1365791295</v>
      </c>
      <c r="AE127">
        <v>503619383</v>
      </c>
      <c r="AF127">
        <v>109.056</v>
      </c>
      <c r="AG127">
        <v>0.130854</v>
      </c>
      <c r="AH127">
        <v>118.83199999999999</v>
      </c>
      <c r="AI127">
        <v>263754</v>
      </c>
      <c r="AJ127">
        <v>35631128</v>
      </c>
      <c r="AK127">
        <v>87495557</v>
      </c>
      <c r="AL127">
        <v>1.63968782679662</v>
      </c>
      <c r="AM127">
        <v>0.99698600000000004</v>
      </c>
      <c r="AN127">
        <v>0.1</v>
      </c>
      <c r="AO127">
        <v>0.5</v>
      </c>
      <c r="AP127" s="4">
        <v>0.04</v>
      </c>
      <c r="AQ127">
        <v>180</v>
      </c>
      <c r="AR127">
        <v>90</v>
      </c>
      <c r="AS127">
        <v>90</v>
      </c>
      <c r="AT127">
        <v>60</v>
      </c>
      <c r="AU127">
        <v>60</v>
      </c>
      <c r="AV127">
        <v>0</v>
      </c>
      <c r="AW127">
        <v>-1</v>
      </c>
    </row>
    <row r="128" spans="1:49">
      <c r="A128" t="s">
        <v>201</v>
      </c>
      <c r="B128">
        <v>16773</v>
      </c>
      <c r="C128" t="s">
        <v>169</v>
      </c>
      <c r="D128" s="1">
        <v>44638.600462962961</v>
      </c>
      <c r="E128" t="s">
        <v>170</v>
      </c>
      <c r="F128" t="s">
        <v>171</v>
      </c>
      <c r="G128">
        <v>13654</v>
      </c>
      <c r="H128" t="s">
        <v>57</v>
      </c>
      <c r="I128" t="s">
        <v>160</v>
      </c>
      <c r="J128">
        <v>1</v>
      </c>
      <c r="K128" t="s">
        <v>53</v>
      </c>
      <c r="L128" s="2">
        <v>44638</v>
      </c>
      <c r="M128" s="3">
        <v>0.61083333333333334</v>
      </c>
      <c r="N128" s="3">
        <v>0.61104166666666659</v>
      </c>
      <c r="O128">
        <v>0</v>
      </c>
      <c r="P128" t="s">
        <v>54</v>
      </c>
      <c r="Q128" t="s">
        <v>16</v>
      </c>
      <c r="R128">
        <v>9.1</v>
      </c>
      <c r="S128">
        <v>1000</v>
      </c>
      <c r="T128">
        <v>1000</v>
      </c>
      <c r="U128">
        <v>0</v>
      </c>
      <c r="V128">
        <v>1</v>
      </c>
      <c r="W128" t="s">
        <v>55</v>
      </c>
      <c r="X128">
        <v>0</v>
      </c>
      <c r="Y128" s="4">
        <v>1.8740199999999999E-8</v>
      </c>
      <c r="Z128">
        <v>51636463</v>
      </c>
      <c r="AA128">
        <v>28665444</v>
      </c>
      <c r="AB128">
        <v>12244246</v>
      </c>
      <c r="AC128">
        <v>6123257663</v>
      </c>
      <c r="AD128">
        <v>2184121706</v>
      </c>
      <c r="AE128">
        <v>599068736</v>
      </c>
      <c r="AF128">
        <v>96.237899999999996</v>
      </c>
      <c r="AG128">
        <v>0.132304</v>
      </c>
      <c r="AH128">
        <v>103.452</v>
      </c>
      <c r="AI128">
        <v>31957</v>
      </c>
      <c r="AJ128">
        <v>4777573</v>
      </c>
      <c r="AK128">
        <v>92578110</v>
      </c>
      <c r="AL128">
        <v>1.7349360950389601</v>
      </c>
      <c r="AM128">
        <v>0.99965499999999996</v>
      </c>
      <c r="AN128">
        <v>0.1</v>
      </c>
      <c r="AO128">
        <v>0.5</v>
      </c>
      <c r="AP128" s="4">
        <v>0.04</v>
      </c>
      <c r="AQ128">
        <v>180</v>
      </c>
      <c r="AR128">
        <v>90</v>
      </c>
      <c r="AS128">
        <v>90</v>
      </c>
      <c r="AT128">
        <v>60</v>
      </c>
      <c r="AU128">
        <v>60</v>
      </c>
      <c r="AV128">
        <v>0</v>
      </c>
      <c r="AW128">
        <v>-1</v>
      </c>
    </row>
  </sheetData>
  <autoFilter ref="A1:AZ12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Q2" sqref="Q2:Q19"/>
    </sheetView>
  </sheetViews>
  <sheetFormatPr defaultRowHeight="15"/>
  <cols>
    <col min="1" max="16384" width="9.140625" style="6"/>
  </cols>
  <sheetData>
    <row r="1" spans="1:24">
      <c r="A1" s="6" t="s">
        <v>0</v>
      </c>
      <c r="B1" s="6" t="s">
        <v>1</v>
      </c>
      <c r="C1" s="6" t="s">
        <v>2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10</v>
      </c>
      <c r="I1" s="6" t="s">
        <v>24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5" t="s">
        <v>31</v>
      </c>
      <c r="Q1" s="5" t="s">
        <v>32</v>
      </c>
      <c r="R1" s="6" t="s">
        <v>33</v>
      </c>
      <c r="S1" s="6" t="s">
        <v>34</v>
      </c>
      <c r="T1" s="6" t="s">
        <v>35</v>
      </c>
      <c r="U1" s="6" t="s">
        <v>36</v>
      </c>
      <c r="V1" s="6" t="s">
        <v>37</v>
      </c>
      <c r="W1" s="6" t="s">
        <v>38</v>
      </c>
      <c r="X1" s="6" t="s">
        <v>1200</v>
      </c>
    </row>
    <row r="2" spans="1:24">
      <c r="A2" s="6" t="s">
        <v>201</v>
      </c>
      <c r="B2" s="6">
        <v>15607</v>
      </c>
      <c r="C2" s="6" t="s">
        <v>202</v>
      </c>
      <c r="D2" s="6" t="s">
        <v>210</v>
      </c>
      <c r="E2" s="6">
        <v>11293</v>
      </c>
      <c r="F2" s="6" t="s">
        <v>57</v>
      </c>
      <c r="G2" s="6" t="s">
        <v>214</v>
      </c>
      <c r="H2" s="6" t="s">
        <v>53</v>
      </c>
      <c r="I2" s="7">
        <v>1.8740199999999999E-8</v>
      </c>
      <c r="J2" s="6">
        <v>83758459</v>
      </c>
      <c r="K2" s="6">
        <v>10459434</v>
      </c>
      <c r="L2" s="6">
        <v>303457</v>
      </c>
      <c r="M2" s="6">
        <v>10022321814</v>
      </c>
      <c r="N2" s="6">
        <v>859255784</v>
      </c>
      <c r="O2" s="6">
        <v>13595972</v>
      </c>
      <c r="P2" s="5">
        <v>115.267</v>
      </c>
      <c r="Q2" s="454">
        <v>3.21046E-3</v>
      </c>
      <c r="R2" s="6">
        <v>115.494</v>
      </c>
      <c r="S2" s="6">
        <v>4381</v>
      </c>
      <c r="T2" s="6">
        <v>12843</v>
      </c>
      <c r="U2" s="6">
        <v>94525731</v>
      </c>
      <c r="V2" s="6">
        <v>1.77143498200431</v>
      </c>
      <c r="W2" s="6">
        <v>0.99995400000000001</v>
      </c>
      <c r="X2" s="6">
        <f>(L2/SUM(J2,K2,L2))</f>
        <v>3.2104598590688769E-3</v>
      </c>
    </row>
    <row r="3" spans="1:24">
      <c r="A3" s="6" t="s">
        <v>201</v>
      </c>
      <c r="B3" s="6">
        <v>15609</v>
      </c>
      <c r="C3" s="6" t="s">
        <v>217</v>
      </c>
      <c r="D3" s="6" t="s">
        <v>223</v>
      </c>
      <c r="E3" s="6">
        <v>11294</v>
      </c>
      <c r="F3" s="6" t="s">
        <v>57</v>
      </c>
      <c r="G3" s="6" t="s">
        <v>226</v>
      </c>
      <c r="H3" s="6" t="s">
        <v>53</v>
      </c>
      <c r="I3" s="7">
        <v>1.8740199999999999E-8</v>
      </c>
      <c r="J3" s="6">
        <v>83161774</v>
      </c>
      <c r="K3" s="6">
        <v>3396531</v>
      </c>
      <c r="L3" s="6">
        <v>868147</v>
      </c>
      <c r="M3" s="6">
        <v>11854488997</v>
      </c>
      <c r="N3" s="6">
        <v>267781024</v>
      </c>
      <c r="O3" s="6">
        <v>39944802</v>
      </c>
      <c r="P3" s="5">
        <v>139.114</v>
      </c>
      <c r="Q3" s="454">
        <v>9.9300299999999994E-3</v>
      </c>
      <c r="R3" s="6">
        <v>140.047</v>
      </c>
      <c r="S3" s="6">
        <v>20039</v>
      </c>
      <c r="T3" s="6">
        <v>2154119</v>
      </c>
      <c r="U3" s="6">
        <v>87446491</v>
      </c>
      <c r="V3" s="6">
        <v>1.63876831813049</v>
      </c>
      <c r="W3" s="6">
        <v>0.99977099999999997</v>
      </c>
      <c r="X3" s="6">
        <f t="shared" ref="X3:X19" si="0">(L3/SUM(J3,K3,L3))</f>
        <v>9.9300266697314905E-3</v>
      </c>
    </row>
    <row r="4" spans="1:24">
      <c r="A4" s="6" t="s">
        <v>201</v>
      </c>
      <c r="B4" s="6">
        <v>15611</v>
      </c>
      <c r="C4" s="6" t="s">
        <v>228</v>
      </c>
      <c r="D4" s="6" t="s">
        <v>234</v>
      </c>
      <c r="E4" s="6">
        <v>11295</v>
      </c>
      <c r="F4" s="6" t="s">
        <v>57</v>
      </c>
      <c r="G4" s="6" t="s">
        <v>237</v>
      </c>
      <c r="H4" s="6" t="s">
        <v>53</v>
      </c>
      <c r="I4" s="7">
        <v>1.8740199999999999E-8</v>
      </c>
      <c r="J4" s="6">
        <v>82008668</v>
      </c>
      <c r="K4" s="6">
        <v>11683537</v>
      </c>
      <c r="L4" s="6">
        <v>400751</v>
      </c>
      <c r="M4" s="6">
        <v>10113954789</v>
      </c>
      <c r="N4" s="6">
        <v>956381593</v>
      </c>
      <c r="O4" s="6">
        <v>18041143</v>
      </c>
      <c r="P4" s="5">
        <v>117.845</v>
      </c>
      <c r="Q4" s="454">
        <v>4.2591E-3</v>
      </c>
      <c r="R4" s="6">
        <v>118.15600000000001</v>
      </c>
      <c r="S4" s="6">
        <v>31058</v>
      </c>
      <c r="T4" s="6">
        <v>22789</v>
      </c>
      <c r="U4" s="6">
        <v>94124014</v>
      </c>
      <c r="V4" s="6">
        <v>1.7639067086004701</v>
      </c>
      <c r="W4" s="6">
        <v>0.99966999999999995</v>
      </c>
      <c r="X4" s="6">
        <f t="shared" si="0"/>
        <v>4.2590967170805004E-3</v>
      </c>
    </row>
    <row r="5" spans="1:24">
      <c r="A5" s="6" t="s">
        <v>201</v>
      </c>
      <c r="B5" s="6">
        <v>15622</v>
      </c>
      <c r="C5" s="6" t="s">
        <v>239</v>
      </c>
      <c r="D5" s="6" t="s">
        <v>288</v>
      </c>
      <c r="E5" s="6">
        <v>11300</v>
      </c>
      <c r="F5" s="6" t="s">
        <v>57</v>
      </c>
      <c r="G5" s="6" t="s">
        <v>291</v>
      </c>
      <c r="H5" s="6" t="s">
        <v>53</v>
      </c>
      <c r="I5" s="7">
        <v>1.8740199999999999E-8</v>
      </c>
      <c r="J5" s="6">
        <v>11339541</v>
      </c>
      <c r="K5" s="6">
        <v>540863</v>
      </c>
      <c r="L5" s="6">
        <v>428969</v>
      </c>
      <c r="M5" s="6">
        <v>1775038584</v>
      </c>
      <c r="N5" s="6">
        <v>41671595</v>
      </c>
      <c r="O5" s="6">
        <v>15539837</v>
      </c>
      <c r="P5" s="5">
        <v>148.85</v>
      </c>
      <c r="Q5" s="454">
        <v>3.4848999999999998E-2</v>
      </c>
      <c r="R5" s="6">
        <v>152.917</v>
      </c>
      <c r="S5" s="6">
        <v>8620</v>
      </c>
      <c r="T5" s="6">
        <v>736176</v>
      </c>
      <c r="U5" s="6">
        <v>12317993</v>
      </c>
      <c r="V5" s="6">
        <v>0.23084215776426201</v>
      </c>
      <c r="W5" s="6">
        <v>0.99929999999999997</v>
      </c>
      <c r="X5" s="6">
        <f t="shared" si="0"/>
        <v>3.4848972405012016E-2</v>
      </c>
    </row>
    <row r="6" spans="1:24">
      <c r="A6" s="6" t="s">
        <v>201</v>
      </c>
      <c r="B6" s="6">
        <v>15614</v>
      </c>
      <c r="C6" s="6" t="s">
        <v>245</v>
      </c>
      <c r="D6" s="6" t="s">
        <v>251</v>
      </c>
      <c r="E6" s="6">
        <v>11296</v>
      </c>
      <c r="F6" s="6" t="s">
        <v>57</v>
      </c>
      <c r="G6" s="6" t="s">
        <v>254</v>
      </c>
      <c r="H6" s="6" t="s">
        <v>53</v>
      </c>
      <c r="I6" s="7">
        <v>1.8740199999999999E-8</v>
      </c>
      <c r="J6" s="6">
        <v>49199917</v>
      </c>
      <c r="K6" s="6">
        <v>889868</v>
      </c>
      <c r="L6" s="6">
        <v>534955</v>
      </c>
      <c r="M6" s="6">
        <v>7786019890</v>
      </c>
      <c r="N6" s="6">
        <v>68855242</v>
      </c>
      <c r="O6" s="6">
        <v>20567772</v>
      </c>
      <c r="P6" s="5">
        <v>155.565</v>
      </c>
      <c r="Q6" s="454">
        <v>1.0567099999999999E-2</v>
      </c>
      <c r="R6" s="6">
        <v>156.816</v>
      </c>
      <c r="S6" s="6">
        <v>34163</v>
      </c>
      <c r="T6" s="6">
        <v>462260</v>
      </c>
      <c r="U6" s="6">
        <v>50658903</v>
      </c>
      <c r="V6" s="6">
        <v>0.94936005228209497</v>
      </c>
      <c r="W6" s="6">
        <v>0.99932600000000005</v>
      </c>
      <c r="X6" s="6">
        <f t="shared" si="0"/>
        <v>1.0567066616045831E-2</v>
      </c>
    </row>
    <row r="7" spans="1:24">
      <c r="A7" s="6" t="s">
        <v>201</v>
      </c>
      <c r="B7" s="6">
        <v>15621</v>
      </c>
      <c r="C7" s="6" t="s">
        <v>58</v>
      </c>
      <c r="D7" s="6" t="s">
        <v>283</v>
      </c>
      <c r="E7" s="6">
        <v>11299</v>
      </c>
      <c r="F7" s="6" t="s">
        <v>57</v>
      </c>
      <c r="G7" s="6" t="s">
        <v>286</v>
      </c>
      <c r="H7" s="6" t="s">
        <v>53</v>
      </c>
      <c r="I7" s="7">
        <v>1.8740199999999999E-8</v>
      </c>
      <c r="J7" s="6">
        <v>151695</v>
      </c>
      <c r="K7" s="6">
        <v>6941</v>
      </c>
      <c r="L7" s="6">
        <v>17119</v>
      </c>
      <c r="M7" s="6">
        <v>25265854</v>
      </c>
      <c r="N7" s="6">
        <v>524649</v>
      </c>
      <c r="O7" s="6">
        <v>365225</v>
      </c>
      <c r="P7" s="5">
        <v>148.81899999999999</v>
      </c>
      <c r="Q7" s="454">
        <v>9.7402600000000006E-2</v>
      </c>
      <c r="R7" s="6">
        <v>162.577</v>
      </c>
      <c r="S7" s="6">
        <v>8264</v>
      </c>
      <c r="T7" s="6">
        <v>734296</v>
      </c>
      <c r="U7" s="6">
        <v>184019</v>
      </c>
      <c r="V7" s="7">
        <v>3.4485604131794701E-3</v>
      </c>
      <c r="W7" s="6">
        <v>0.95509200000000005</v>
      </c>
      <c r="X7" s="6">
        <f t="shared" si="0"/>
        <v>9.7402634348951661E-2</v>
      </c>
    </row>
    <row r="8" spans="1:24">
      <c r="A8" s="6" t="s">
        <v>201</v>
      </c>
      <c r="B8" s="6">
        <v>15617</v>
      </c>
      <c r="C8" s="6" t="s">
        <v>60</v>
      </c>
      <c r="D8" s="6" t="s">
        <v>267</v>
      </c>
      <c r="E8" s="6">
        <v>11297</v>
      </c>
      <c r="F8" s="6" t="s">
        <v>57</v>
      </c>
      <c r="G8" s="6" t="s">
        <v>270</v>
      </c>
      <c r="H8" s="6" t="s">
        <v>53</v>
      </c>
      <c r="I8" s="7">
        <v>1.8740199999999999E-8</v>
      </c>
      <c r="J8" s="6">
        <v>8201826</v>
      </c>
      <c r="K8" s="6">
        <v>464649</v>
      </c>
      <c r="L8" s="6">
        <v>427093</v>
      </c>
      <c r="M8" s="6">
        <v>1285958627</v>
      </c>
      <c r="N8" s="6">
        <v>35612510</v>
      </c>
      <c r="O8" s="6">
        <v>15490534</v>
      </c>
      <c r="P8" s="5">
        <v>147.03399999999999</v>
      </c>
      <c r="Q8" s="454">
        <v>4.6966500000000001E-2</v>
      </c>
      <c r="R8" s="6">
        <v>152.49199999999999</v>
      </c>
      <c r="S8" s="6">
        <v>6411</v>
      </c>
      <c r="T8" s="6">
        <v>887922</v>
      </c>
      <c r="U8" s="6">
        <v>9099979</v>
      </c>
      <c r="V8" s="6">
        <v>0.17053579978243799</v>
      </c>
      <c r="W8" s="6">
        <v>0.99929500000000004</v>
      </c>
      <c r="X8" s="6">
        <f t="shared" si="0"/>
        <v>4.6966493240057146E-2</v>
      </c>
    </row>
    <row r="9" spans="1:24">
      <c r="A9" s="6" t="s">
        <v>201</v>
      </c>
      <c r="B9" s="6">
        <v>15619</v>
      </c>
      <c r="C9" s="6" t="s">
        <v>277</v>
      </c>
      <c r="D9" s="6" t="s">
        <v>278</v>
      </c>
      <c r="E9" s="6">
        <v>11298</v>
      </c>
      <c r="F9" s="6" t="s">
        <v>57</v>
      </c>
      <c r="G9" s="6" t="s">
        <v>281</v>
      </c>
      <c r="H9" s="6" t="s">
        <v>53</v>
      </c>
      <c r="I9" s="7">
        <v>1.8740199999999999E-8</v>
      </c>
      <c r="J9" s="6">
        <v>16212850</v>
      </c>
      <c r="K9" s="6">
        <v>453061</v>
      </c>
      <c r="L9" s="6">
        <v>247605</v>
      </c>
      <c r="M9" s="6">
        <v>2625455198</v>
      </c>
      <c r="N9" s="6">
        <v>34964172</v>
      </c>
      <c r="O9" s="6">
        <v>10386594</v>
      </c>
      <c r="P9" s="5">
        <v>157.91</v>
      </c>
      <c r="Q9" s="454">
        <v>1.46395E-2</v>
      </c>
      <c r="R9" s="6">
        <v>159.63200000000001</v>
      </c>
      <c r="S9" s="6">
        <v>4762</v>
      </c>
      <c r="T9" s="6">
        <v>308719</v>
      </c>
      <c r="U9" s="6">
        <v>16918278</v>
      </c>
      <c r="V9" s="6">
        <v>0.31705260744795399</v>
      </c>
      <c r="W9" s="6">
        <v>0.99971900000000002</v>
      </c>
      <c r="X9" s="6">
        <f t="shared" si="0"/>
        <v>1.4639475316663904E-2</v>
      </c>
    </row>
    <row r="10" spans="1:24">
      <c r="A10" s="6" t="s">
        <v>201</v>
      </c>
      <c r="B10" s="6">
        <v>15623</v>
      </c>
      <c r="C10" s="6" t="s">
        <v>293</v>
      </c>
      <c r="D10" s="6" t="s">
        <v>294</v>
      </c>
      <c r="E10" s="6">
        <v>11301</v>
      </c>
      <c r="F10" s="6" t="s">
        <v>57</v>
      </c>
      <c r="G10" s="6" t="s">
        <v>297</v>
      </c>
      <c r="H10" s="6" t="s">
        <v>53</v>
      </c>
      <c r="I10" s="7">
        <v>1.8740199999999999E-8</v>
      </c>
      <c r="J10" s="6">
        <v>23826635</v>
      </c>
      <c r="K10" s="6">
        <v>261303</v>
      </c>
      <c r="L10" s="6">
        <v>131209</v>
      </c>
      <c r="M10" s="6">
        <v>3940342628</v>
      </c>
      <c r="N10" s="6">
        <v>20289665</v>
      </c>
      <c r="O10" s="6">
        <v>5367884</v>
      </c>
      <c r="P10" s="5">
        <v>163.755</v>
      </c>
      <c r="Q10" s="454">
        <v>5.41757E-3</v>
      </c>
      <c r="R10" s="6">
        <v>164.42400000000001</v>
      </c>
      <c r="S10" s="6">
        <v>1577</v>
      </c>
      <c r="T10" s="6">
        <v>222341</v>
      </c>
      <c r="U10" s="6">
        <v>24220724</v>
      </c>
      <c r="V10" s="6">
        <v>0.45390220556000199</v>
      </c>
      <c r="W10" s="6">
        <v>0.99993500000000002</v>
      </c>
      <c r="X10" s="6">
        <f t="shared" si="0"/>
        <v>5.4175731292270537E-3</v>
      </c>
    </row>
    <row r="11" spans="1:24">
      <c r="A11" s="6" t="s">
        <v>201</v>
      </c>
      <c r="B11" s="6">
        <v>16498</v>
      </c>
      <c r="C11" s="6" t="s">
        <v>95</v>
      </c>
      <c r="D11" s="6" t="s">
        <v>97</v>
      </c>
      <c r="E11" s="6">
        <v>12851</v>
      </c>
      <c r="F11" s="6" t="s">
        <v>57</v>
      </c>
      <c r="G11" s="6" t="s">
        <v>75</v>
      </c>
      <c r="H11" s="6" t="s">
        <v>53</v>
      </c>
      <c r="I11" s="7">
        <v>1.8740199999999999E-8</v>
      </c>
      <c r="J11" s="6">
        <v>31416990</v>
      </c>
      <c r="K11" s="6">
        <v>94725</v>
      </c>
      <c r="L11" s="6">
        <v>73665</v>
      </c>
      <c r="M11" s="6">
        <v>5183552324</v>
      </c>
      <c r="N11" s="6">
        <v>7377203</v>
      </c>
      <c r="O11" s="6">
        <v>2706090</v>
      </c>
      <c r="P11" s="5">
        <v>164.43199999999999</v>
      </c>
      <c r="Q11" s="454">
        <v>2.3322500000000001E-3</v>
      </c>
      <c r="R11" s="6">
        <v>164.73</v>
      </c>
      <c r="S11" s="6">
        <v>3021607</v>
      </c>
      <c r="T11" s="6">
        <v>407048533</v>
      </c>
      <c r="U11" s="6">
        <v>34606987</v>
      </c>
      <c r="V11" s="6">
        <v>0.64854327752904095</v>
      </c>
      <c r="W11" s="6">
        <v>0.91268800000000005</v>
      </c>
      <c r="X11" s="6">
        <f t="shared" si="0"/>
        <v>2.332249920691155E-3</v>
      </c>
    </row>
    <row r="12" spans="1:24">
      <c r="A12" s="6" t="s">
        <v>201</v>
      </c>
      <c r="B12" s="6">
        <v>16391</v>
      </c>
      <c r="C12" s="6" t="s">
        <v>72</v>
      </c>
      <c r="D12" s="6" t="s">
        <v>74</v>
      </c>
      <c r="E12" s="6">
        <v>12841</v>
      </c>
      <c r="F12" s="6" t="s">
        <v>57</v>
      </c>
      <c r="G12" s="6" t="s">
        <v>75</v>
      </c>
      <c r="H12" s="6" t="s">
        <v>53</v>
      </c>
      <c r="I12" s="7">
        <v>1.8740199999999999E-8</v>
      </c>
      <c r="J12" s="6">
        <v>17369185</v>
      </c>
      <c r="K12" s="6">
        <v>501236</v>
      </c>
      <c r="L12" s="6">
        <v>344169</v>
      </c>
      <c r="M12" s="6">
        <v>2756798569</v>
      </c>
      <c r="N12" s="6">
        <v>38717321</v>
      </c>
      <c r="O12" s="6">
        <v>13320435</v>
      </c>
      <c r="P12" s="5">
        <v>154.208</v>
      </c>
      <c r="Q12" s="454">
        <v>1.8895200000000001E-2</v>
      </c>
      <c r="R12" s="6">
        <v>156.43299999999999</v>
      </c>
      <c r="S12" s="6">
        <v>7540123</v>
      </c>
      <c r="T12" s="6">
        <v>968168268</v>
      </c>
      <c r="U12" s="6">
        <v>25754713</v>
      </c>
      <c r="V12" s="6">
        <v>0.4826495291497</v>
      </c>
      <c r="W12" s="6">
        <v>0.707233</v>
      </c>
      <c r="X12" s="6">
        <f t="shared" si="0"/>
        <v>1.8895237279565446E-2</v>
      </c>
    </row>
    <row r="13" spans="1:24">
      <c r="A13" s="6" t="s">
        <v>201</v>
      </c>
      <c r="B13" s="6">
        <v>16392</v>
      </c>
      <c r="C13" s="6" t="s">
        <v>78</v>
      </c>
      <c r="D13" s="6" t="s">
        <v>80</v>
      </c>
      <c r="E13" s="6">
        <v>12842</v>
      </c>
      <c r="F13" s="6" t="s">
        <v>57</v>
      </c>
      <c r="G13" s="6" t="s">
        <v>75</v>
      </c>
      <c r="H13" s="6" t="s">
        <v>53</v>
      </c>
      <c r="I13" s="7">
        <v>1.8740199999999999E-8</v>
      </c>
      <c r="J13" s="6">
        <v>29491352</v>
      </c>
      <c r="K13" s="6">
        <v>61922</v>
      </c>
      <c r="L13" s="6">
        <v>60604</v>
      </c>
      <c r="M13" s="6">
        <v>4892462053</v>
      </c>
      <c r="N13" s="6">
        <v>4825013</v>
      </c>
      <c r="O13" s="6">
        <v>2198647</v>
      </c>
      <c r="P13" s="5">
        <v>165.446</v>
      </c>
      <c r="Q13" s="454">
        <v>2.0464699999999999E-3</v>
      </c>
      <c r="R13" s="6">
        <v>165.71</v>
      </c>
      <c r="S13" s="6">
        <v>3759640</v>
      </c>
      <c r="T13" s="6">
        <v>505708257</v>
      </c>
      <c r="U13" s="6">
        <v>33373518</v>
      </c>
      <c r="V13" s="6">
        <v>0.62542777117217496</v>
      </c>
      <c r="W13" s="6">
        <v>0.887347</v>
      </c>
      <c r="X13" s="6">
        <f t="shared" si="0"/>
        <v>2.0464729408286209E-3</v>
      </c>
    </row>
    <row r="14" spans="1:24">
      <c r="A14" s="6" t="s">
        <v>201</v>
      </c>
      <c r="B14" s="6">
        <v>16393</v>
      </c>
      <c r="C14" s="6" t="s">
        <v>67</v>
      </c>
      <c r="D14" s="6" t="s">
        <v>82</v>
      </c>
      <c r="E14" s="6">
        <v>12843</v>
      </c>
      <c r="F14" s="6" t="s">
        <v>57</v>
      </c>
      <c r="G14" s="6" t="s">
        <v>75</v>
      </c>
      <c r="H14" s="6" t="s">
        <v>53</v>
      </c>
      <c r="I14" s="7">
        <v>1.8740199999999999E-8</v>
      </c>
      <c r="J14" s="6">
        <v>686484</v>
      </c>
      <c r="K14" s="6">
        <v>71185</v>
      </c>
      <c r="L14" s="6">
        <v>222650</v>
      </c>
      <c r="M14" s="6">
        <v>103985225</v>
      </c>
      <c r="N14" s="6">
        <v>5387631</v>
      </c>
      <c r="O14" s="6">
        <v>6172627</v>
      </c>
      <c r="P14" s="5">
        <v>117.86499999999999</v>
      </c>
      <c r="Q14" s="5">
        <v>0.22711999999999999</v>
      </c>
      <c r="R14" s="6">
        <v>144.35400000000001</v>
      </c>
      <c r="S14" s="6">
        <v>1439723</v>
      </c>
      <c r="T14" s="6">
        <v>232242523</v>
      </c>
      <c r="U14" s="6">
        <v>2420042</v>
      </c>
      <c r="V14" s="7">
        <v>4.5352170370623002E-2</v>
      </c>
      <c r="W14" s="6">
        <v>0.40508300000000003</v>
      </c>
      <c r="X14" s="6">
        <f t="shared" si="0"/>
        <v>0.22711994769049668</v>
      </c>
    </row>
    <row r="15" spans="1:24">
      <c r="A15" s="6" t="s">
        <v>201</v>
      </c>
      <c r="B15" s="6">
        <v>16394</v>
      </c>
      <c r="C15" s="6" t="s">
        <v>50</v>
      </c>
      <c r="D15" s="6" t="s">
        <v>84</v>
      </c>
      <c r="E15" s="6">
        <v>12844</v>
      </c>
      <c r="F15" s="6" t="s">
        <v>57</v>
      </c>
      <c r="G15" s="6" t="s">
        <v>75</v>
      </c>
      <c r="H15" s="6" t="s">
        <v>53</v>
      </c>
      <c r="I15" s="7">
        <v>1.8740199999999999E-8</v>
      </c>
      <c r="J15" s="6">
        <v>830156</v>
      </c>
      <c r="K15" s="6">
        <v>75911</v>
      </c>
      <c r="L15" s="6">
        <v>90087</v>
      </c>
      <c r="M15" s="6">
        <v>127317267</v>
      </c>
      <c r="N15" s="6">
        <v>5736808</v>
      </c>
      <c r="O15" s="6">
        <v>3301169</v>
      </c>
      <c r="P15" s="5">
        <v>136.88200000000001</v>
      </c>
      <c r="Q15" s="454">
        <v>9.0434799999999996E-2</v>
      </c>
      <c r="R15" s="6">
        <v>146.84800000000001</v>
      </c>
      <c r="S15" s="6">
        <v>4262049</v>
      </c>
      <c r="T15" s="6">
        <v>558977098</v>
      </c>
      <c r="U15" s="6">
        <v>5258203</v>
      </c>
      <c r="V15" s="7">
        <v>9.8539991578378006E-2</v>
      </c>
      <c r="W15" s="6">
        <v>0.18944800000000001</v>
      </c>
      <c r="X15" s="6">
        <f t="shared" si="0"/>
        <v>9.0434812288059885E-2</v>
      </c>
    </row>
    <row r="16" spans="1:24">
      <c r="A16" s="6" t="s">
        <v>201</v>
      </c>
      <c r="B16" s="6">
        <v>16396</v>
      </c>
      <c r="C16" s="6" t="s">
        <v>60</v>
      </c>
      <c r="D16" s="6" t="s">
        <v>86</v>
      </c>
      <c r="E16" s="6">
        <v>12845</v>
      </c>
      <c r="F16" s="6" t="s">
        <v>57</v>
      </c>
      <c r="G16" s="6" t="s">
        <v>75</v>
      </c>
      <c r="H16" s="6" t="s">
        <v>53</v>
      </c>
      <c r="I16" s="7">
        <v>1.8740199999999999E-8</v>
      </c>
      <c r="J16" s="6">
        <v>606334</v>
      </c>
      <c r="K16" s="6">
        <v>79427</v>
      </c>
      <c r="L16" s="6">
        <v>102873</v>
      </c>
      <c r="M16" s="6">
        <v>90539064</v>
      </c>
      <c r="N16" s="6">
        <v>6030252</v>
      </c>
      <c r="O16" s="6">
        <v>3769977</v>
      </c>
      <c r="P16" s="5">
        <v>127.232</v>
      </c>
      <c r="Q16" s="5">
        <v>0.13044500000000001</v>
      </c>
      <c r="R16" s="6">
        <v>140.821</v>
      </c>
      <c r="S16" s="6">
        <v>8286028</v>
      </c>
      <c r="T16" s="6">
        <v>1096167063</v>
      </c>
      <c r="U16" s="6">
        <v>9074662</v>
      </c>
      <c r="V16" s="6">
        <v>0.17006135310040801</v>
      </c>
      <c r="W16" s="7">
        <v>8.6905099999999999E-2</v>
      </c>
      <c r="X16" s="6">
        <f t="shared" si="0"/>
        <v>0.13044454081360934</v>
      </c>
    </row>
    <row r="17" spans="1:24">
      <c r="A17" s="6" t="s">
        <v>201</v>
      </c>
      <c r="B17" s="6">
        <v>16402</v>
      </c>
      <c r="C17" s="6" t="s">
        <v>87</v>
      </c>
      <c r="D17" s="6" t="s">
        <v>89</v>
      </c>
      <c r="E17" s="6">
        <v>12848</v>
      </c>
      <c r="F17" s="6" t="s">
        <v>57</v>
      </c>
      <c r="G17" s="6" t="s">
        <v>75</v>
      </c>
      <c r="H17" s="6" t="s">
        <v>53</v>
      </c>
      <c r="I17" s="7">
        <v>1.8740199999999999E-8</v>
      </c>
      <c r="J17" s="6">
        <v>36706</v>
      </c>
      <c r="K17" s="6">
        <v>3343</v>
      </c>
      <c r="L17" s="6">
        <v>13709</v>
      </c>
      <c r="M17" s="6">
        <v>5853044</v>
      </c>
      <c r="N17" s="6">
        <v>251616</v>
      </c>
      <c r="O17" s="6">
        <v>374059</v>
      </c>
      <c r="P17" s="5">
        <v>120.51600000000001</v>
      </c>
      <c r="Q17" s="5">
        <v>0.25501299999999999</v>
      </c>
      <c r="R17" s="6">
        <v>152.43</v>
      </c>
      <c r="S17" s="6">
        <v>5066389</v>
      </c>
      <c r="T17" s="6">
        <v>748306246</v>
      </c>
      <c r="U17" s="6">
        <v>5120147</v>
      </c>
      <c r="V17" s="7">
        <v>9.5952788863430602E-2</v>
      </c>
      <c r="W17" s="7">
        <v>1.04993E-2</v>
      </c>
      <c r="X17" s="6">
        <f t="shared" si="0"/>
        <v>0.25501320733658245</v>
      </c>
    </row>
    <row r="18" spans="1:24">
      <c r="A18" s="6" t="s">
        <v>201</v>
      </c>
      <c r="B18" s="6">
        <v>16403</v>
      </c>
      <c r="C18" s="6" t="s">
        <v>63</v>
      </c>
      <c r="D18" s="6" t="s">
        <v>91</v>
      </c>
      <c r="E18" s="6">
        <v>13612</v>
      </c>
      <c r="F18" s="6" t="s">
        <v>57</v>
      </c>
      <c r="G18" s="6" t="s">
        <v>75</v>
      </c>
      <c r="H18" s="6" t="s">
        <v>53</v>
      </c>
      <c r="I18" s="7">
        <v>1.8740199999999999E-8</v>
      </c>
      <c r="J18" s="6">
        <v>121868</v>
      </c>
      <c r="K18" s="6">
        <v>11322</v>
      </c>
      <c r="L18" s="6">
        <v>8388</v>
      </c>
      <c r="M18" s="6">
        <v>18098772</v>
      </c>
      <c r="N18" s="6">
        <v>867166</v>
      </c>
      <c r="O18" s="6">
        <v>206188</v>
      </c>
      <c r="P18" s="5">
        <v>135.417</v>
      </c>
      <c r="Q18" s="454">
        <v>5.9246500000000001E-2</v>
      </c>
      <c r="R18" s="6">
        <v>142.398</v>
      </c>
      <c r="S18" s="6">
        <v>1392613</v>
      </c>
      <c r="T18" s="6">
        <v>225781746</v>
      </c>
      <c r="U18" s="6">
        <v>1534191</v>
      </c>
      <c r="V18" s="7">
        <v>2.8751109118385701E-2</v>
      </c>
      <c r="W18" s="7">
        <v>9.22819E-2</v>
      </c>
      <c r="X18" s="6">
        <f t="shared" si="0"/>
        <v>5.9246493099210332E-2</v>
      </c>
    </row>
    <row r="19" spans="1:24">
      <c r="A19" s="6" t="s">
        <v>201</v>
      </c>
      <c r="B19" s="6">
        <v>16404</v>
      </c>
      <c r="C19" s="6" t="s">
        <v>69</v>
      </c>
      <c r="D19" s="6" t="s">
        <v>93</v>
      </c>
      <c r="E19" s="6">
        <v>12850</v>
      </c>
      <c r="F19" s="6" t="s">
        <v>57</v>
      </c>
      <c r="G19" s="6" t="s">
        <v>75</v>
      </c>
      <c r="H19" s="6" t="s">
        <v>53</v>
      </c>
      <c r="I19" s="7">
        <v>1.8740199999999999E-8</v>
      </c>
      <c r="J19" s="6">
        <v>492451</v>
      </c>
      <c r="K19" s="6">
        <v>45109</v>
      </c>
      <c r="L19" s="6">
        <v>80373</v>
      </c>
      <c r="M19" s="6">
        <v>74621733</v>
      </c>
      <c r="N19" s="6">
        <v>3438475</v>
      </c>
      <c r="O19" s="6">
        <v>2556831</v>
      </c>
      <c r="P19" s="5">
        <v>130.46199999999999</v>
      </c>
      <c r="Q19" s="5">
        <v>0.13006699999999999</v>
      </c>
      <c r="R19" s="6">
        <v>145.21199999999999</v>
      </c>
      <c r="S19" s="6">
        <v>1513755</v>
      </c>
      <c r="T19" s="6">
        <v>240767885</v>
      </c>
      <c r="U19" s="6">
        <v>2131688</v>
      </c>
      <c r="V19" s="7">
        <v>3.9948346910100102E-2</v>
      </c>
      <c r="W19" s="6">
        <v>0.28988000000000003</v>
      </c>
      <c r="X19" s="6">
        <f t="shared" si="0"/>
        <v>0.13006749922726249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L20" sqref="L20"/>
    </sheetView>
  </sheetViews>
  <sheetFormatPr defaultRowHeight="15"/>
  <sheetData>
    <row r="1" spans="1:6">
      <c r="A1" t="s">
        <v>2</v>
      </c>
      <c r="B1" t="s">
        <v>6</v>
      </c>
      <c r="C1" t="s">
        <v>7</v>
      </c>
      <c r="D1" t="s">
        <v>8</v>
      </c>
      <c r="E1" t="s">
        <v>1199</v>
      </c>
      <c r="F1" t="s">
        <v>31</v>
      </c>
    </row>
    <row r="2" spans="1:6">
      <c r="A2" t="s">
        <v>202</v>
      </c>
      <c r="B2">
        <v>11293</v>
      </c>
      <c r="C2" t="s">
        <v>57</v>
      </c>
      <c r="D2" t="s">
        <v>214</v>
      </c>
      <c r="E2" s="4">
        <v>3.21046E-3</v>
      </c>
      <c r="F2" s="4">
        <v>115.267</v>
      </c>
    </row>
    <row r="3" spans="1:6">
      <c r="A3" t="s">
        <v>217</v>
      </c>
      <c r="B3">
        <v>11294</v>
      </c>
      <c r="C3" t="s">
        <v>57</v>
      </c>
      <c r="D3" t="s">
        <v>226</v>
      </c>
      <c r="E3" s="4">
        <v>9.9300299999999994E-3</v>
      </c>
      <c r="F3" s="4">
        <v>139.114</v>
      </c>
    </row>
    <row r="4" spans="1:6">
      <c r="A4" t="s">
        <v>228</v>
      </c>
      <c r="B4">
        <v>11295</v>
      </c>
      <c r="C4" t="s">
        <v>57</v>
      </c>
      <c r="D4" t="s">
        <v>237</v>
      </c>
      <c r="E4" s="4">
        <v>4.2591E-3</v>
      </c>
      <c r="F4" s="4">
        <v>117.845</v>
      </c>
    </row>
    <row r="5" spans="1:6">
      <c r="A5" t="s">
        <v>239</v>
      </c>
      <c r="B5">
        <v>11300</v>
      </c>
      <c r="C5" t="s">
        <v>57</v>
      </c>
      <c r="D5" t="s">
        <v>291</v>
      </c>
      <c r="E5" s="4">
        <v>3.4848999999999998E-2</v>
      </c>
      <c r="F5" s="4">
        <v>148.85</v>
      </c>
    </row>
    <row r="6" spans="1:6">
      <c r="A6" t="s">
        <v>245</v>
      </c>
      <c r="B6">
        <v>11296</v>
      </c>
      <c r="C6" t="s">
        <v>57</v>
      </c>
      <c r="D6" t="s">
        <v>254</v>
      </c>
      <c r="E6" s="4">
        <v>1.0567099999999999E-2</v>
      </c>
      <c r="F6" s="4">
        <v>155.565</v>
      </c>
    </row>
    <row r="7" spans="1:6">
      <c r="A7" t="s">
        <v>58</v>
      </c>
      <c r="B7">
        <v>11299</v>
      </c>
      <c r="C7" t="s">
        <v>57</v>
      </c>
      <c r="D7" t="s">
        <v>286</v>
      </c>
      <c r="E7" s="4">
        <v>9.7402600000000006E-2</v>
      </c>
      <c r="F7" s="4">
        <v>148.81899999999999</v>
      </c>
    </row>
    <row r="8" spans="1:6">
      <c r="A8" t="s">
        <v>60</v>
      </c>
      <c r="B8">
        <v>11297</v>
      </c>
      <c r="C8" t="s">
        <v>57</v>
      </c>
      <c r="D8" t="s">
        <v>270</v>
      </c>
      <c r="E8" s="4">
        <v>4.6966500000000001E-2</v>
      </c>
      <c r="F8" s="4">
        <v>147.03399999999999</v>
      </c>
    </row>
    <row r="9" spans="1:6">
      <c r="A9" t="s">
        <v>277</v>
      </c>
      <c r="B9">
        <v>11298</v>
      </c>
      <c r="C9" t="s">
        <v>57</v>
      </c>
      <c r="D9" t="s">
        <v>281</v>
      </c>
      <c r="E9" s="4">
        <v>1.46395E-2</v>
      </c>
      <c r="F9" s="4">
        <v>157.91</v>
      </c>
    </row>
    <row r="10" spans="1:6">
      <c r="A10" t="s">
        <v>293</v>
      </c>
      <c r="B10">
        <v>11301</v>
      </c>
      <c r="C10" t="s">
        <v>57</v>
      </c>
      <c r="D10" t="s">
        <v>297</v>
      </c>
      <c r="E10" s="4">
        <v>5.41757E-3</v>
      </c>
      <c r="F10" s="4">
        <v>163.755</v>
      </c>
    </row>
    <row r="11" spans="1:6">
      <c r="A11" t="s">
        <v>95</v>
      </c>
      <c r="B11">
        <v>12851</v>
      </c>
      <c r="C11" t="s">
        <v>57</v>
      </c>
      <c r="D11" t="s">
        <v>75</v>
      </c>
      <c r="E11" s="4">
        <v>2.3322500000000001E-3</v>
      </c>
      <c r="F11" s="4">
        <v>164.43199999999999</v>
      </c>
    </row>
    <row r="12" spans="1:6">
      <c r="A12" t="s">
        <v>72</v>
      </c>
      <c r="B12">
        <v>12841</v>
      </c>
      <c r="C12" t="s">
        <v>57</v>
      </c>
      <c r="D12" t="s">
        <v>75</v>
      </c>
      <c r="E12" s="4">
        <v>1.8895200000000001E-2</v>
      </c>
      <c r="F12" s="4">
        <v>154.208</v>
      </c>
    </row>
    <row r="13" spans="1:6">
      <c r="A13" t="s">
        <v>78</v>
      </c>
      <c r="B13">
        <v>12842</v>
      </c>
      <c r="C13" t="s">
        <v>57</v>
      </c>
      <c r="D13" t="s">
        <v>75</v>
      </c>
      <c r="E13" s="4">
        <v>2.0464699999999999E-3</v>
      </c>
      <c r="F13" s="4">
        <v>165.446</v>
      </c>
    </row>
    <row r="14" spans="1:6">
      <c r="A14" t="s">
        <v>67</v>
      </c>
      <c r="B14">
        <v>12843</v>
      </c>
      <c r="C14" t="s">
        <v>57</v>
      </c>
      <c r="D14" t="s">
        <v>75</v>
      </c>
      <c r="E14" s="4">
        <v>0.22711999999999999</v>
      </c>
      <c r="F14" s="4">
        <v>117.86499999999999</v>
      </c>
    </row>
    <row r="15" spans="1:6">
      <c r="A15" t="s">
        <v>50</v>
      </c>
      <c r="B15">
        <v>12844</v>
      </c>
      <c r="C15" t="s">
        <v>57</v>
      </c>
      <c r="D15" t="s">
        <v>75</v>
      </c>
      <c r="E15" s="4">
        <v>9.0434799999999996E-2</v>
      </c>
      <c r="F15" s="4">
        <v>136.88200000000001</v>
      </c>
    </row>
    <row r="16" spans="1:6">
      <c r="A16" t="s">
        <v>60</v>
      </c>
      <c r="B16">
        <v>12845</v>
      </c>
      <c r="C16" t="s">
        <v>57</v>
      </c>
      <c r="D16" t="s">
        <v>75</v>
      </c>
      <c r="E16" s="4">
        <v>0.13044500000000001</v>
      </c>
      <c r="F16" s="4">
        <v>127.232</v>
      </c>
    </row>
    <row r="17" spans="1:6">
      <c r="A17" t="s">
        <v>87</v>
      </c>
      <c r="B17">
        <v>12848</v>
      </c>
      <c r="C17" t="s">
        <v>57</v>
      </c>
      <c r="D17" t="s">
        <v>75</v>
      </c>
      <c r="E17" s="4">
        <v>0.25501299999999999</v>
      </c>
      <c r="F17" s="4">
        <v>120.51600000000001</v>
      </c>
    </row>
    <row r="18" spans="1:6">
      <c r="A18" t="s">
        <v>63</v>
      </c>
      <c r="B18">
        <v>13612</v>
      </c>
      <c r="C18" t="s">
        <v>57</v>
      </c>
      <c r="D18" t="s">
        <v>75</v>
      </c>
      <c r="E18" s="4">
        <v>5.9246500000000001E-2</v>
      </c>
      <c r="F18" s="4">
        <v>135.417</v>
      </c>
    </row>
    <row r="19" spans="1:6">
      <c r="A19" t="s">
        <v>69</v>
      </c>
      <c r="B19">
        <v>12850</v>
      </c>
      <c r="C19" t="s">
        <v>57</v>
      </c>
      <c r="D19" t="s">
        <v>75</v>
      </c>
      <c r="E19" s="4">
        <v>0.13006699999999999</v>
      </c>
      <c r="F19" s="4">
        <v>130.46199999999999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1"/>
  <sheetViews>
    <sheetView workbookViewId="0">
      <selection activeCell="B1" activeCellId="2" sqref="AF1:AF1048576 I1:I1048576 B1:B1048576"/>
    </sheetView>
  </sheetViews>
  <sheetFormatPr defaultRowHeight="15"/>
  <cols>
    <col min="4" max="4" width="14.85546875" bestFit="1" customWidth="1"/>
    <col min="8" max="8" width="16" customWidth="1"/>
    <col min="12" max="12" width="22.28515625" bestFit="1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46</v>
      </c>
      <c r="AY1" t="s">
        <v>47</v>
      </c>
      <c r="AZ1" t="s">
        <v>48</v>
      </c>
    </row>
    <row r="2" spans="1:52" s="5" customFormat="1">
      <c r="A2" t="s">
        <v>201</v>
      </c>
      <c r="B2">
        <v>15606</v>
      </c>
      <c r="C2" t="s">
        <v>202</v>
      </c>
      <c r="D2" s="1">
        <v>44417.57880787037</v>
      </c>
      <c r="E2" t="s">
        <v>172</v>
      </c>
      <c r="F2" t="s">
        <v>203</v>
      </c>
      <c r="G2">
        <v>11021</v>
      </c>
      <c r="H2" t="s">
        <v>204</v>
      </c>
      <c r="I2" t="s">
        <v>205</v>
      </c>
      <c r="J2">
        <v>1</v>
      </c>
      <c r="K2" t="s">
        <v>53</v>
      </c>
      <c r="L2" s="2">
        <v>44457</v>
      </c>
      <c r="M2" s="3">
        <v>0.82700231481481479</v>
      </c>
      <c r="N2" s="3">
        <v>0.82718749999999996</v>
      </c>
      <c r="O2">
        <v>0</v>
      </c>
      <c r="P2" t="s">
        <v>54</v>
      </c>
      <c r="Q2" t="s">
        <v>16</v>
      </c>
      <c r="R2">
        <v>9.1</v>
      </c>
      <c r="S2">
        <v>1000</v>
      </c>
      <c r="T2">
        <v>1000</v>
      </c>
      <c r="U2">
        <v>0</v>
      </c>
      <c r="V2">
        <v>1</v>
      </c>
      <c r="W2" t="s">
        <v>55</v>
      </c>
      <c r="X2">
        <v>0</v>
      </c>
      <c r="Y2" s="4">
        <v>1.8740199999999999E-8</v>
      </c>
      <c r="Z2">
        <v>621481</v>
      </c>
      <c r="AA2">
        <v>6412697</v>
      </c>
      <c r="AB2">
        <v>4159789</v>
      </c>
      <c r="AC2">
        <v>110644398</v>
      </c>
      <c r="AD2">
        <v>909054136</v>
      </c>
      <c r="AE2">
        <v>254618718</v>
      </c>
      <c r="AF2">
        <v>113.84</v>
      </c>
      <c r="AG2">
        <v>0.37161</v>
      </c>
      <c r="AH2">
        <v>144.96299999999999</v>
      </c>
      <c r="AI2">
        <v>8433</v>
      </c>
      <c r="AJ2">
        <v>490187</v>
      </c>
      <c r="AK2">
        <v>11202400</v>
      </c>
      <c r="AL2">
        <v>0.209935676058459</v>
      </c>
      <c r="AM2">
        <v>0.999247</v>
      </c>
      <c r="AN2">
        <v>0.1</v>
      </c>
      <c r="AO2">
        <v>0.5</v>
      </c>
      <c r="AP2" s="4">
        <v>0.04</v>
      </c>
      <c r="AQ2">
        <v>180</v>
      </c>
      <c r="AR2">
        <v>175</v>
      </c>
      <c r="AS2">
        <v>175</v>
      </c>
      <c r="AT2">
        <v>100</v>
      </c>
      <c r="AU2">
        <v>100</v>
      </c>
      <c r="AV2">
        <v>0</v>
      </c>
      <c r="AW2">
        <v>-1</v>
      </c>
      <c r="AX2" s="5">
        <v>140</v>
      </c>
      <c r="AY2" s="5">
        <v>0</v>
      </c>
      <c r="AZ2" s="5">
        <v>-1</v>
      </c>
    </row>
    <row r="3" spans="1:52" s="5" customFormat="1">
      <c r="A3" t="s">
        <v>201</v>
      </c>
      <c r="B3">
        <v>15606</v>
      </c>
      <c r="C3" t="s">
        <v>202</v>
      </c>
      <c r="D3" s="1">
        <v>44417.57880787037</v>
      </c>
      <c r="E3" t="s">
        <v>172</v>
      </c>
      <c r="F3" t="s">
        <v>203</v>
      </c>
      <c r="G3">
        <v>11030</v>
      </c>
      <c r="H3" t="s">
        <v>204</v>
      </c>
      <c r="I3" t="s">
        <v>206</v>
      </c>
      <c r="J3">
        <v>1</v>
      </c>
      <c r="K3" t="s">
        <v>53</v>
      </c>
      <c r="L3" s="2">
        <v>44457</v>
      </c>
      <c r="M3" s="3">
        <v>0.82886574074074071</v>
      </c>
      <c r="N3" s="3">
        <v>0.82902777777777781</v>
      </c>
      <c r="O3">
        <v>0</v>
      </c>
      <c r="P3" t="s">
        <v>54</v>
      </c>
      <c r="Q3" t="s">
        <v>16</v>
      </c>
      <c r="R3">
        <v>9.1</v>
      </c>
      <c r="S3">
        <v>1000</v>
      </c>
      <c r="T3">
        <v>1000</v>
      </c>
      <c r="U3">
        <v>0</v>
      </c>
      <c r="V3">
        <v>1</v>
      </c>
      <c r="W3" t="s">
        <v>55</v>
      </c>
      <c r="X3">
        <v>0</v>
      </c>
      <c r="Y3" s="4">
        <v>1.8740199999999999E-8</v>
      </c>
      <c r="Z3">
        <v>17446</v>
      </c>
      <c r="AA3">
        <v>73454</v>
      </c>
      <c r="AB3">
        <v>17720</v>
      </c>
      <c r="AC3">
        <v>3107236</v>
      </c>
      <c r="AD3">
        <v>11309145</v>
      </c>
      <c r="AE3">
        <v>1201755</v>
      </c>
      <c r="AF3">
        <v>143.78700000000001</v>
      </c>
      <c r="AG3">
        <v>0.16313800000000001</v>
      </c>
      <c r="AH3">
        <v>158.596</v>
      </c>
      <c r="AI3">
        <v>1577</v>
      </c>
      <c r="AJ3">
        <v>217580</v>
      </c>
      <c r="AK3">
        <v>110197</v>
      </c>
      <c r="AL3" s="4">
        <v>2.0651183402319198E-3</v>
      </c>
      <c r="AM3">
        <v>0.98568900000000004</v>
      </c>
      <c r="AN3">
        <v>0.1</v>
      </c>
      <c r="AO3">
        <v>0.5</v>
      </c>
      <c r="AP3" s="4">
        <v>0.04</v>
      </c>
      <c r="AQ3">
        <v>180</v>
      </c>
      <c r="AR3">
        <v>175</v>
      </c>
      <c r="AS3">
        <v>175</v>
      </c>
      <c r="AT3">
        <v>100</v>
      </c>
      <c r="AU3">
        <v>100</v>
      </c>
      <c r="AV3">
        <v>0</v>
      </c>
      <c r="AW3">
        <v>-1</v>
      </c>
      <c r="AX3" s="5">
        <v>140</v>
      </c>
      <c r="AY3" s="5">
        <v>0</v>
      </c>
      <c r="AZ3" s="5">
        <v>-1</v>
      </c>
    </row>
    <row r="4" spans="1:52" s="5" customFormat="1">
      <c r="A4" t="s">
        <v>201</v>
      </c>
      <c r="B4">
        <v>15606</v>
      </c>
      <c r="C4" t="s">
        <v>202</v>
      </c>
      <c r="D4" s="1">
        <v>44417.57880787037</v>
      </c>
      <c r="E4" t="s">
        <v>172</v>
      </c>
      <c r="F4" t="s">
        <v>203</v>
      </c>
      <c r="G4">
        <v>11039</v>
      </c>
      <c r="H4" t="s">
        <v>204</v>
      </c>
      <c r="I4" t="s">
        <v>207</v>
      </c>
      <c r="J4">
        <v>1</v>
      </c>
      <c r="K4" t="s">
        <v>53</v>
      </c>
      <c r="L4" s="2">
        <v>44457</v>
      </c>
      <c r="M4" s="3">
        <v>0.83059027777777772</v>
      </c>
      <c r="N4" s="3">
        <v>0.83076388888888886</v>
      </c>
      <c r="O4">
        <v>0</v>
      </c>
      <c r="P4" t="s">
        <v>54</v>
      </c>
      <c r="Q4" t="s">
        <v>16</v>
      </c>
      <c r="R4">
        <v>9.1</v>
      </c>
      <c r="S4">
        <v>1000</v>
      </c>
      <c r="T4">
        <v>1000</v>
      </c>
      <c r="U4">
        <v>0</v>
      </c>
      <c r="V4">
        <v>1</v>
      </c>
      <c r="W4" t="s">
        <v>55</v>
      </c>
      <c r="X4">
        <v>0</v>
      </c>
      <c r="Y4" s="4">
        <v>1.8740199999999999E-8</v>
      </c>
      <c r="Z4">
        <v>650549</v>
      </c>
      <c r="AA4">
        <v>7814222</v>
      </c>
      <c r="AB4">
        <v>7908402</v>
      </c>
      <c r="AC4">
        <v>115808877</v>
      </c>
      <c r="AD4">
        <v>1095176458</v>
      </c>
      <c r="AE4">
        <v>457405841</v>
      </c>
      <c r="AF4">
        <v>101.898</v>
      </c>
      <c r="AG4">
        <v>0.48300999999999999</v>
      </c>
      <c r="AH4">
        <v>143.06200000000001</v>
      </c>
      <c r="AI4">
        <v>5969</v>
      </c>
      <c r="AJ4">
        <v>586494</v>
      </c>
      <c r="AK4">
        <v>16379142</v>
      </c>
      <c r="AL4">
        <v>0.30694906886270001</v>
      </c>
      <c r="AM4">
        <v>0.99963599999999997</v>
      </c>
      <c r="AN4">
        <v>0.1</v>
      </c>
      <c r="AO4">
        <v>0.5</v>
      </c>
      <c r="AP4" s="4">
        <v>0.04</v>
      </c>
      <c r="AQ4">
        <v>180</v>
      </c>
      <c r="AR4">
        <v>175</v>
      </c>
      <c r="AS4">
        <v>175</v>
      </c>
      <c r="AT4">
        <v>100</v>
      </c>
      <c r="AU4">
        <v>100</v>
      </c>
      <c r="AV4">
        <v>0</v>
      </c>
      <c r="AW4">
        <v>-1</v>
      </c>
      <c r="AX4" s="5">
        <v>60</v>
      </c>
      <c r="AY4" s="5">
        <v>0</v>
      </c>
      <c r="AZ4" s="5">
        <v>-1</v>
      </c>
    </row>
    <row r="5" spans="1:52" s="5" customFormat="1">
      <c r="A5" t="s">
        <v>201</v>
      </c>
      <c r="B5">
        <v>15606</v>
      </c>
      <c r="C5" t="s">
        <v>202</v>
      </c>
      <c r="D5" s="1">
        <v>44417.57880787037</v>
      </c>
      <c r="E5" t="s">
        <v>172</v>
      </c>
      <c r="F5" t="s">
        <v>203</v>
      </c>
      <c r="G5">
        <v>11048</v>
      </c>
      <c r="H5" t="s">
        <v>204</v>
      </c>
      <c r="I5" t="s">
        <v>208</v>
      </c>
      <c r="J5">
        <v>1</v>
      </c>
      <c r="K5" t="s">
        <v>53</v>
      </c>
      <c r="L5" s="2">
        <v>44457</v>
      </c>
      <c r="M5" s="3">
        <v>0.83232638888888888</v>
      </c>
      <c r="N5" s="3">
        <v>0.83247685185185183</v>
      </c>
      <c r="O5">
        <v>0</v>
      </c>
      <c r="P5" t="s">
        <v>54</v>
      </c>
      <c r="Q5" t="s">
        <v>16</v>
      </c>
      <c r="R5">
        <v>9.1</v>
      </c>
      <c r="S5">
        <v>1000</v>
      </c>
      <c r="T5">
        <v>1000</v>
      </c>
      <c r="U5">
        <v>0</v>
      </c>
      <c r="V5">
        <v>1</v>
      </c>
      <c r="W5" t="s">
        <v>55</v>
      </c>
      <c r="X5">
        <v>0</v>
      </c>
      <c r="Y5" s="4">
        <v>1.8740199999999999E-8</v>
      </c>
      <c r="Z5">
        <v>116033</v>
      </c>
      <c r="AA5">
        <v>820759</v>
      </c>
      <c r="AB5">
        <v>73245</v>
      </c>
      <c r="AC5">
        <v>20660006</v>
      </c>
      <c r="AD5">
        <v>122516682</v>
      </c>
      <c r="AE5">
        <v>5231554</v>
      </c>
      <c r="AF5">
        <v>146.93299999999999</v>
      </c>
      <c r="AG5" s="4">
        <v>7.2517100000000001E-2</v>
      </c>
      <c r="AH5">
        <v>152.83699999999999</v>
      </c>
      <c r="AI5">
        <v>4707</v>
      </c>
      <c r="AJ5">
        <v>662888</v>
      </c>
      <c r="AK5">
        <v>1014744</v>
      </c>
      <c r="AL5" s="4">
        <v>1.9016547138672499E-2</v>
      </c>
      <c r="AM5">
        <v>0.99536100000000005</v>
      </c>
      <c r="AN5">
        <v>0.1</v>
      </c>
      <c r="AO5">
        <v>0.5</v>
      </c>
      <c r="AP5" s="4">
        <v>0.04</v>
      </c>
      <c r="AQ5">
        <v>180</v>
      </c>
      <c r="AR5">
        <v>175</v>
      </c>
      <c r="AS5">
        <v>175</v>
      </c>
      <c r="AT5">
        <v>100</v>
      </c>
      <c r="AU5">
        <v>100</v>
      </c>
      <c r="AV5">
        <v>0</v>
      </c>
      <c r="AW5">
        <v>-1</v>
      </c>
      <c r="AX5" s="5">
        <v>60</v>
      </c>
      <c r="AY5" s="5">
        <v>0</v>
      </c>
      <c r="AZ5" s="5">
        <v>-1</v>
      </c>
    </row>
    <row r="6" spans="1:52" s="5" customFormat="1">
      <c r="A6" t="s">
        <v>201</v>
      </c>
      <c r="B6">
        <v>15606</v>
      </c>
      <c r="C6" t="s">
        <v>202</v>
      </c>
      <c r="D6" s="1">
        <v>44417.57880787037</v>
      </c>
      <c r="E6" t="s">
        <v>172</v>
      </c>
      <c r="F6" t="s">
        <v>203</v>
      </c>
      <c r="G6">
        <v>11093</v>
      </c>
      <c r="H6" t="s">
        <v>209</v>
      </c>
      <c r="I6" t="s">
        <v>205</v>
      </c>
      <c r="J6">
        <v>1</v>
      </c>
      <c r="K6" t="s">
        <v>53</v>
      </c>
      <c r="L6" s="2">
        <v>44457</v>
      </c>
      <c r="M6" s="3">
        <v>0.84049768518518519</v>
      </c>
      <c r="N6" s="3">
        <v>0.84062500000000007</v>
      </c>
      <c r="O6">
        <v>0</v>
      </c>
      <c r="P6" t="s">
        <v>54</v>
      </c>
      <c r="Q6" t="s">
        <v>16</v>
      </c>
      <c r="R6">
        <v>9.1</v>
      </c>
      <c r="S6">
        <v>1000</v>
      </c>
      <c r="T6">
        <v>1000</v>
      </c>
      <c r="U6">
        <v>0</v>
      </c>
      <c r="V6">
        <v>1</v>
      </c>
      <c r="W6" t="s">
        <v>55</v>
      </c>
      <c r="X6">
        <v>0</v>
      </c>
      <c r="Y6" s="4">
        <v>1.8740199999999999E-8</v>
      </c>
      <c r="Z6">
        <v>12346844</v>
      </c>
      <c r="AA6">
        <v>6412697</v>
      </c>
      <c r="AB6">
        <v>4159789</v>
      </c>
      <c r="AC6">
        <v>2533269126</v>
      </c>
      <c r="AD6">
        <v>909054136</v>
      </c>
      <c r="AE6">
        <v>254618718</v>
      </c>
      <c r="AF6">
        <v>161.30199999999999</v>
      </c>
      <c r="AG6">
        <v>0.18149699999999999</v>
      </c>
      <c r="AH6">
        <v>183.49700000000001</v>
      </c>
      <c r="AI6">
        <v>20071</v>
      </c>
      <c r="AJ6">
        <v>2936232</v>
      </c>
      <c r="AK6">
        <v>22939401</v>
      </c>
      <c r="AL6">
        <v>0.429889903709125</v>
      </c>
      <c r="AM6">
        <v>0.99912500000000004</v>
      </c>
      <c r="AN6">
        <v>0.1</v>
      </c>
      <c r="AO6">
        <v>0.5</v>
      </c>
      <c r="AP6" s="4">
        <v>0.04</v>
      </c>
      <c r="AQ6">
        <v>220</v>
      </c>
      <c r="AR6">
        <v>175</v>
      </c>
      <c r="AS6">
        <v>175</v>
      </c>
      <c r="AT6">
        <v>100</v>
      </c>
      <c r="AU6">
        <v>100</v>
      </c>
      <c r="AV6">
        <v>0</v>
      </c>
      <c r="AW6">
        <v>-1</v>
      </c>
      <c r="AX6" s="5">
        <v>140</v>
      </c>
      <c r="AY6" s="5">
        <v>0</v>
      </c>
      <c r="AZ6" s="5">
        <v>-1</v>
      </c>
    </row>
    <row r="7" spans="1:52" s="5" customFormat="1">
      <c r="A7" t="s">
        <v>201</v>
      </c>
      <c r="B7">
        <v>15606</v>
      </c>
      <c r="C7" t="s">
        <v>202</v>
      </c>
      <c r="D7" s="1">
        <v>44417.57880787037</v>
      </c>
      <c r="E7" t="s">
        <v>172</v>
      </c>
      <c r="F7" t="s">
        <v>203</v>
      </c>
      <c r="G7">
        <v>11111</v>
      </c>
      <c r="H7" t="s">
        <v>209</v>
      </c>
      <c r="I7" t="s">
        <v>206</v>
      </c>
      <c r="J7">
        <v>1</v>
      </c>
      <c r="K7" t="s">
        <v>53</v>
      </c>
      <c r="L7" s="2">
        <v>44457</v>
      </c>
      <c r="M7" s="3">
        <v>0.84296296296296302</v>
      </c>
      <c r="N7" s="3">
        <v>0.84309027777777779</v>
      </c>
      <c r="O7">
        <v>0</v>
      </c>
      <c r="P7" t="s">
        <v>54</v>
      </c>
      <c r="Q7" t="s">
        <v>16</v>
      </c>
      <c r="R7">
        <v>9.1</v>
      </c>
      <c r="S7">
        <v>1000</v>
      </c>
      <c r="T7">
        <v>1000</v>
      </c>
      <c r="U7">
        <v>0</v>
      </c>
      <c r="V7">
        <v>1</v>
      </c>
      <c r="W7" t="s">
        <v>55</v>
      </c>
      <c r="X7">
        <v>0</v>
      </c>
      <c r="Y7" s="4">
        <v>1.8740199999999999E-8</v>
      </c>
      <c r="Z7">
        <v>1558221</v>
      </c>
      <c r="AA7">
        <v>73454</v>
      </c>
      <c r="AB7">
        <v>17720</v>
      </c>
      <c r="AC7">
        <v>329386024</v>
      </c>
      <c r="AD7">
        <v>11309145</v>
      </c>
      <c r="AE7">
        <v>1201755</v>
      </c>
      <c r="AF7">
        <v>207.286</v>
      </c>
      <c r="AG7" s="4">
        <v>1.0743300000000001E-2</v>
      </c>
      <c r="AH7">
        <v>208.80099999999999</v>
      </c>
      <c r="AI7">
        <v>166675</v>
      </c>
      <c r="AJ7">
        <v>35548445</v>
      </c>
      <c r="AK7">
        <v>1816070</v>
      </c>
      <c r="AL7" s="4">
        <v>3.4033589518271699E-2</v>
      </c>
      <c r="AM7">
        <v>0.90822199999999997</v>
      </c>
      <c r="AN7">
        <v>0.1</v>
      </c>
      <c r="AO7">
        <v>0.5</v>
      </c>
      <c r="AP7" s="4">
        <v>0.04</v>
      </c>
      <c r="AQ7">
        <v>220</v>
      </c>
      <c r="AR7">
        <v>175</v>
      </c>
      <c r="AS7">
        <v>175</v>
      </c>
      <c r="AT7">
        <v>100</v>
      </c>
      <c r="AU7">
        <v>100</v>
      </c>
      <c r="AV7">
        <v>0</v>
      </c>
      <c r="AW7">
        <v>-1</v>
      </c>
      <c r="AX7" s="5">
        <v>140</v>
      </c>
      <c r="AY7" s="5">
        <v>0</v>
      </c>
      <c r="AZ7" s="5">
        <v>-1</v>
      </c>
    </row>
    <row r="8" spans="1:52" s="5" customFormat="1">
      <c r="A8" t="s">
        <v>201</v>
      </c>
      <c r="B8">
        <v>15606</v>
      </c>
      <c r="C8" t="s">
        <v>202</v>
      </c>
      <c r="D8" s="1">
        <v>44417.57880787037</v>
      </c>
      <c r="E8" t="s">
        <v>172</v>
      </c>
      <c r="F8" t="s">
        <v>203</v>
      </c>
      <c r="G8">
        <v>11129</v>
      </c>
      <c r="H8" t="s">
        <v>209</v>
      </c>
      <c r="I8" t="s">
        <v>207</v>
      </c>
      <c r="J8">
        <v>1</v>
      </c>
      <c r="K8" t="s">
        <v>53</v>
      </c>
      <c r="L8" s="2">
        <v>44457</v>
      </c>
      <c r="M8" s="3">
        <v>0.84543981481481489</v>
      </c>
      <c r="N8" s="3">
        <v>0.84556712962962965</v>
      </c>
      <c r="O8">
        <v>0</v>
      </c>
      <c r="P8" t="s">
        <v>54</v>
      </c>
      <c r="Q8" t="s">
        <v>16</v>
      </c>
      <c r="R8">
        <v>9.1</v>
      </c>
      <c r="S8">
        <v>1000</v>
      </c>
      <c r="T8">
        <v>1000</v>
      </c>
      <c r="U8">
        <v>0</v>
      </c>
      <c r="V8">
        <v>1</v>
      </c>
      <c r="W8" t="s">
        <v>55</v>
      </c>
      <c r="X8">
        <v>0</v>
      </c>
      <c r="Y8" s="4">
        <v>1.8740199999999999E-8</v>
      </c>
      <c r="Z8">
        <v>8853916</v>
      </c>
      <c r="AA8">
        <v>7814222</v>
      </c>
      <c r="AB8">
        <v>7908402</v>
      </c>
      <c r="AC8">
        <v>1789992082</v>
      </c>
      <c r="AD8">
        <v>1095176458</v>
      </c>
      <c r="AE8">
        <v>457405841</v>
      </c>
      <c r="AF8">
        <v>136.00700000000001</v>
      </c>
      <c r="AG8">
        <v>0.32178699999999999</v>
      </c>
      <c r="AH8">
        <v>173.095</v>
      </c>
      <c r="AI8">
        <v>20176</v>
      </c>
      <c r="AJ8">
        <v>3569791</v>
      </c>
      <c r="AK8">
        <v>24596716</v>
      </c>
      <c r="AL8">
        <v>0.46094838626347301</v>
      </c>
      <c r="AM8">
        <v>0.99917999999999996</v>
      </c>
      <c r="AN8">
        <v>0.1</v>
      </c>
      <c r="AO8">
        <v>0.5</v>
      </c>
      <c r="AP8" s="4">
        <v>0.04</v>
      </c>
      <c r="AQ8">
        <v>220</v>
      </c>
      <c r="AR8">
        <v>175</v>
      </c>
      <c r="AS8">
        <v>175</v>
      </c>
      <c r="AT8">
        <v>100</v>
      </c>
      <c r="AU8">
        <v>100</v>
      </c>
      <c r="AV8">
        <v>0</v>
      </c>
      <c r="AW8">
        <v>-1</v>
      </c>
      <c r="AX8" s="5">
        <v>140</v>
      </c>
      <c r="AY8" s="5">
        <v>0</v>
      </c>
      <c r="AZ8" s="5">
        <v>-1</v>
      </c>
    </row>
    <row r="9" spans="1:52" s="5" customFormat="1">
      <c r="A9" t="s">
        <v>201</v>
      </c>
      <c r="B9">
        <v>15606</v>
      </c>
      <c r="C9" t="s">
        <v>202</v>
      </c>
      <c r="D9" s="1">
        <v>44417.57880787037</v>
      </c>
      <c r="E9" t="s">
        <v>172</v>
      </c>
      <c r="F9" t="s">
        <v>203</v>
      </c>
      <c r="G9">
        <v>11147</v>
      </c>
      <c r="H9" t="s">
        <v>209</v>
      </c>
      <c r="I9" t="s">
        <v>208</v>
      </c>
      <c r="J9">
        <v>1</v>
      </c>
      <c r="K9" t="s">
        <v>53</v>
      </c>
      <c r="L9" s="2">
        <v>44457</v>
      </c>
      <c r="M9" s="3">
        <v>0.84792824074074069</v>
      </c>
      <c r="N9" s="3">
        <v>0.84805555555555545</v>
      </c>
      <c r="O9">
        <v>0</v>
      </c>
      <c r="P9" t="s">
        <v>54</v>
      </c>
      <c r="Q9" t="s">
        <v>16</v>
      </c>
      <c r="R9">
        <v>9.1</v>
      </c>
      <c r="S9">
        <v>1000</v>
      </c>
      <c r="T9">
        <v>1000</v>
      </c>
      <c r="U9">
        <v>0</v>
      </c>
      <c r="V9">
        <v>1</v>
      </c>
      <c r="W9" t="s">
        <v>55</v>
      </c>
      <c r="X9">
        <v>0</v>
      </c>
      <c r="Y9" s="4">
        <v>1.8740199999999999E-8</v>
      </c>
      <c r="Z9">
        <v>2031477</v>
      </c>
      <c r="AA9">
        <v>820759</v>
      </c>
      <c r="AB9">
        <v>73245</v>
      </c>
      <c r="AC9">
        <v>412998967</v>
      </c>
      <c r="AD9">
        <v>122516682</v>
      </c>
      <c r="AE9">
        <v>5231554</v>
      </c>
      <c r="AF9">
        <v>184.84</v>
      </c>
      <c r="AG9" s="4">
        <v>2.5036900000000001E-2</v>
      </c>
      <c r="AH9">
        <v>187.75299999999999</v>
      </c>
      <c r="AI9">
        <v>146686</v>
      </c>
      <c r="AJ9">
        <v>30925665</v>
      </c>
      <c r="AK9">
        <v>3072167</v>
      </c>
      <c r="AL9" s="4">
        <v>5.75731500490511E-2</v>
      </c>
      <c r="AM9">
        <v>0.95225300000000002</v>
      </c>
      <c r="AN9">
        <v>0.1</v>
      </c>
      <c r="AO9">
        <v>0.5</v>
      </c>
      <c r="AP9" s="4">
        <v>0.04</v>
      </c>
      <c r="AQ9">
        <v>220</v>
      </c>
      <c r="AR9">
        <v>175</v>
      </c>
      <c r="AS9">
        <v>175</v>
      </c>
      <c r="AT9">
        <v>100</v>
      </c>
      <c r="AU9">
        <v>100</v>
      </c>
      <c r="AV9">
        <v>0</v>
      </c>
      <c r="AW9">
        <v>-1</v>
      </c>
      <c r="AX9" s="5">
        <v>140</v>
      </c>
      <c r="AY9" s="5">
        <v>0</v>
      </c>
      <c r="AZ9" s="5">
        <v>-1</v>
      </c>
    </row>
    <row r="10" spans="1:52" s="5" customFormat="1">
      <c r="A10" t="s">
        <v>201</v>
      </c>
      <c r="B10">
        <v>15606</v>
      </c>
      <c r="C10" t="s">
        <v>202</v>
      </c>
      <c r="D10" s="1">
        <v>44417.57880787037</v>
      </c>
      <c r="E10" t="s">
        <v>172</v>
      </c>
      <c r="F10" t="s">
        <v>203</v>
      </c>
      <c r="G10">
        <v>11185</v>
      </c>
      <c r="H10" t="s">
        <v>52</v>
      </c>
      <c r="I10" t="s">
        <v>205</v>
      </c>
      <c r="J10">
        <v>1</v>
      </c>
      <c r="K10" t="s">
        <v>53</v>
      </c>
      <c r="L10" s="2">
        <v>44483</v>
      </c>
      <c r="M10" s="3">
        <v>0.69747685185185182</v>
      </c>
      <c r="N10" s="3">
        <v>0.69766203703703711</v>
      </c>
      <c r="O10">
        <v>0</v>
      </c>
      <c r="P10" t="s">
        <v>54</v>
      </c>
      <c r="Q10" t="s">
        <v>16</v>
      </c>
      <c r="R10">
        <v>9.1</v>
      </c>
      <c r="S10">
        <v>1000</v>
      </c>
      <c r="T10">
        <v>1000</v>
      </c>
      <c r="U10">
        <v>0</v>
      </c>
      <c r="V10">
        <v>1</v>
      </c>
      <c r="W10" t="s">
        <v>55</v>
      </c>
      <c r="X10">
        <v>0</v>
      </c>
      <c r="Y10" s="4">
        <v>1.8740199999999999E-8</v>
      </c>
      <c r="Z10">
        <v>0</v>
      </c>
      <c r="AA10">
        <v>0</v>
      </c>
      <c r="AB10">
        <v>7102771</v>
      </c>
      <c r="AC10">
        <v>0</v>
      </c>
      <c r="AD10">
        <v>0</v>
      </c>
      <c r="AE10">
        <v>612144613</v>
      </c>
      <c r="AF10">
        <v>86.183899999999994</v>
      </c>
      <c r="AG10">
        <v>1</v>
      </c>
      <c r="AH10" t="s">
        <v>56</v>
      </c>
      <c r="AI10">
        <v>4810</v>
      </c>
      <c r="AJ10">
        <v>6780</v>
      </c>
      <c r="AK10">
        <v>7107581</v>
      </c>
      <c r="AL10">
        <v>0.13319778104471</v>
      </c>
      <c r="AM10">
        <v>0.99932299999999996</v>
      </c>
      <c r="AN10">
        <v>0.1</v>
      </c>
      <c r="AO10">
        <v>0.5</v>
      </c>
      <c r="AP10" s="4">
        <v>0.04</v>
      </c>
      <c r="AQ10">
        <v>40</v>
      </c>
      <c r="AR10">
        <v>65</v>
      </c>
      <c r="AS10">
        <v>65</v>
      </c>
      <c r="AT10">
        <v>140</v>
      </c>
      <c r="AU10">
        <v>140</v>
      </c>
      <c r="AV10">
        <v>0</v>
      </c>
      <c r="AW10">
        <v>-1</v>
      </c>
      <c r="AX10" s="5">
        <v>140</v>
      </c>
      <c r="AY10" s="5">
        <v>0</v>
      </c>
      <c r="AZ10" s="5">
        <v>-1</v>
      </c>
    </row>
    <row r="11" spans="1:52" s="5" customFormat="1">
      <c r="A11" t="s">
        <v>201</v>
      </c>
      <c r="B11">
        <v>15606</v>
      </c>
      <c r="C11" t="s">
        <v>202</v>
      </c>
      <c r="D11" s="1">
        <v>44417.57880787037</v>
      </c>
      <c r="E11" t="s">
        <v>172</v>
      </c>
      <c r="F11" t="s">
        <v>203</v>
      </c>
      <c r="G11">
        <v>11194</v>
      </c>
      <c r="H11" t="s">
        <v>52</v>
      </c>
      <c r="I11" t="s">
        <v>206</v>
      </c>
      <c r="J11">
        <v>1</v>
      </c>
      <c r="K11" t="s">
        <v>53</v>
      </c>
      <c r="L11" s="2">
        <v>44483</v>
      </c>
      <c r="M11" s="3">
        <v>0.69956018518518526</v>
      </c>
      <c r="N11" s="3">
        <v>0.69976851851851851</v>
      </c>
      <c r="O11">
        <v>0</v>
      </c>
      <c r="P11" t="s">
        <v>54</v>
      </c>
      <c r="Q11" t="s">
        <v>16</v>
      </c>
      <c r="R11">
        <v>9.1</v>
      </c>
      <c r="S11">
        <v>1000</v>
      </c>
      <c r="T11">
        <v>1000</v>
      </c>
      <c r="U11">
        <v>0</v>
      </c>
      <c r="V11">
        <v>1</v>
      </c>
      <c r="W11" t="s">
        <v>55</v>
      </c>
      <c r="X11">
        <v>0</v>
      </c>
      <c r="Y11" s="4">
        <v>1.8740199999999999E-8</v>
      </c>
      <c r="Z11">
        <v>0</v>
      </c>
      <c r="AA11">
        <v>0</v>
      </c>
      <c r="AB11">
        <v>33264</v>
      </c>
      <c r="AC11">
        <v>0</v>
      </c>
      <c r="AD11">
        <v>0</v>
      </c>
      <c r="AE11">
        <v>3137738</v>
      </c>
      <c r="AF11">
        <v>94.328299999999999</v>
      </c>
      <c r="AG11">
        <v>1</v>
      </c>
      <c r="AH11" t="s">
        <v>56</v>
      </c>
      <c r="AI11">
        <v>10</v>
      </c>
      <c r="AJ11">
        <v>306</v>
      </c>
      <c r="AK11">
        <v>33274</v>
      </c>
      <c r="AL11" s="4">
        <v>6.2356277986584901E-4</v>
      </c>
      <c r="AM11">
        <v>0.999699</v>
      </c>
      <c r="AN11">
        <v>0.1</v>
      </c>
      <c r="AO11">
        <v>0.5</v>
      </c>
      <c r="AP11" s="4">
        <v>0.04</v>
      </c>
      <c r="AQ11">
        <v>40</v>
      </c>
      <c r="AR11">
        <v>65</v>
      </c>
      <c r="AS11">
        <v>65</v>
      </c>
      <c r="AT11">
        <v>140</v>
      </c>
      <c r="AU11">
        <v>140</v>
      </c>
      <c r="AV11">
        <v>0</v>
      </c>
      <c r="AW11">
        <v>-1</v>
      </c>
      <c r="AX11" s="5">
        <v>140</v>
      </c>
      <c r="AY11" s="5">
        <v>0</v>
      </c>
      <c r="AZ11" s="5">
        <v>-1</v>
      </c>
    </row>
    <row r="12" spans="1:52" s="5" customFormat="1">
      <c r="A12" t="s">
        <v>201</v>
      </c>
      <c r="B12">
        <v>15606</v>
      </c>
      <c r="C12" t="s">
        <v>202</v>
      </c>
      <c r="D12" s="1">
        <v>44417.57880787037</v>
      </c>
      <c r="E12" t="s">
        <v>172</v>
      </c>
      <c r="F12" t="s">
        <v>203</v>
      </c>
      <c r="G12">
        <v>11221</v>
      </c>
      <c r="H12" t="s">
        <v>52</v>
      </c>
      <c r="I12" t="s">
        <v>205</v>
      </c>
      <c r="J12">
        <v>1</v>
      </c>
      <c r="K12" t="s">
        <v>53</v>
      </c>
      <c r="L12" s="2">
        <v>44483</v>
      </c>
      <c r="M12" s="3">
        <v>0.72416666666666663</v>
      </c>
      <c r="N12" s="3">
        <v>0.72430555555555554</v>
      </c>
      <c r="O12">
        <v>0</v>
      </c>
      <c r="P12" t="s">
        <v>54</v>
      </c>
      <c r="Q12" t="s">
        <v>16</v>
      </c>
      <c r="R12">
        <v>9.1</v>
      </c>
      <c r="S12">
        <v>1000</v>
      </c>
      <c r="T12">
        <v>1000</v>
      </c>
      <c r="U12">
        <v>0</v>
      </c>
      <c r="V12">
        <v>1</v>
      </c>
      <c r="W12" t="s">
        <v>55</v>
      </c>
      <c r="X12">
        <v>0</v>
      </c>
      <c r="Y12" s="4">
        <v>1.8740199999999999E-8</v>
      </c>
      <c r="Z12">
        <v>0</v>
      </c>
      <c r="AA12">
        <v>0</v>
      </c>
      <c r="AB12">
        <v>7102771</v>
      </c>
      <c r="AC12">
        <v>0</v>
      </c>
      <c r="AD12">
        <v>0</v>
      </c>
      <c r="AE12">
        <v>612144613</v>
      </c>
      <c r="AF12">
        <v>86.183899999999994</v>
      </c>
      <c r="AG12">
        <v>1</v>
      </c>
      <c r="AH12" t="s">
        <v>56</v>
      </c>
      <c r="AI12">
        <v>4810</v>
      </c>
      <c r="AJ12">
        <v>6780</v>
      </c>
      <c r="AK12">
        <v>7107581</v>
      </c>
      <c r="AL12">
        <v>0.13319778104471</v>
      </c>
      <c r="AM12">
        <v>0.99932299999999996</v>
      </c>
      <c r="AN12">
        <v>0.1</v>
      </c>
      <c r="AO12">
        <v>0.5</v>
      </c>
      <c r="AP12" s="4">
        <v>0.04</v>
      </c>
      <c r="AQ12">
        <v>40</v>
      </c>
      <c r="AR12">
        <v>65</v>
      </c>
      <c r="AS12">
        <v>65</v>
      </c>
      <c r="AT12">
        <v>140</v>
      </c>
      <c r="AU12">
        <v>140</v>
      </c>
      <c r="AV12">
        <v>0</v>
      </c>
      <c r="AW12">
        <v>-1</v>
      </c>
      <c r="AX12" s="5">
        <v>140</v>
      </c>
      <c r="AY12" s="5">
        <v>0</v>
      </c>
      <c r="AZ12" s="5">
        <v>-1</v>
      </c>
    </row>
    <row r="13" spans="1:52" s="5" customFormat="1">
      <c r="A13" t="s">
        <v>201</v>
      </c>
      <c r="B13">
        <v>15606</v>
      </c>
      <c r="C13" t="s">
        <v>202</v>
      </c>
      <c r="D13" s="1">
        <v>44417.57880787037</v>
      </c>
      <c r="E13" t="s">
        <v>172</v>
      </c>
      <c r="F13" t="s">
        <v>203</v>
      </c>
      <c r="G13">
        <v>11230</v>
      </c>
      <c r="H13" t="s">
        <v>52</v>
      </c>
      <c r="I13" t="s">
        <v>206</v>
      </c>
      <c r="J13">
        <v>1</v>
      </c>
      <c r="K13" t="s">
        <v>53</v>
      </c>
      <c r="L13" s="2">
        <v>44483</v>
      </c>
      <c r="M13" s="3">
        <v>0.72556712962962966</v>
      </c>
      <c r="N13" s="3">
        <v>0.72569444444444453</v>
      </c>
      <c r="O13">
        <v>0</v>
      </c>
      <c r="P13" t="s">
        <v>54</v>
      </c>
      <c r="Q13" t="s">
        <v>16</v>
      </c>
      <c r="R13">
        <v>9.1</v>
      </c>
      <c r="S13">
        <v>1000</v>
      </c>
      <c r="T13">
        <v>1000</v>
      </c>
      <c r="U13">
        <v>0</v>
      </c>
      <c r="V13">
        <v>1</v>
      </c>
      <c r="W13" t="s">
        <v>55</v>
      </c>
      <c r="X13">
        <v>0</v>
      </c>
      <c r="Y13" s="4">
        <v>1.8740199999999999E-8</v>
      </c>
      <c r="Z13">
        <v>0</v>
      </c>
      <c r="AA13">
        <v>0</v>
      </c>
      <c r="AB13">
        <v>33264</v>
      </c>
      <c r="AC13">
        <v>0</v>
      </c>
      <c r="AD13">
        <v>0</v>
      </c>
      <c r="AE13">
        <v>3137738</v>
      </c>
      <c r="AF13">
        <v>94.328299999999999</v>
      </c>
      <c r="AG13">
        <v>1</v>
      </c>
      <c r="AH13" t="s">
        <v>56</v>
      </c>
      <c r="AI13">
        <v>10</v>
      </c>
      <c r="AJ13">
        <v>306</v>
      </c>
      <c r="AK13">
        <v>33274</v>
      </c>
      <c r="AL13" s="4">
        <v>6.2356277986584901E-4</v>
      </c>
      <c r="AM13">
        <v>0.999699</v>
      </c>
      <c r="AN13">
        <v>0.1</v>
      </c>
      <c r="AO13">
        <v>0.5</v>
      </c>
      <c r="AP13" s="4">
        <v>0.04</v>
      </c>
      <c r="AQ13">
        <v>40</v>
      </c>
      <c r="AR13">
        <v>65</v>
      </c>
      <c r="AS13">
        <v>65</v>
      </c>
      <c r="AT13">
        <v>140</v>
      </c>
      <c r="AU13">
        <v>140</v>
      </c>
      <c r="AV13">
        <v>0</v>
      </c>
      <c r="AW13">
        <v>-1</v>
      </c>
      <c r="AX13" s="5">
        <v>140</v>
      </c>
      <c r="AY13" s="5">
        <v>0</v>
      </c>
      <c r="AZ13" s="5">
        <v>-1</v>
      </c>
    </row>
    <row r="14" spans="1:52" s="5" customFormat="1">
      <c r="A14" t="s">
        <v>201</v>
      </c>
      <c r="B14">
        <v>15606</v>
      </c>
      <c r="C14" t="s">
        <v>202</v>
      </c>
      <c r="D14" s="1">
        <v>44417.57880787037</v>
      </c>
      <c r="E14" t="s">
        <v>172</v>
      </c>
      <c r="F14" t="s">
        <v>203</v>
      </c>
      <c r="G14">
        <v>11239</v>
      </c>
      <c r="H14" t="s">
        <v>52</v>
      </c>
      <c r="I14" t="s">
        <v>205</v>
      </c>
      <c r="J14">
        <v>1</v>
      </c>
      <c r="K14" t="s">
        <v>53</v>
      </c>
      <c r="L14" s="2">
        <v>44483</v>
      </c>
      <c r="M14" s="3">
        <v>0.72690972222222217</v>
      </c>
      <c r="N14" s="3">
        <v>0.72703703703703704</v>
      </c>
      <c r="O14">
        <v>0</v>
      </c>
      <c r="P14" t="s">
        <v>54</v>
      </c>
      <c r="Q14" t="s">
        <v>16</v>
      </c>
      <c r="R14">
        <v>9.1</v>
      </c>
      <c r="S14">
        <v>1000</v>
      </c>
      <c r="T14">
        <v>1000</v>
      </c>
      <c r="U14">
        <v>0</v>
      </c>
      <c r="V14">
        <v>1</v>
      </c>
      <c r="W14" t="s">
        <v>55</v>
      </c>
      <c r="X14">
        <v>0</v>
      </c>
      <c r="Y14" s="4">
        <v>1.8740199999999999E-8</v>
      </c>
      <c r="Z14">
        <v>0</v>
      </c>
      <c r="AA14">
        <v>0</v>
      </c>
      <c r="AB14">
        <v>7102771</v>
      </c>
      <c r="AC14">
        <v>0</v>
      </c>
      <c r="AD14">
        <v>0</v>
      </c>
      <c r="AE14">
        <v>612144613</v>
      </c>
      <c r="AF14">
        <v>86.183899999999994</v>
      </c>
      <c r="AG14">
        <v>1</v>
      </c>
      <c r="AH14" t="s">
        <v>56</v>
      </c>
      <c r="AI14">
        <v>4810</v>
      </c>
      <c r="AJ14">
        <v>6780</v>
      </c>
      <c r="AK14">
        <v>7107581</v>
      </c>
      <c r="AL14">
        <v>0.13319778104471</v>
      </c>
      <c r="AM14">
        <v>0.99932299999999996</v>
      </c>
      <c r="AN14">
        <v>0.1</v>
      </c>
      <c r="AO14">
        <v>0.5</v>
      </c>
      <c r="AP14" s="4">
        <v>0.04</v>
      </c>
      <c r="AQ14">
        <v>40</v>
      </c>
      <c r="AR14">
        <v>65</v>
      </c>
      <c r="AS14">
        <v>65</v>
      </c>
      <c r="AT14">
        <v>140</v>
      </c>
      <c r="AU14">
        <v>140</v>
      </c>
      <c r="AV14">
        <v>0</v>
      </c>
      <c r="AW14">
        <v>-1</v>
      </c>
      <c r="AX14" s="5">
        <v>140</v>
      </c>
      <c r="AY14" s="5">
        <v>0</v>
      </c>
      <c r="AZ14" s="5">
        <v>-1</v>
      </c>
    </row>
    <row r="15" spans="1:52" s="5" customFormat="1">
      <c r="A15" t="s">
        <v>201</v>
      </c>
      <c r="B15">
        <v>15606</v>
      </c>
      <c r="C15" t="s">
        <v>202</v>
      </c>
      <c r="D15" s="1">
        <v>44417.57880787037</v>
      </c>
      <c r="E15" t="s">
        <v>172</v>
      </c>
      <c r="F15" t="s">
        <v>203</v>
      </c>
      <c r="G15">
        <v>11248</v>
      </c>
      <c r="H15" t="s">
        <v>52</v>
      </c>
      <c r="I15" t="s">
        <v>206</v>
      </c>
      <c r="J15">
        <v>1</v>
      </c>
      <c r="K15" t="s">
        <v>53</v>
      </c>
      <c r="L15" s="2">
        <v>44483</v>
      </c>
      <c r="M15" s="3">
        <v>0.7283680555555555</v>
      </c>
      <c r="N15" s="3">
        <v>0.72855324074074079</v>
      </c>
      <c r="O15">
        <v>0</v>
      </c>
      <c r="P15" t="s">
        <v>54</v>
      </c>
      <c r="Q15" t="s">
        <v>16</v>
      </c>
      <c r="R15">
        <v>9.1</v>
      </c>
      <c r="S15">
        <v>1000</v>
      </c>
      <c r="T15">
        <v>1000</v>
      </c>
      <c r="U15">
        <v>0</v>
      </c>
      <c r="V15">
        <v>1</v>
      </c>
      <c r="W15" t="s">
        <v>55</v>
      </c>
      <c r="X15">
        <v>0</v>
      </c>
      <c r="Y15" s="4">
        <v>1.8740199999999999E-8</v>
      </c>
      <c r="Z15">
        <v>0</v>
      </c>
      <c r="AA15">
        <v>0</v>
      </c>
      <c r="AB15">
        <v>33264</v>
      </c>
      <c r="AC15">
        <v>0</v>
      </c>
      <c r="AD15">
        <v>0</v>
      </c>
      <c r="AE15">
        <v>3137738</v>
      </c>
      <c r="AF15">
        <v>94.328299999999999</v>
      </c>
      <c r="AG15">
        <v>1</v>
      </c>
      <c r="AH15" t="s">
        <v>56</v>
      </c>
      <c r="AI15">
        <v>10</v>
      </c>
      <c r="AJ15">
        <v>306</v>
      </c>
      <c r="AK15">
        <v>33274</v>
      </c>
      <c r="AL15" s="4">
        <v>6.2356277986584901E-4</v>
      </c>
      <c r="AM15">
        <v>0.999699</v>
      </c>
      <c r="AN15">
        <v>0.1</v>
      </c>
      <c r="AO15">
        <v>0.5</v>
      </c>
      <c r="AP15" s="4">
        <v>0.04</v>
      </c>
      <c r="AQ15">
        <v>40</v>
      </c>
      <c r="AR15">
        <v>65</v>
      </c>
      <c r="AS15">
        <v>65</v>
      </c>
      <c r="AT15">
        <v>140</v>
      </c>
      <c r="AU15">
        <v>140</v>
      </c>
      <c r="AV15">
        <v>0</v>
      </c>
      <c r="AW15">
        <v>-1</v>
      </c>
      <c r="AX15" s="5">
        <v>140</v>
      </c>
      <c r="AY15" s="5">
        <v>0</v>
      </c>
      <c r="AZ15" s="5">
        <v>-1</v>
      </c>
    </row>
    <row r="16" spans="1:52" s="5" customFormat="1">
      <c r="A16" t="s">
        <v>201</v>
      </c>
      <c r="B16">
        <v>15606</v>
      </c>
      <c r="C16" t="s">
        <v>202</v>
      </c>
      <c r="D16" s="1">
        <v>44417.57880787037</v>
      </c>
      <c r="E16" t="s">
        <v>172</v>
      </c>
      <c r="F16" t="s">
        <v>203</v>
      </c>
      <c r="G16">
        <v>11257</v>
      </c>
      <c r="H16" t="s">
        <v>52</v>
      </c>
      <c r="I16" t="s">
        <v>207</v>
      </c>
      <c r="J16">
        <v>1</v>
      </c>
      <c r="K16" t="s">
        <v>53</v>
      </c>
      <c r="L16" s="2">
        <v>44483</v>
      </c>
      <c r="M16" s="3">
        <v>0.72991898148148149</v>
      </c>
      <c r="N16" s="3">
        <v>0.73008101851851848</v>
      </c>
      <c r="O16">
        <v>0</v>
      </c>
      <c r="P16" t="s">
        <v>54</v>
      </c>
      <c r="Q16" t="s">
        <v>16</v>
      </c>
      <c r="R16">
        <v>9.1</v>
      </c>
      <c r="S16">
        <v>1000</v>
      </c>
      <c r="T16">
        <v>1000</v>
      </c>
      <c r="U16">
        <v>0</v>
      </c>
      <c r="V16">
        <v>1</v>
      </c>
      <c r="W16" t="s">
        <v>55</v>
      </c>
      <c r="X16">
        <v>0</v>
      </c>
      <c r="Y16" s="4">
        <v>1.8740199999999999E-8</v>
      </c>
      <c r="Z16">
        <v>0</v>
      </c>
      <c r="AA16">
        <v>0</v>
      </c>
      <c r="AB16">
        <v>11740916</v>
      </c>
      <c r="AC16">
        <v>0</v>
      </c>
      <c r="AD16">
        <v>0</v>
      </c>
      <c r="AE16">
        <v>921129056</v>
      </c>
      <c r="AF16">
        <v>78.454599999999999</v>
      </c>
      <c r="AG16">
        <v>1</v>
      </c>
      <c r="AH16" t="s">
        <v>56</v>
      </c>
      <c r="AI16">
        <v>1502</v>
      </c>
      <c r="AJ16">
        <v>13829</v>
      </c>
      <c r="AK16">
        <v>11742418</v>
      </c>
      <c r="AL16">
        <v>0.220055743536298</v>
      </c>
      <c r="AM16">
        <v>0.99987199999999998</v>
      </c>
      <c r="AN16">
        <v>0.1</v>
      </c>
      <c r="AO16">
        <v>0.5</v>
      </c>
      <c r="AP16" s="4">
        <v>0.04</v>
      </c>
      <c r="AQ16">
        <v>40</v>
      </c>
      <c r="AR16">
        <v>65</v>
      </c>
      <c r="AS16">
        <v>65</v>
      </c>
      <c r="AT16">
        <v>140</v>
      </c>
      <c r="AU16">
        <v>140</v>
      </c>
      <c r="AV16">
        <v>0</v>
      </c>
      <c r="AW16">
        <v>-1</v>
      </c>
      <c r="AX16" s="5">
        <v>60</v>
      </c>
      <c r="AY16" s="5">
        <v>0</v>
      </c>
      <c r="AZ16" s="5">
        <v>-1</v>
      </c>
    </row>
    <row r="17" spans="1:52" s="5" customFormat="1">
      <c r="A17" t="s">
        <v>201</v>
      </c>
      <c r="B17">
        <v>15606</v>
      </c>
      <c r="C17" t="s">
        <v>202</v>
      </c>
      <c r="D17" s="1">
        <v>44417.57880787037</v>
      </c>
      <c r="E17" t="s">
        <v>172</v>
      </c>
      <c r="F17" t="s">
        <v>203</v>
      </c>
      <c r="G17">
        <v>11266</v>
      </c>
      <c r="H17" t="s">
        <v>52</v>
      </c>
      <c r="I17" t="s">
        <v>208</v>
      </c>
      <c r="J17">
        <v>1</v>
      </c>
      <c r="K17" t="s">
        <v>53</v>
      </c>
      <c r="L17" s="2">
        <v>44483</v>
      </c>
      <c r="M17" s="3">
        <v>0.73145833333333332</v>
      </c>
      <c r="N17" s="3">
        <v>0.73160879629629638</v>
      </c>
      <c r="O17">
        <v>0</v>
      </c>
      <c r="P17" t="s">
        <v>54</v>
      </c>
      <c r="Q17" t="s">
        <v>16</v>
      </c>
      <c r="R17">
        <v>9.1</v>
      </c>
      <c r="S17">
        <v>1000</v>
      </c>
      <c r="T17">
        <v>1000</v>
      </c>
      <c r="U17">
        <v>0</v>
      </c>
      <c r="V17">
        <v>1</v>
      </c>
      <c r="W17" t="s">
        <v>55</v>
      </c>
      <c r="X17">
        <v>0</v>
      </c>
      <c r="Y17" s="4">
        <v>1.8740199999999999E-8</v>
      </c>
      <c r="Z17">
        <v>0</v>
      </c>
      <c r="AA17">
        <v>0</v>
      </c>
      <c r="AB17">
        <v>328789</v>
      </c>
      <c r="AC17">
        <v>0</v>
      </c>
      <c r="AD17">
        <v>0</v>
      </c>
      <c r="AE17">
        <v>37898974</v>
      </c>
      <c r="AF17">
        <v>115.268</v>
      </c>
      <c r="AG17">
        <v>1</v>
      </c>
      <c r="AH17" t="s">
        <v>56</v>
      </c>
      <c r="AI17">
        <v>26</v>
      </c>
      <c r="AJ17">
        <v>785</v>
      </c>
      <c r="AK17">
        <v>328815</v>
      </c>
      <c r="AL17" s="4">
        <v>6.1620723526353699E-3</v>
      </c>
      <c r="AM17">
        <v>0.99992099999999995</v>
      </c>
      <c r="AN17">
        <v>0.1</v>
      </c>
      <c r="AO17">
        <v>0.5</v>
      </c>
      <c r="AP17" s="4">
        <v>0.04</v>
      </c>
      <c r="AQ17">
        <v>40</v>
      </c>
      <c r="AR17">
        <v>65</v>
      </c>
      <c r="AS17">
        <v>65</v>
      </c>
      <c r="AT17">
        <v>140</v>
      </c>
      <c r="AU17">
        <v>140</v>
      </c>
      <c r="AV17">
        <v>0</v>
      </c>
      <c r="AW17">
        <v>-1</v>
      </c>
      <c r="AX17" s="5">
        <v>60</v>
      </c>
      <c r="AY17" s="5">
        <v>0</v>
      </c>
      <c r="AZ17" s="5">
        <v>-1</v>
      </c>
    </row>
    <row r="18" spans="1:52" s="5" customFormat="1">
      <c r="A18" t="s">
        <v>201</v>
      </c>
      <c r="B18">
        <v>15607</v>
      </c>
      <c r="C18" t="s">
        <v>202</v>
      </c>
      <c r="D18" s="1">
        <v>44417.671689814815</v>
      </c>
      <c r="E18" t="s">
        <v>173</v>
      </c>
      <c r="F18" t="s">
        <v>210</v>
      </c>
      <c r="G18">
        <v>11057</v>
      </c>
      <c r="H18" t="s">
        <v>204</v>
      </c>
      <c r="I18" t="s">
        <v>211</v>
      </c>
      <c r="J18">
        <v>1</v>
      </c>
      <c r="K18" t="s">
        <v>53</v>
      </c>
      <c r="L18" s="2">
        <v>44457</v>
      </c>
      <c r="M18" s="3">
        <v>0.83391203703703709</v>
      </c>
      <c r="N18" s="3">
        <v>0.83409722222222227</v>
      </c>
      <c r="O18">
        <v>0</v>
      </c>
      <c r="P18" t="s">
        <v>54</v>
      </c>
      <c r="Q18" t="s">
        <v>16</v>
      </c>
      <c r="R18">
        <v>9.1</v>
      </c>
      <c r="S18">
        <v>1000</v>
      </c>
      <c r="T18">
        <v>1000</v>
      </c>
      <c r="U18">
        <v>0</v>
      </c>
      <c r="V18">
        <v>1</v>
      </c>
      <c r="W18" t="s">
        <v>55</v>
      </c>
      <c r="X18">
        <v>0</v>
      </c>
      <c r="Y18" s="4">
        <v>1.8740199999999999E-8</v>
      </c>
      <c r="Z18">
        <v>154078</v>
      </c>
      <c r="AA18">
        <v>1188705</v>
      </c>
      <c r="AB18">
        <v>268540</v>
      </c>
      <c r="AC18">
        <v>27438440</v>
      </c>
      <c r="AD18">
        <v>170702033</v>
      </c>
      <c r="AE18">
        <v>21296688</v>
      </c>
      <c r="AF18">
        <v>136.184</v>
      </c>
      <c r="AG18">
        <v>0.166658</v>
      </c>
      <c r="AH18">
        <v>147.56</v>
      </c>
      <c r="AI18">
        <v>3658</v>
      </c>
      <c r="AJ18">
        <v>452795</v>
      </c>
      <c r="AK18">
        <v>1614981</v>
      </c>
      <c r="AL18" s="4">
        <v>3.0265133190795501E-2</v>
      </c>
      <c r="AM18">
        <v>0.99773500000000004</v>
      </c>
      <c r="AN18">
        <v>0.1</v>
      </c>
      <c r="AO18">
        <v>0.5</v>
      </c>
      <c r="AP18" s="4">
        <v>0.04</v>
      </c>
      <c r="AQ18">
        <v>180</v>
      </c>
      <c r="AR18">
        <v>175</v>
      </c>
      <c r="AS18">
        <v>175</v>
      </c>
      <c r="AT18">
        <v>100</v>
      </c>
      <c r="AU18">
        <v>100</v>
      </c>
      <c r="AV18">
        <v>0</v>
      </c>
      <c r="AW18">
        <v>-1</v>
      </c>
      <c r="AX18" s="5">
        <v>140</v>
      </c>
      <c r="AY18" s="5">
        <v>0</v>
      </c>
      <c r="AZ18" s="5">
        <v>-1</v>
      </c>
    </row>
    <row r="19" spans="1:52" s="5" customFormat="1">
      <c r="A19" t="s">
        <v>201</v>
      </c>
      <c r="B19">
        <v>15607</v>
      </c>
      <c r="C19" t="s">
        <v>202</v>
      </c>
      <c r="D19" s="1">
        <v>44417.671689814815</v>
      </c>
      <c r="E19" t="s">
        <v>173</v>
      </c>
      <c r="F19" t="s">
        <v>210</v>
      </c>
      <c r="G19">
        <v>11066</v>
      </c>
      <c r="H19" t="s">
        <v>204</v>
      </c>
      <c r="I19" t="s">
        <v>212</v>
      </c>
      <c r="J19">
        <v>1</v>
      </c>
      <c r="K19" t="s">
        <v>53</v>
      </c>
      <c r="L19" s="2">
        <v>44457</v>
      </c>
      <c r="M19" s="3">
        <v>0.83549768518518519</v>
      </c>
      <c r="N19" s="3">
        <v>0.83568287037037037</v>
      </c>
      <c r="O19">
        <v>0</v>
      </c>
      <c r="P19" t="s">
        <v>54</v>
      </c>
      <c r="Q19" t="s">
        <v>16</v>
      </c>
      <c r="R19">
        <v>9.1</v>
      </c>
      <c r="S19">
        <v>1000</v>
      </c>
      <c r="T19">
        <v>1000</v>
      </c>
      <c r="U19">
        <v>0</v>
      </c>
      <c r="V19">
        <v>1</v>
      </c>
      <c r="W19" t="s">
        <v>55</v>
      </c>
      <c r="X19">
        <v>0</v>
      </c>
      <c r="Y19" s="4">
        <v>1.8740199999999999E-8</v>
      </c>
      <c r="Z19">
        <v>832000</v>
      </c>
      <c r="AA19">
        <v>2895066</v>
      </c>
      <c r="AB19">
        <v>199590</v>
      </c>
      <c r="AC19">
        <v>148210916</v>
      </c>
      <c r="AD19">
        <v>448125884</v>
      </c>
      <c r="AE19">
        <v>14424948</v>
      </c>
      <c r="AF19">
        <v>155.542</v>
      </c>
      <c r="AG19" s="4">
        <v>5.08295E-2</v>
      </c>
      <c r="AH19">
        <v>160.00200000000001</v>
      </c>
      <c r="AI19">
        <v>8694</v>
      </c>
      <c r="AJ19">
        <v>358941</v>
      </c>
      <c r="AK19">
        <v>3935350</v>
      </c>
      <c r="AL19" s="4">
        <v>7.3749407517733706E-2</v>
      </c>
      <c r="AM19">
        <v>0.99779099999999998</v>
      </c>
      <c r="AN19">
        <v>0.1</v>
      </c>
      <c r="AO19">
        <v>0.5</v>
      </c>
      <c r="AP19" s="4">
        <v>0.04</v>
      </c>
      <c r="AQ19">
        <v>180</v>
      </c>
      <c r="AR19">
        <v>175</v>
      </c>
      <c r="AS19">
        <v>175</v>
      </c>
      <c r="AT19">
        <v>100</v>
      </c>
      <c r="AU19">
        <v>100</v>
      </c>
      <c r="AV19">
        <v>0</v>
      </c>
      <c r="AW19">
        <v>-1</v>
      </c>
      <c r="AX19" s="5">
        <v>140</v>
      </c>
      <c r="AY19" s="5">
        <v>0</v>
      </c>
      <c r="AZ19" s="5">
        <v>-1</v>
      </c>
    </row>
    <row r="20" spans="1:52" s="5" customFormat="1">
      <c r="A20" t="s">
        <v>201</v>
      </c>
      <c r="B20">
        <v>15607</v>
      </c>
      <c r="C20" t="s">
        <v>202</v>
      </c>
      <c r="D20" s="1">
        <v>44417.671689814815</v>
      </c>
      <c r="E20" t="s">
        <v>173</v>
      </c>
      <c r="F20" t="s">
        <v>210</v>
      </c>
      <c r="G20">
        <v>11075</v>
      </c>
      <c r="H20" t="s">
        <v>213</v>
      </c>
      <c r="I20" t="s">
        <v>214</v>
      </c>
      <c r="J20">
        <v>1</v>
      </c>
      <c r="K20" t="s">
        <v>53</v>
      </c>
      <c r="L20" s="2">
        <v>44457</v>
      </c>
      <c r="M20" s="3">
        <v>0.83714120370370371</v>
      </c>
      <c r="N20" s="3">
        <v>0.83732638888888899</v>
      </c>
      <c r="O20">
        <v>0</v>
      </c>
      <c r="P20" t="s">
        <v>54</v>
      </c>
      <c r="Q20" t="s">
        <v>16</v>
      </c>
      <c r="R20">
        <v>9.1</v>
      </c>
      <c r="S20">
        <v>1000</v>
      </c>
      <c r="T20">
        <v>1000</v>
      </c>
      <c r="U20">
        <v>0</v>
      </c>
      <c r="V20">
        <v>1</v>
      </c>
      <c r="W20" t="s">
        <v>55</v>
      </c>
      <c r="X20">
        <v>0</v>
      </c>
      <c r="Y20" s="4">
        <v>1.8740199999999999E-8</v>
      </c>
      <c r="Z20">
        <v>54361566</v>
      </c>
      <c r="AA20">
        <v>17286097</v>
      </c>
      <c r="AB20">
        <v>22873687</v>
      </c>
      <c r="AC20">
        <v>7034198995</v>
      </c>
      <c r="AD20">
        <v>1826825183</v>
      </c>
      <c r="AE20">
        <v>2034149392</v>
      </c>
      <c r="AF20">
        <v>115.267</v>
      </c>
      <c r="AG20">
        <v>0.24199499999999999</v>
      </c>
      <c r="AH20">
        <v>123.675</v>
      </c>
      <c r="AI20">
        <v>4381</v>
      </c>
      <c r="AJ20">
        <v>12843</v>
      </c>
      <c r="AK20">
        <v>94525731</v>
      </c>
      <c r="AL20">
        <v>1.77143498200431</v>
      </c>
      <c r="AM20">
        <v>0.99995400000000001</v>
      </c>
      <c r="AN20">
        <v>0.1</v>
      </c>
      <c r="AO20">
        <v>0.5</v>
      </c>
      <c r="AP20" s="4">
        <v>0.04</v>
      </c>
      <c r="AQ20">
        <v>180</v>
      </c>
      <c r="AR20">
        <v>110</v>
      </c>
      <c r="AS20">
        <v>110</v>
      </c>
      <c r="AT20">
        <v>100</v>
      </c>
      <c r="AU20">
        <v>100</v>
      </c>
      <c r="AV20">
        <v>0</v>
      </c>
      <c r="AW20">
        <v>-1</v>
      </c>
      <c r="AX20" s="5">
        <v>140</v>
      </c>
      <c r="AY20" s="5">
        <v>0</v>
      </c>
      <c r="AZ20" s="5">
        <v>-1</v>
      </c>
    </row>
    <row r="21" spans="1:52" s="5" customFormat="1">
      <c r="A21" t="s">
        <v>201</v>
      </c>
      <c r="B21">
        <v>15607</v>
      </c>
      <c r="C21" t="s">
        <v>202</v>
      </c>
      <c r="D21" s="1">
        <v>44417.671689814815</v>
      </c>
      <c r="E21" t="s">
        <v>173</v>
      </c>
      <c r="F21" t="s">
        <v>210</v>
      </c>
      <c r="G21">
        <v>11084</v>
      </c>
      <c r="H21" t="s">
        <v>213</v>
      </c>
      <c r="I21" t="s">
        <v>215</v>
      </c>
      <c r="J21">
        <v>1</v>
      </c>
      <c r="K21" t="s">
        <v>53</v>
      </c>
      <c r="L21" s="2">
        <v>44457</v>
      </c>
      <c r="M21" s="3">
        <v>0.83883101851851849</v>
      </c>
      <c r="N21" s="3">
        <v>0.83901620370370367</v>
      </c>
      <c r="O21">
        <v>0</v>
      </c>
      <c r="P21" t="s">
        <v>54</v>
      </c>
      <c r="Q21" t="s">
        <v>16</v>
      </c>
      <c r="R21">
        <v>9.1</v>
      </c>
      <c r="S21">
        <v>1000</v>
      </c>
      <c r="T21">
        <v>1000</v>
      </c>
      <c r="U21">
        <v>0</v>
      </c>
      <c r="V21">
        <v>1</v>
      </c>
      <c r="W21" t="s">
        <v>55</v>
      </c>
      <c r="X21">
        <v>0</v>
      </c>
      <c r="Y21" s="4">
        <v>1.8740199999999999E-8</v>
      </c>
      <c r="Z21">
        <v>14362467</v>
      </c>
      <c r="AA21">
        <v>46856</v>
      </c>
      <c r="AB21">
        <v>115079</v>
      </c>
      <c r="AC21">
        <v>2394537658</v>
      </c>
      <c r="AD21">
        <v>4966729</v>
      </c>
      <c r="AE21">
        <v>8140981</v>
      </c>
      <c r="AF21">
        <v>165.76599999999999</v>
      </c>
      <c r="AG21" s="4">
        <v>7.9231500000000003E-3</v>
      </c>
      <c r="AH21">
        <v>166.524</v>
      </c>
      <c r="AI21">
        <v>1273</v>
      </c>
      <c r="AJ21">
        <v>153978</v>
      </c>
      <c r="AK21">
        <v>14525675</v>
      </c>
      <c r="AL21">
        <v>0.27221465055081601</v>
      </c>
      <c r="AM21">
        <v>0.99991200000000002</v>
      </c>
      <c r="AN21">
        <v>0.1</v>
      </c>
      <c r="AO21">
        <v>0.5</v>
      </c>
      <c r="AP21" s="4">
        <v>0.04</v>
      </c>
      <c r="AQ21">
        <v>180</v>
      </c>
      <c r="AR21">
        <v>110</v>
      </c>
      <c r="AS21">
        <v>110</v>
      </c>
      <c r="AT21">
        <v>100</v>
      </c>
      <c r="AU21">
        <v>100</v>
      </c>
      <c r="AV21">
        <v>0</v>
      </c>
      <c r="AW21">
        <v>-1</v>
      </c>
      <c r="AX21" s="5">
        <v>140</v>
      </c>
      <c r="AY21" s="5">
        <v>0</v>
      </c>
      <c r="AZ21" s="5">
        <v>-1</v>
      </c>
    </row>
    <row r="22" spans="1:52" s="5" customFormat="1">
      <c r="A22" t="s">
        <v>201</v>
      </c>
      <c r="B22">
        <v>15607</v>
      </c>
      <c r="C22" t="s">
        <v>202</v>
      </c>
      <c r="D22" s="1">
        <v>44417.671689814815</v>
      </c>
      <c r="E22" t="s">
        <v>173</v>
      </c>
      <c r="F22" t="s">
        <v>210</v>
      </c>
      <c r="G22">
        <v>11094</v>
      </c>
      <c r="H22" t="s">
        <v>209</v>
      </c>
      <c r="I22" t="s">
        <v>211</v>
      </c>
      <c r="J22">
        <v>1</v>
      </c>
      <c r="K22" t="s">
        <v>53</v>
      </c>
      <c r="L22" s="2">
        <v>44457</v>
      </c>
      <c r="M22" s="3">
        <v>0.84063657407407411</v>
      </c>
      <c r="N22" s="3">
        <v>0.84076388888888898</v>
      </c>
      <c r="O22">
        <v>0</v>
      </c>
      <c r="P22" t="s">
        <v>54</v>
      </c>
      <c r="Q22" t="s">
        <v>16</v>
      </c>
      <c r="R22">
        <v>9.1</v>
      </c>
      <c r="S22">
        <v>1000</v>
      </c>
      <c r="T22">
        <v>1000</v>
      </c>
      <c r="U22">
        <v>0</v>
      </c>
      <c r="V22">
        <v>1</v>
      </c>
      <c r="W22" t="s">
        <v>55</v>
      </c>
      <c r="X22">
        <v>0</v>
      </c>
      <c r="Y22" s="4">
        <v>1.8740199999999999E-8</v>
      </c>
      <c r="Z22">
        <v>9316913</v>
      </c>
      <c r="AA22">
        <v>1188705</v>
      </c>
      <c r="AB22">
        <v>268540</v>
      </c>
      <c r="AC22">
        <v>1959217961</v>
      </c>
      <c r="AD22">
        <v>170702033</v>
      </c>
      <c r="AE22">
        <v>21296688</v>
      </c>
      <c r="AF22">
        <v>199.66399999999999</v>
      </c>
      <c r="AG22" s="4">
        <v>2.4924499999999999E-2</v>
      </c>
      <c r="AH22">
        <v>202.74100000000001</v>
      </c>
      <c r="AI22">
        <v>51685</v>
      </c>
      <c r="AJ22">
        <v>10689689</v>
      </c>
      <c r="AK22">
        <v>10825843</v>
      </c>
      <c r="AL22">
        <v>0.20287890711880899</v>
      </c>
      <c r="AM22">
        <v>0.99522600000000006</v>
      </c>
      <c r="AN22">
        <v>0.1</v>
      </c>
      <c r="AO22">
        <v>0.5</v>
      </c>
      <c r="AP22" s="4">
        <v>0.04</v>
      </c>
      <c r="AQ22">
        <v>220</v>
      </c>
      <c r="AR22">
        <v>175</v>
      </c>
      <c r="AS22">
        <v>175</v>
      </c>
      <c r="AT22">
        <v>100</v>
      </c>
      <c r="AU22">
        <v>100</v>
      </c>
      <c r="AV22">
        <v>0</v>
      </c>
      <c r="AW22">
        <v>-1</v>
      </c>
      <c r="AX22" s="5">
        <v>140</v>
      </c>
      <c r="AY22" s="5">
        <v>0</v>
      </c>
      <c r="AZ22" s="5">
        <v>-1</v>
      </c>
    </row>
    <row r="23" spans="1:52" s="5" customFormat="1">
      <c r="A23" t="s">
        <v>201</v>
      </c>
      <c r="B23">
        <v>15607</v>
      </c>
      <c r="C23" t="s">
        <v>202</v>
      </c>
      <c r="D23" s="1">
        <v>44417.671689814815</v>
      </c>
      <c r="E23" t="s">
        <v>173</v>
      </c>
      <c r="F23" t="s">
        <v>210</v>
      </c>
      <c r="G23">
        <v>11112</v>
      </c>
      <c r="H23" t="s">
        <v>209</v>
      </c>
      <c r="I23" t="s">
        <v>212</v>
      </c>
      <c r="J23">
        <v>1</v>
      </c>
      <c r="K23" t="s">
        <v>53</v>
      </c>
      <c r="L23" s="2">
        <v>44457</v>
      </c>
      <c r="M23" s="3">
        <v>0.84309027777777779</v>
      </c>
      <c r="N23" s="3">
        <v>0.84321759259259255</v>
      </c>
      <c r="O23">
        <v>0</v>
      </c>
      <c r="P23" t="s">
        <v>54</v>
      </c>
      <c r="Q23" t="s">
        <v>16</v>
      </c>
      <c r="R23">
        <v>9.1</v>
      </c>
      <c r="S23">
        <v>1000</v>
      </c>
      <c r="T23">
        <v>1000</v>
      </c>
      <c r="U23">
        <v>0</v>
      </c>
      <c r="V23">
        <v>1</v>
      </c>
      <c r="W23" t="s">
        <v>55</v>
      </c>
      <c r="X23">
        <v>0</v>
      </c>
      <c r="Y23" s="4">
        <v>1.8740199999999999E-8</v>
      </c>
      <c r="Z23">
        <v>39737061</v>
      </c>
      <c r="AA23">
        <v>2895066</v>
      </c>
      <c r="AB23">
        <v>199590</v>
      </c>
      <c r="AC23">
        <v>8228689328</v>
      </c>
      <c r="AD23">
        <v>448125884</v>
      </c>
      <c r="AE23">
        <v>14424948</v>
      </c>
      <c r="AF23">
        <v>202.916</v>
      </c>
      <c r="AG23" s="4">
        <v>4.65986E-3</v>
      </c>
      <c r="AH23">
        <v>203.52799999999999</v>
      </c>
      <c r="AI23">
        <v>35599</v>
      </c>
      <c r="AJ23">
        <v>6063470</v>
      </c>
      <c r="AK23">
        <v>42867316</v>
      </c>
      <c r="AL23">
        <v>0.80334383393483799</v>
      </c>
      <c r="AM23">
        <v>0.99917</v>
      </c>
      <c r="AN23">
        <v>0.1</v>
      </c>
      <c r="AO23">
        <v>0.5</v>
      </c>
      <c r="AP23" s="4">
        <v>0.04</v>
      </c>
      <c r="AQ23">
        <v>220</v>
      </c>
      <c r="AR23">
        <v>175</v>
      </c>
      <c r="AS23">
        <v>175</v>
      </c>
      <c r="AT23">
        <v>100</v>
      </c>
      <c r="AU23">
        <v>100</v>
      </c>
      <c r="AV23">
        <v>0</v>
      </c>
      <c r="AW23">
        <v>-1</v>
      </c>
      <c r="AX23" s="5">
        <v>140</v>
      </c>
      <c r="AY23" s="5">
        <v>0</v>
      </c>
      <c r="AZ23" s="5">
        <v>-1</v>
      </c>
    </row>
    <row r="24" spans="1:52" s="5" customFormat="1">
      <c r="A24" t="s">
        <v>201</v>
      </c>
      <c r="B24">
        <v>15607</v>
      </c>
      <c r="C24" t="s">
        <v>202</v>
      </c>
      <c r="D24" s="1">
        <v>44417.671689814815</v>
      </c>
      <c r="E24" t="s">
        <v>173</v>
      </c>
      <c r="F24" t="s">
        <v>210</v>
      </c>
      <c r="G24">
        <v>11130</v>
      </c>
      <c r="H24" t="s">
        <v>209</v>
      </c>
      <c r="I24" t="s">
        <v>214</v>
      </c>
      <c r="J24">
        <v>1</v>
      </c>
      <c r="K24" t="s">
        <v>53</v>
      </c>
      <c r="L24" s="2">
        <v>44457</v>
      </c>
      <c r="M24" s="3">
        <v>0.84556712962962965</v>
      </c>
      <c r="N24" s="3">
        <v>0.84569444444444442</v>
      </c>
      <c r="O24">
        <v>0</v>
      </c>
      <c r="P24" t="s">
        <v>54</v>
      </c>
      <c r="Q24" t="s">
        <v>16</v>
      </c>
      <c r="R24">
        <v>9.1</v>
      </c>
      <c r="S24">
        <v>1000</v>
      </c>
      <c r="T24">
        <v>1000</v>
      </c>
      <c r="U24">
        <v>0</v>
      </c>
      <c r="V24">
        <v>1</v>
      </c>
      <c r="W24" t="s">
        <v>55</v>
      </c>
      <c r="X24">
        <v>0</v>
      </c>
      <c r="Y24" s="4">
        <v>1.8740199999999999E-8</v>
      </c>
      <c r="Z24">
        <v>1355987</v>
      </c>
      <c r="AA24">
        <v>71303577</v>
      </c>
      <c r="AB24">
        <v>22873687</v>
      </c>
      <c r="AC24">
        <v>258608174</v>
      </c>
      <c r="AD24">
        <v>8799820811</v>
      </c>
      <c r="AE24">
        <v>2034149392</v>
      </c>
      <c r="AF24">
        <v>116.11199999999999</v>
      </c>
      <c r="AG24">
        <v>0.23943200000000001</v>
      </c>
      <c r="AH24">
        <v>124.669</v>
      </c>
      <c r="AI24">
        <v>5824</v>
      </c>
      <c r="AJ24">
        <v>321338</v>
      </c>
      <c r="AK24">
        <v>95539075</v>
      </c>
      <c r="AL24">
        <v>1.79042529280555</v>
      </c>
      <c r="AM24">
        <v>0.99993900000000002</v>
      </c>
      <c r="AN24">
        <v>0.1</v>
      </c>
      <c r="AO24">
        <v>0.5</v>
      </c>
      <c r="AP24" s="4">
        <v>0.04</v>
      </c>
      <c r="AQ24">
        <v>220</v>
      </c>
      <c r="AR24">
        <v>175</v>
      </c>
      <c r="AS24">
        <v>175</v>
      </c>
      <c r="AT24">
        <v>100</v>
      </c>
      <c r="AU24">
        <v>100</v>
      </c>
      <c r="AV24">
        <v>0</v>
      </c>
      <c r="AW24">
        <v>-1</v>
      </c>
      <c r="AX24" s="5">
        <v>60</v>
      </c>
      <c r="AY24" s="5">
        <v>0</v>
      </c>
      <c r="AZ24" s="5">
        <v>-1</v>
      </c>
    </row>
    <row r="25" spans="1:52" s="5" customFormat="1">
      <c r="A25" t="s">
        <v>201</v>
      </c>
      <c r="B25">
        <v>15607</v>
      </c>
      <c r="C25" t="s">
        <v>202</v>
      </c>
      <c r="D25" s="1">
        <v>44417.671689814815</v>
      </c>
      <c r="E25" t="s">
        <v>173</v>
      </c>
      <c r="F25" t="s">
        <v>210</v>
      </c>
      <c r="G25">
        <v>11148</v>
      </c>
      <c r="H25" t="s">
        <v>209</v>
      </c>
      <c r="I25" t="s">
        <v>215</v>
      </c>
      <c r="J25">
        <v>1</v>
      </c>
      <c r="K25" t="s">
        <v>53</v>
      </c>
      <c r="L25" s="2">
        <v>44457</v>
      </c>
      <c r="M25" s="3">
        <v>0.84805555555555545</v>
      </c>
      <c r="N25" s="3">
        <v>0.84819444444444436</v>
      </c>
      <c r="O25">
        <v>0</v>
      </c>
      <c r="P25" t="s">
        <v>54</v>
      </c>
      <c r="Q25" t="s">
        <v>16</v>
      </c>
      <c r="R25">
        <v>9.1</v>
      </c>
      <c r="S25">
        <v>1000</v>
      </c>
      <c r="T25">
        <v>1000</v>
      </c>
      <c r="U25">
        <v>0</v>
      </c>
      <c r="V25">
        <v>1</v>
      </c>
      <c r="W25" t="s">
        <v>55</v>
      </c>
      <c r="X25">
        <v>0</v>
      </c>
      <c r="Y25" s="4">
        <v>1.8740199999999999E-8</v>
      </c>
      <c r="Z25">
        <v>69834579</v>
      </c>
      <c r="AA25">
        <v>10342360</v>
      </c>
      <c r="AB25">
        <v>115079</v>
      </c>
      <c r="AC25">
        <v>13998500256</v>
      </c>
      <c r="AD25">
        <v>1675117538</v>
      </c>
      <c r="AE25">
        <v>8140981</v>
      </c>
      <c r="AF25">
        <v>195.309</v>
      </c>
      <c r="AG25" s="4">
        <v>1.43326E-3</v>
      </c>
      <c r="AH25">
        <v>195.488</v>
      </c>
      <c r="AI25">
        <v>12390</v>
      </c>
      <c r="AJ25">
        <v>2459335</v>
      </c>
      <c r="AK25">
        <v>80304408</v>
      </c>
      <c r="AL25">
        <v>1.5049239612899299</v>
      </c>
      <c r="AM25">
        <v>0.99984600000000001</v>
      </c>
      <c r="AN25">
        <v>0.1</v>
      </c>
      <c r="AO25">
        <v>0.5</v>
      </c>
      <c r="AP25" s="4">
        <v>0.04</v>
      </c>
      <c r="AQ25">
        <v>220</v>
      </c>
      <c r="AR25">
        <v>175</v>
      </c>
      <c r="AS25">
        <v>175</v>
      </c>
      <c r="AT25">
        <v>100</v>
      </c>
      <c r="AU25">
        <v>100</v>
      </c>
      <c r="AV25">
        <v>0</v>
      </c>
      <c r="AW25">
        <v>-1</v>
      </c>
      <c r="AX25" s="5">
        <v>60</v>
      </c>
      <c r="AY25" s="5">
        <v>0</v>
      </c>
      <c r="AZ25" s="5">
        <v>-1</v>
      </c>
    </row>
    <row r="26" spans="1:52" s="5" customFormat="1">
      <c r="A26" t="s">
        <v>201</v>
      </c>
      <c r="B26">
        <v>15607</v>
      </c>
      <c r="C26" t="s">
        <v>202</v>
      </c>
      <c r="D26" s="1">
        <v>44417.671689814815</v>
      </c>
      <c r="E26" t="s">
        <v>173</v>
      </c>
      <c r="F26" t="s">
        <v>210</v>
      </c>
      <c r="G26">
        <v>11165</v>
      </c>
      <c r="H26" t="s">
        <v>216</v>
      </c>
      <c r="I26" t="s">
        <v>214</v>
      </c>
      <c r="J26">
        <v>1</v>
      </c>
      <c r="K26" t="s">
        <v>53</v>
      </c>
      <c r="L26" s="2">
        <v>44459</v>
      </c>
      <c r="M26" s="3">
        <v>0.42453703703703699</v>
      </c>
      <c r="N26" s="3">
        <v>0.42468750000000005</v>
      </c>
      <c r="O26">
        <v>0</v>
      </c>
      <c r="P26" t="s">
        <v>54</v>
      </c>
      <c r="Q26" t="s">
        <v>16</v>
      </c>
      <c r="R26">
        <v>9.1</v>
      </c>
      <c r="S26">
        <v>1000</v>
      </c>
      <c r="T26">
        <v>1000</v>
      </c>
      <c r="U26">
        <v>0</v>
      </c>
      <c r="V26">
        <v>1</v>
      </c>
      <c r="W26" t="s">
        <v>55</v>
      </c>
      <c r="X26">
        <v>0</v>
      </c>
      <c r="Y26" s="4">
        <v>1.8740199999999999E-8</v>
      </c>
      <c r="Z26">
        <v>54361566</v>
      </c>
      <c r="AA26">
        <v>17286097</v>
      </c>
      <c r="AB26">
        <v>19440899</v>
      </c>
      <c r="AC26">
        <v>7034198995</v>
      </c>
      <c r="AD26">
        <v>1826825183</v>
      </c>
      <c r="AE26">
        <v>1789699403</v>
      </c>
      <c r="AF26">
        <v>116.92700000000001</v>
      </c>
      <c r="AG26">
        <v>0.21342900000000001</v>
      </c>
      <c r="AH26">
        <v>123.675</v>
      </c>
      <c r="AI26">
        <v>4381</v>
      </c>
      <c r="AJ26">
        <v>12843</v>
      </c>
      <c r="AK26">
        <v>91092943</v>
      </c>
      <c r="AL26">
        <v>1.70710370749658</v>
      </c>
      <c r="AM26">
        <v>0.99995199999999995</v>
      </c>
      <c r="AN26">
        <v>0.1</v>
      </c>
      <c r="AO26">
        <v>0.5</v>
      </c>
      <c r="AP26" s="4">
        <v>0.04</v>
      </c>
      <c r="AQ26">
        <v>180</v>
      </c>
      <c r="AR26">
        <v>110</v>
      </c>
      <c r="AS26">
        <v>110</v>
      </c>
      <c r="AT26">
        <v>100</v>
      </c>
      <c r="AU26">
        <v>100</v>
      </c>
      <c r="AV26">
        <v>80</v>
      </c>
      <c r="AW26">
        <v>-1</v>
      </c>
      <c r="AX26" s="5">
        <v>140</v>
      </c>
      <c r="AY26" s="5">
        <v>0</v>
      </c>
      <c r="AZ26" s="5">
        <v>-1</v>
      </c>
    </row>
    <row r="27" spans="1:52" s="5" customFormat="1">
      <c r="A27" t="s">
        <v>201</v>
      </c>
      <c r="B27">
        <v>15607</v>
      </c>
      <c r="C27" t="s">
        <v>202</v>
      </c>
      <c r="D27" s="1">
        <v>44417.671689814815</v>
      </c>
      <c r="E27" t="s">
        <v>173</v>
      </c>
      <c r="F27" t="s">
        <v>210</v>
      </c>
      <c r="G27">
        <v>11174</v>
      </c>
      <c r="H27" t="s">
        <v>216</v>
      </c>
      <c r="I27" t="s">
        <v>215</v>
      </c>
      <c r="J27">
        <v>1</v>
      </c>
      <c r="K27" t="s">
        <v>53</v>
      </c>
      <c r="L27" s="2">
        <v>44459</v>
      </c>
      <c r="M27" s="3">
        <v>0.42583333333333334</v>
      </c>
      <c r="N27" s="3">
        <v>0.42596064814814816</v>
      </c>
      <c r="O27">
        <v>0</v>
      </c>
      <c r="P27" t="s">
        <v>54</v>
      </c>
      <c r="Q27" t="s">
        <v>16</v>
      </c>
      <c r="R27">
        <v>9.1</v>
      </c>
      <c r="S27">
        <v>1000</v>
      </c>
      <c r="T27">
        <v>1000</v>
      </c>
      <c r="U27">
        <v>0</v>
      </c>
      <c r="V27">
        <v>1</v>
      </c>
      <c r="W27" t="s">
        <v>55</v>
      </c>
      <c r="X27">
        <v>0</v>
      </c>
      <c r="Y27" s="4">
        <v>1.8740199999999999E-8</v>
      </c>
      <c r="Z27">
        <v>14362467</v>
      </c>
      <c r="AA27">
        <v>46856</v>
      </c>
      <c r="AB27">
        <v>51592</v>
      </c>
      <c r="AC27">
        <v>2394537658</v>
      </c>
      <c r="AD27">
        <v>4966729</v>
      </c>
      <c r="AE27">
        <v>4703718</v>
      </c>
      <c r="AF27">
        <v>166.256</v>
      </c>
      <c r="AG27" s="4">
        <v>3.5676900000000001E-3</v>
      </c>
      <c r="AH27">
        <v>166.524</v>
      </c>
      <c r="AI27">
        <v>1273</v>
      </c>
      <c r="AJ27">
        <v>153978</v>
      </c>
      <c r="AK27">
        <v>14462188</v>
      </c>
      <c r="AL27">
        <v>0.271024888868862</v>
      </c>
      <c r="AM27">
        <v>0.99991200000000002</v>
      </c>
      <c r="AN27">
        <v>0.1</v>
      </c>
      <c r="AO27">
        <v>0.5</v>
      </c>
      <c r="AP27" s="4">
        <v>0.04</v>
      </c>
      <c r="AQ27">
        <v>180</v>
      </c>
      <c r="AR27">
        <v>110</v>
      </c>
      <c r="AS27">
        <v>110</v>
      </c>
      <c r="AT27">
        <v>100</v>
      </c>
      <c r="AU27">
        <v>100</v>
      </c>
      <c r="AV27">
        <v>80</v>
      </c>
      <c r="AW27">
        <v>-1</v>
      </c>
      <c r="AX27" s="5">
        <v>140</v>
      </c>
      <c r="AY27" s="5">
        <v>0</v>
      </c>
      <c r="AZ27" s="5">
        <v>-1</v>
      </c>
    </row>
    <row r="28" spans="1:52" s="5" customFormat="1">
      <c r="A28" t="s">
        <v>201</v>
      </c>
      <c r="B28">
        <v>15607</v>
      </c>
      <c r="C28" t="s">
        <v>202</v>
      </c>
      <c r="D28" s="1">
        <v>44417.671689814815</v>
      </c>
      <c r="E28" t="s">
        <v>173</v>
      </c>
      <c r="F28" t="s">
        <v>210</v>
      </c>
      <c r="G28">
        <v>11203</v>
      </c>
      <c r="H28" t="s">
        <v>52</v>
      </c>
      <c r="I28" t="s">
        <v>211</v>
      </c>
      <c r="J28">
        <v>1</v>
      </c>
      <c r="K28" t="s">
        <v>53</v>
      </c>
      <c r="L28" s="2">
        <v>44483</v>
      </c>
      <c r="M28" s="3">
        <v>0.70124999999999993</v>
      </c>
      <c r="N28" s="3">
        <v>0.70152777777777775</v>
      </c>
      <c r="O28">
        <v>0</v>
      </c>
      <c r="P28" t="s">
        <v>54</v>
      </c>
      <c r="Q28" t="s">
        <v>16</v>
      </c>
      <c r="R28">
        <v>9.1</v>
      </c>
      <c r="S28">
        <v>1000</v>
      </c>
      <c r="T28">
        <v>1000</v>
      </c>
      <c r="U28">
        <v>0</v>
      </c>
      <c r="V28">
        <v>1</v>
      </c>
      <c r="W28" t="s">
        <v>55</v>
      </c>
      <c r="X28">
        <v>0</v>
      </c>
      <c r="Y28" s="4">
        <v>1.8740199999999999E-8</v>
      </c>
      <c r="Z28">
        <v>0</v>
      </c>
      <c r="AA28">
        <v>0</v>
      </c>
      <c r="AB28">
        <v>773659</v>
      </c>
      <c r="AC28">
        <v>0</v>
      </c>
      <c r="AD28">
        <v>0</v>
      </c>
      <c r="AE28">
        <v>82809647</v>
      </c>
      <c r="AF28">
        <v>107.036</v>
      </c>
      <c r="AG28">
        <v>1</v>
      </c>
      <c r="AH28" t="s">
        <v>56</v>
      </c>
      <c r="AI28">
        <v>248</v>
      </c>
      <c r="AJ28">
        <v>4333</v>
      </c>
      <c r="AK28">
        <v>773907</v>
      </c>
      <c r="AL28" s="4">
        <v>1.45032037109346E-2</v>
      </c>
      <c r="AM28">
        <v>0.99968000000000001</v>
      </c>
      <c r="AN28">
        <v>0.1</v>
      </c>
      <c r="AO28">
        <v>0.5</v>
      </c>
      <c r="AP28" s="4">
        <v>0.04</v>
      </c>
      <c r="AQ28">
        <v>40</v>
      </c>
      <c r="AR28">
        <v>65</v>
      </c>
      <c r="AS28">
        <v>65</v>
      </c>
      <c r="AT28">
        <v>140</v>
      </c>
      <c r="AU28">
        <v>140</v>
      </c>
      <c r="AV28">
        <v>0</v>
      </c>
      <c r="AW28">
        <v>-1</v>
      </c>
      <c r="AX28" s="5">
        <v>60</v>
      </c>
      <c r="AY28" s="5">
        <v>0</v>
      </c>
      <c r="AZ28" s="5">
        <v>-1</v>
      </c>
    </row>
    <row r="29" spans="1:52" s="5" customFormat="1">
      <c r="A29" t="s">
        <v>201</v>
      </c>
      <c r="B29">
        <v>15607</v>
      </c>
      <c r="C29" t="s">
        <v>202</v>
      </c>
      <c r="D29" s="1">
        <v>44417.671689814815</v>
      </c>
      <c r="E29" t="s">
        <v>173</v>
      </c>
      <c r="F29" t="s">
        <v>210</v>
      </c>
      <c r="G29">
        <v>11212</v>
      </c>
      <c r="H29" t="s">
        <v>57</v>
      </c>
      <c r="I29" t="s">
        <v>212</v>
      </c>
      <c r="J29">
        <v>1</v>
      </c>
      <c r="K29" t="s">
        <v>53</v>
      </c>
      <c r="L29" s="2">
        <v>44483</v>
      </c>
      <c r="M29" s="3">
        <v>0.70373842592592595</v>
      </c>
      <c r="N29" s="3">
        <v>0.70391203703703698</v>
      </c>
      <c r="O29">
        <v>0</v>
      </c>
      <c r="P29" t="s">
        <v>54</v>
      </c>
      <c r="Q29" t="s">
        <v>16</v>
      </c>
      <c r="R29">
        <v>9.1</v>
      </c>
      <c r="S29">
        <v>1000</v>
      </c>
      <c r="T29">
        <v>1000</v>
      </c>
      <c r="U29">
        <v>0</v>
      </c>
      <c r="V29">
        <v>1</v>
      </c>
      <c r="W29" t="s">
        <v>55</v>
      </c>
      <c r="X29">
        <v>0</v>
      </c>
      <c r="Y29" s="4">
        <v>1.8740199999999999E-8</v>
      </c>
      <c r="Z29">
        <v>3779369</v>
      </c>
      <c r="AA29">
        <v>96071</v>
      </c>
      <c r="AB29">
        <v>51216</v>
      </c>
      <c r="AC29">
        <v>601343980</v>
      </c>
      <c r="AD29">
        <v>7471155</v>
      </c>
      <c r="AE29">
        <v>1946613</v>
      </c>
      <c r="AF29">
        <v>155.542</v>
      </c>
      <c r="AG29" s="4">
        <v>1.30432E-2</v>
      </c>
      <c r="AH29">
        <v>157.096</v>
      </c>
      <c r="AI29">
        <v>8694</v>
      </c>
      <c r="AJ29">
        <v>358941</v>
      </c>
      <c r="AK29">
        <v>3935350</v>
      </c>
      <c r="AL29" s="4">
        <v>7.3749407517733706E-2</v>
      </c>
      <c r="AM29">
        <v>0.99779099999999998</v>
      </c>
      <c r="AN29">
        <v>0.1</v>
      </c>
      <c r="AO29">
        <v>0.5</v>
      </c>
      <c r="AP29" s="4">
        <v>0.04</v>
      </c>
      <c r="AQ29">
        <v>180</v>
      </c>
      <c r="AR29">
        <v>90</v>
      </c>
      <c r="AS29">
        <v>90</v>
      </c>
      <c r="AT29">
        <v>60</v>
      </c>
      <c r="AU29">
        <v>60</v>
      </c>
      <c r="AV29">
        <v>0</v>
      </c>
      <c r="AW29">
        <v>-1</v>
      </c>
      <c r="AX29" s="5">
        <v>60</v>
      </c>
      <c r="AY29" s="5">
        <v>0</v>
      </c>
      <c r="AZ29" s="5">
        <v>-1</v>
      </c>
    </row>
    <row r="30" spans="1:52" s="5" customFormat="1">
      <c r="A30" t="s">
        <v>201</v>
      </c>
      <c r="B30">
        <v>15607</v>
      </c>
      <c r="C30" t="s">
        <v>202</v>
      </c>
      <c r="D30" s="1">
        <v>44417.671689814815</v>
      </c>
      <c r="E30" t="s">
        <v>173</v>
      </c>
      <c r="F30" t="s">
        <v>210</v>
      </c>
      <c r="G30">
        <v>11275</v>
      </c>
      <c r="H30" t="s">
        <v>52</v>
      </c>
      <c r="I30" t="s">
        <v>211</v>
      </c>
      <c r="J30">
        <v>1</v>
      </c>
      <c r="K30" t="s">
        <v>53</v>
      </c>
      <c r="L30" s="2">
        <v>44483</v>
      </c>
      <c r="M30" s="3">
        <v>0.73296296296296293</v>
      </c>
      <c r="N30" s="3">
        <v>0.7330902777777778</v>
      </c>
      <c r="O30">
        <v>0</v>
      </c>
      <c r="P30" t="s">
        <v>54</v>
      </c>
      <c r="Q30" t="s">
        <v>16</v>
      </c>
      <c r="R30">
        <v>9.1</v>
      </c>
      <c r="S30">
        <v>1000</v>
      </c>
      <c r="T30">
        <v>1000</v>
      </c>
      <c r="U30">
        <v>0</v>
      </c>
      <c r="V30">
        <v>1</v>
      </c>
      <c r="W30" t="s">
        <v>55</v>
      </c>
      <c r="X30">
        <v>0</v>
      </c>
      <c r="Y30" s="4">
        <v>1.8740199999999999E-8</v>
      </c>
      <c r="Z30">
        <v>0</v>
      </c>
      <c r="AA30">
        <v>0</v>
      </c>
      <c r="AB30">
        <v>773659</v>
      </c>
      <c r="AC30">
        <v>0</v>
      </c>
      <c r="AD30">
        <v>0</v>
      </c>
      <c r="AE30">
        <v>82809647</v>
      </c>
      <c r="AF30">
        <v>107.036</v>
      </c>
      <c r="AG30">
        <v>1</v>
      </c>
      <c r="AH30" t="s">
        <v>56</v>
      </c>
      <c r="AI30">
        <v>248</v>
      </c>
      <c r="AJ30">
        <v>4333</v>
      </c>
      <c r="AK30">
        <v>773907</v>
      </c>
      <c r="AL30" s="4">
        <v>1.45032037109346E-2</v>
      </c>
      <c r="AM30">
        <v>0.99968000000000001</v>
      </c>
      <c r="AN30">
        <v>0.1</v>
      </c>
      <c r="AO30">
        <v>0.5</v>
      </c>
      <c r="AP30" s="4">
        <v>0.04</v>
      </c>
      <c r="AQ30">
        <v>40</v>
      </c>
      <c r="AR30">
        <v>65</v>
      </c>
      <c r="AS30">
        <v>65</v>
      </c>
      <c r="AT30">
        <v>140</v>
      </c>
      <c r="AU30">
        <v>140</v>
      </c>
      <c r="AV30">
        <v>0</v>
      </c>
      <c r="AW30">
        <v>-1</v>
      </c>
      <c r="AX30" s="5">
        <v>140</v>
      </c>
      <c r="AY30" s="5">
        <v>0</v>
      </c>
      <c r="AZ30" s="5">
        <v>-1</v>
      </c>
    </row>
    <row r="31" spans="1:52" s="5" customFormat="1">
      <c r="A31" t="s">
        <v>201</v>
      </c>
      <c r="B31">
        <v>15607</v>
      </c>
      <c r="C31" t="s">
        <v>202</v>
      </c>
      <c r="D31" s="1">
        <v>44417.671689814815</v>
      </c>
      <c r="E31" t="s">
        <v>173</v>
      </c>
      <c r="F31" t="s">
        <v>210</v>
      </c>
      <c r="G31">
        <v>11284</v>
      </c>
      <c r="H31" t="s">
        <v>52</v>
      </c>
      <c r="I31" t="s">
        <v>212</v>
      </c>
      <c r="J31">
        <v>1</v>
      </c>
      <c r="K31" t="s">
        <v>53</v>
      </c>
      <c r="L31" s="2">
        <v>44483</v>
      </c>
      <c r="M31" s="3">
        <v>0.73422453703703694</v>
      </c>
      <c r="N31" s="3">
        <v>0.73439814814814808</v>
      </c>
      <c r="O31">
        <v>0</v>
      </c>
      <c r="P31" t="s">
        <v>54</v>
      </c>
      <c r="Q31" t="s">
        <v>16</v>
      </c>
      <c r="R31">
        <v>9.1</v>
      </c>
      <c r="S31">
        <v>1000</v>
      </c>
      <c r="T31">
        <v>1000</v>
      </c>
      <c r="U31">
        <v>0</v>
      </c>
      <c r="V31">
        <v>1</v>
      </c>
      <c r="W31" t="s">
        <v>55</v>
      </c>
      <c r="X31">
        <v>0</v>
      </c>
      <c r="Y31" s="4">
        <v>1.8740199999999999E-8</v>
      </c>
      <c r="Z31">
        <v>0</v>
      </c>
      <c r="AA31">
        <v>0</v>
      </c>
      <c r="AB31">
        <v>784877</v>
      </c>
      <c r="AC31">
        <v>0</v>
      </c>
      <c r="AD31">
        <v>0</v>
      </c>
      <c r="AE31">
        <v>88086470</v>
      </c>
      <c r="AF31">
        <v>112.23</v>
      </c>
      <c r="AG31">
        <v>1</v>
      </c>
      <c r="AH31" t="s">
        <v>56</v>
      </c>
      <c r="AI31">
        <v>5786</v>
      </c>
      <c r="AJ31">
        <v>15375</v>
      </c>
      <c r="AK31">
        <v>790663</v>
      </c>
      <c r="AL31" s="4">
        <v>1.4817215189549499E-2</v>
      </c>
      <c r="AM31">
        <v>0.99268199999999995</v>
      </c>
      <c r="AN31">
        <v>0.1</v>
      </c>
      <c r="AO31">
        <v>0.5</v>
      </c>
      <c r="AP31" s="4">
        <v>0.04</v>
      </c>
      <c r="AQ31">
        <v>40</v>
      </c>
      <c r="AR31">
        <v>65</v>
      </c>
      <c r="AS31">
        <v>65</v>
      </c>
      <c r="AT31">
        <v>140</v>
      </c>
      <c r="AU31">
        <v>140</v>
      </c>
      <c r="AV31">
        <v>0</v>
      </c>
      <c r="AW31">
        <v>-1</v>
      </c>
      <c r="AX31" s="5">
        <v>140</v>
      </c>
      <c r="AY31" s="5">
        <v>0</v>
      </c>
      <c r="AZ31" s="5">
        <v>-1</v>
      </c>
    </row>
    <row r="32" spans="1:52" s="5" customFormat="1">
      <c r="A32" t="s">
        <v>201</v>
      </c>
      <c r="B32">
        <v>15607</v>
      </c>
      <c r="C32" t="s">
        <v>202</v>
      </c>
      <c r="D32" s="1">
        <v>44417.671689814815</v>
      </c>
      <c r="E32" t="s">
        <v>173</v>
      </c>
      <c r="F32" t="s">
        <v>210</v>
      </c>
      <c r="G32">
        <v>11293</v>
      </c>
      <c r="H32" t="s">
        <v>57</v>
      </c>
      <c r="I32" t="s">
        <v>214</v>
      </c>
      <c r="J32">
        <v>1</v>
      </c>
      <c r="K32" t="s">
        <v>53</v>
      </c>
      <c r="L32" s="2">
        <v>44483</v>
      </c>
      <c r="M32" s="3">
        <v>0.73564814814814816</v>
      </c>
      <c r="N32" s="3">
        <v>0.73582175925925919</v>
      </c>
      <c r="O32">
        <v>0</v>
      </c>
      <c r="P32" t="s">
        <v>54</v>
      </c>
      <c r="Q32" t="s">
        <v>16</v>
      </c>
      <c r="R32">
        <v>9.1</v>
      </c>
      <c r="S32">
        <v>1000</v>
      </c>
      <c r="T32">
        <v>1000</v>
      </c>
      <c r="U32">
        <v>0</v>
      </c>
      <c r="V32">
        <v>1</v>
      </c>
      <c r="W32" t="s">
        <v>55</v>
      </c>
      <c r="X32">
        <v>0</v>
      </c>
      <c r="Y32" s="4">
        <v>1.8740199999999999E-8</v>
      </c>
      <c r="Z32">
        <v>83758459</v>
      </c>
      <c r="AA32">
        <v>10459434</v>
      </c>
      <c r="AB32">
        <v>303457</v>
      </c>
      <c r="AC32">
        <v>10022321814</v>
      </c>
      <c r="AD32">
        <v>859255784</v>
      </c>
      <c r="AE32">
        <v>13595972</v>
      </c>
      <c r="AF32">
        <v>115.267</v>
      </c>
      <c r="AG32" s="4">
        <v>3.21046E-3</v>
      </c>
      <c r="AH32">
        <v>115.494</v>
      </c>
      <c r="AI32">
        <v>4381</v>
      </c>
      <c r="AJ32">
        <v>12843</v>
      </c>
      <c r="AK32">
        <v>94525731</v>
      </c>
      <c r="AL32">
        <v>1.77143498200431</v>
      </c>
      <c r="AM32">
        <v>0.99995400000000001</v>
      </c>
      <c r="AN32">
        <v>0.1</v>
      </c>
      <c r="AO32">
        <v>0.5</v>
      </c>
      <c r="AP32" s="4">
        <v>0.04</v>
      </c>
      <c r="AQ32">
        <v>180</v>
      </c>
      <c r="AR32">
        <v>90</v>
      </c>
      <c r="AS32">
        <v>90</v>
      </c>
      <c r="AT32">
        <v>60</v>
      </c>
      <c r="AU32">
        <v>60</v>
      </c>
      <c r="AV32">
        <v>0</v>
      </c>
      <c r="AW32">
        <v>-1</v>
      </c>
      <c r="AX32" s="5">
        <v>60</v>
      </c>
      <c r="AY32" s="5">
        <v>0</v>
      </c>
      <c r="AZ32" s="5">
        <v>-1</v>
      </c>
    </row>
    <row r="33" spans="1:52" s="5" customFormat="1">
      <c r="A33" t="s">
        <v>201</v>
      </c>
      <c r="B33">
        <v>15607</v>
      </c>
      <c r="C33" t="s">
        <v>202</v>
      </c>
      <c r="D33" s="1">
        <v>44417.671689814815</v>
      </c>
      <c r="E33" t="s">
        <v>173</v>
      </c>
      <c r="F33" t="s">
        <v>210</v>
      </c>
      <c r="G33">
        <v>11302</v>
      </c>
      <c r="H33" t="s">
        <v>57</v>
      </c>
      <c r="I33" t="s">
        <v>215</v>
      </c>
      <c r="J33">
        <v>1</v>
      </c>
      <c r="K33" t="s">
        <v>53</v>
      </c>
      <c r="L33" s="2">
        <v>44483</v>
      </c>
      <c r="M33" s="3">
        <v>0.73724537037037041</v>
      </c>
      <c r="N33" s="3">
        <v>0.73741898148148144</v>
      </c>
      <c r="O33">
        <v>0</v>
      </c>
      <c r="P33" t="s">
        <v>54</v>
      </c>
      <c r="Q33" t="s">
        <v>16</v>
      </c>
      <c r="R33">
        <v>9.1</v>
      </c>
      <c r="S33">
        <v>1000</v>
      </c>
      <c r="T33">
        <v>1000</v>
      </c>
      <c r="U33">
        <v>0</v>
      </c>
      <c r="V33">
        <v>1</v>
      </c>
      <c r="W33" t="s">
        <v>55</v>
      </c>
      <c r="X33">
        <v>0</v>
      </c>
      <c r="Y33" s="4">
        <v>1.8740199999999999E-8</v>
      </c>
      <c r="Z33">
        <v>14438154</v>
      </c>
      <c r="AA33">
        <v>51231</v>
      </c>
      <c r="AB33">
        <v>35017</v>
      </c>
      <c r="AC33">
        <v>2402266166</v>
      </c>
      <c r="AD33">
        <v>3950885</v>
      </c>
      <c r="AE33">
        <v>1428317</v>
      </c>
      <c r="AF33">
        <v>165.76599999999999</v>
      </c>
      <c r="AG33" s="4">
        <v>2.41091E-3</v>
      </c>
      <c r="AH33">
        <v>166.06800000000001</v>
      </c>
      <c r="AI33">
        <v>1273</v>
      </c>
      <c r="AJ33">
        <v>153978</v>
      </c>
      <c r="AK33">
        <v>14525675</v>
      </c>
      <c r="AL33">
        <v>0.27221465055081601</v>
      </c>
      <c r="AM33">
        <v>0.99991200000000002</v>
      </c>
      <c r="AN33">
        <v>0.1</v>
      </c>
      <c r="AO33">
        <v>0.5</v>
      </c>
      <c r="AP33" s="4">
        <v>0.04</v>
      </c>
      <c r="AQ33">
        <v>180</v>
      </c>
      <c r="AR33">
        <v>90</v>
      </c>
      <c r="AS33">
        <v>90</v>
      </c>
      <c r="AT33">
        <v>60</v>
      </c>
      <c r="AU33">
        <v>60</v>
      </c>
      <c r="AV33">
        <v>0</v>
      </c>
      <c r="AW33">
        <v>-1</v>
      </c>
      <c r="AX33" s="5">
        <v>60</v>
      </c>
      <c r="AY33" s="5">
        <v>0</v>
      </c>
      <c r="AZ33" s="5">
        <v>-1</v>
      </c>
    </row>
    <row r="34" spans="1:52" s="5" customFormat="1">
      <c r="A34" t="s">
        <v>201</v>
      </c>
      <c r="B34">
        <v>15608</v>
      </c>
      <c r="C34" t="s">
        <v>217</v>
      </c>
      <c r="D34" s="1">
        <v>44417.697905092595</v>
      </c>
      <c r="E34" t="s">
        <v>174</v>
      </c>
      <c r="F34" t="s">
        <v>218</v>
      </c>
      <c r="G34">
        <v>11022</v>
      </c>
      <c r="H34" t="s">
        <v>204</v>
      </c>
      <c r="I34" t="s">
        <v>219</v>
      </c>
      <c r="J34">
        <v>1</v>
      </c>
      <c r="K34" t="s">
        <v>53</v>
      </c>
      <c r="L34" s="2">
        <v>44457</v>
      </c>
      <c r="M34" s="3">
        <v>0.82719907407407411</v>
      </c>
      <c r="N34" s="3">
        <v>0.82740740740740737</v>
      </c>
      <c r="O34">
        <v>0</v>
      </c>
      <c r="P34" t="s">
        <v>54</v>
      </c>
      <c r="Q34" t="s">
        <v>16</v>
      </c>
      <c r="R34">
        <v>9.1</v>
      </c>
      <c r="S34">
        <v>1000</v>
      </c>
      <c r="T34">
        <v>1000</v>
      </c>
      <c r="U34">
        <v>0</v>
      </c>
      <c r="V34">
        <v>1</v>
      </c>
      <c r="W34" t="s">
        <v>55</v>
      </c>
      <c r="X34">
        <v>0</v>
      </c>
      <c r="Y34" s="4">
        <v>1.8740199999999999E-8</v>
      </c>
      <c r="Z34">
        <v>2453086</v>
      </c>
      <c r="AA34">
        <v>12200704</v>
      </c>
      <c r="AB34">
        <v>11091957</v>
      </c>
      <c r="AC34">
        <v>436894909</v>
      </c>
      <c r="AD34">
        <v>1809201845</v>
      </c>
      <c r="AE34">
        <v>500603369</v>
      </c>
      <c r="AF34">
        <v>106.68600000000001</v>
      </c>
      <c r="AG34">
        <v>0.43082700000000002</v>
      </c>
      <c r="AH34">
        <v>153.27799999999999</v>
      </c>
      <c r="AI34">
        <v>17862</v>
      </c>
      <c r="AJ34">
        <v>2368984</v>
      </c>
      <c r="AK34">
        <v>25763609</v>
      </c>
      <c r="AL34">
        <v>0.482816242333859</v>
      </c>
      <c r="AM34">
        <v>0.99930699999999995</v>
      </c>
      <c r="AN34">
        <v>0.1</v>
      </c>
      <c r="AO34">
        <v>0.5</v>
      </c>
      <c r="AP34" s="4">
        <v>0.04</v>
      </c>
      <c r="AQ34">
        <v>180</v>
      </c>
      <c r="AR34">
        <v>175</v>
      </c>
      <c r="AS34">
        <v>175</v>
      </c>
      <c r="AT34">
        <v>100</v>
      </c>
      <c r="AU34">
        <v>100</v>
      </c>
      <c r="AV34">
        <v>0</v>
      </c>
      <c r="AW34">
        <v>-1</v>
      </c>
      <c r="AX34" s="5">
        <v>140</v>
      </c>
      <c r="AY34" s="5">
        <v>0</v>
      </c>
      <c r="AZ34" s="5">
        <v>-1</v>
      </c>
    </row>
    <row r="35" spans="1:52" s="5" customFormat="1">
      <c r="A35" t="s">
        <v>201</v>
      </c>
      <c r="B35">
        <v>15608</v>
      </c>
      <c r="C35" t="s">
        <v>217</v>
      </c>
      <c r="D35" s="1">
        <v>44417.697905092595</v>
      </c>
      <c r="E35" t="s">
        <v>174</v>
      </c>
      <c r="F35" t="s">
        <v>218</v>
      </c>
      <c r="G35">
        <v>11031</v>
      </c>
      <c r="H35" t="s">
        <v>204</v>
      </c>
      <c r="I35" t="s">
        <v>220</v>
      </c>
      <c r="J35">
        <v>1</v>
      </c>
      <c r="K35" t="s">
        <v>53</v>
      </c>
      <c r="L35" s="2">
        <v>44457</v>
      </c>
      <c r="M35" s="3">
        <v>0.82903935185185185</v>
      </c>
      <c r="N35" s="3">
        <v>0.82921296296296287</v>
      </c>
      <c r="O35">
        <v>0</v>
      </c>
      <c r="P35" t="s">
        <v>54</v>
      </c>
      <c r="Q35" t="s">
        <v>16</v>
      </c>
      <c r="R35">
        <v>9.1</v>
      </c>
      <c r="S35">
        <v>1000</v>
      </c>
      <c r="T35">
        <v>1000</v>
      </c>
      <c r="U35">
        <v>0</v>
      </c>
      <c r="V35">
        <v>1</v>
      </c>
      <c r="W35" t="s">
        <v>55</v>
      </c>
      <c r="X35">
        <v>0</v>
      </c>
      <c r="Y35" s="4">
        <v>1.8740199999999999E-8</v>
      </c>
      <c r="Z35">
        <v>201932</v>
      </c>
      <c r="AA35">
        <v>1194351</v>
      </c>
      <c r="AB35">
        <v>820903</v>
      </c>
      <c r="AC35">
        <v>35961401</v>
      </c>
      <c r="AD35">
        <v>175771662</v>
      </c>
      <c r="AE35">
        <v>44263361</v>
      </c>
      <c r="AF35">
        <v>115.46</v>
      </c>
      <c r="AG35">
        <v>0.37024499999999999</v>
      </c>
      <c r="AH35">
        <v>151.64099999999999</v>
      </c>
      <c r="AI35">
        <v>12835</v>
      </c>
      <c r="AJ35">
        <v>1522412</v>
      </c>
      <c r="AK35">
        <v>2230021</v>
      </c>
      <c r="AL35" s="4">
        <v>4.1791131030811501E-2</v>
      </c>
      <c r="AM35">
        <v>0.99424400000000002</v>
      </c>
      <c r="AN35">
        <v>0.1</v>
      </c>
      <c r="AO35">
        <v>0.5</v>
      </c>
      <c r="AP35" s="4">
        <v>0.04</v>
      </c>
      <c r="AQ35">
        <v>180</v>
      </c>
      <c r="AR35">
        <v>175</v>
      </c>
      <c r="AS35">
        <v>175</v>
      </c>
      <c r="AT35">
        <v>100</v>
      </c>
      <c r="AU35">
        <v>100</v>
      </c>
      <c r="AV35">
        <v>0</v>
      </c>
      <c r="AW35">
        <v>-1</v>
      </c>
      <c r="AX35" s="5">
        <v>140</v>
      </c>
      <c r="AY35" s="5">
        <v>0</v>
      </c>
      <c r="AZ35" s="5">
        <v>-1</v>
      </c>
    </row>
    <row r="36" spans="1:52" s="5" customFormat="1">
      <c r="A36" t="s">
        <v>201</v>
      </c>
      <c r="B36">
        <v>15608</v>
      </c>
      <c r="C36" t="s">
        <v>217</v>
      </c>
      <c r="D36" s="1">
        <v>44417.697905092595</v>
      </c>
      <c r="E36" t="s">
        <v>174</v>
      </c>
      <c r="F36" t="s">
        <v>218</v>
      </c>
      <c r="G36">
        <v>11040</v>
      </c>
      <c r="H36" t="s">
        <v>204</v>
      </c>
      <c r="I36" t="s">
        <v>221</v>
      </c>
      <c r="J36">
        <v>1</v>
      </c>
      <c r="K36" t="s">
        <v>53</v>
      </c>
      <c r="L36" s="2">
        <v>44457</v>
      </c>
      <c r="M36" s="3">
        <v>0.83077546296296301</v>
      </c>
      <c r="N36" s="3">
        <v>0.83094907407407403</v>
      </c>
      <c r="O36">
        <v>0</v>
      </c>
      <c r="P36" t="s">
        <v>54</v>
      </c>
      <c r="Q36" t="s">
        <v>16</v>
      </c>
      <c r="R36">
        <v>9.1</v>
      </c>
      <c r="S36">
        <v>1000</v>
      </c>
      <c r="T36">
        <v>1000</v>
      </c>
      <c r="U36">
        <v>0</v>
      </c>
      <c r="V36">
        <v>1</v>
      </c>
      <c r="W36" t="s">
        <v>55</v>
      </c>
      <c r="X36">
        <v>0</v>
      </c>
      <c r="Y36" s="4">
        <v>1.8740199999999999E-8</v>
      </c>
      <c r="Z36">
        <v>804791</v>
      </c>
      <c r="AA36">
        <v>8945355</v>
      </c>
      <c r="AB36">
        <v>15396835</v>
      </c>
      <c r="AC36">
        <v>143287213</v>
      </c>
      <c r="AD36">
        <v>1247085652</v>
      </c>
      <c r="AE36">
        <v>864809741</v>
      </c>
      <c r="AF36">
        <v>89.680099999999996</v>
      </c>
      <c r="AG36">
        <v>0.61227399999999998</v>
      </c>
      <c r="AH36">
        <v>142.6</v>
      </c>
      <c r="AI36">
        <v>9752</v>
      </c>
      <c r="AJ36">
        <v>1112991</v>
      </c>
      <c r="AK36">
        <v>25156733</v>
      </c>
      <c r="AL36">
        <v>0.47144323982157099</v>
      </c>
      <c r="AM36">
        <v>0.99961199999999995</v>
      </c>
      <c r="AN36">
        <v>0.1</v>
      </c>
      <c r="AO36">
        <v>0.5</v>
      </c>
      <c r="AP36" s="4">
        <v>0.04</v>
      </c>
      <c r="AQ36">
        <v>180</v>
      </c>
      <c r="AR36">
        <v>175</v>
      </c>
      <c r="AS36">
        <v>175</v>
      </c>
      <c r="AT36">
        <v>100</v>
      </c>
      <c r="AU36">
        <v>100</v>
      </c>
      <c r="AV36">
        <v>0</v>
      </c>
      <c r="AW36">
        <v>-1</v>
      </c>
      <c r="AX36" s="5">
        <v>60</v>
      </c>
      <c r="AY36" s="5">
        <v>0</v>
      </c>
      <c r="AZ36" s="5">
        <v>-1</v>
      </c>
    </row>
    <row r="37" spans="1:52" s="5" customFormat="1">
      <c r="A37" t="s">
        <v>201</v>
      </c>
      <c r="B37">
        <v>15608</v>
      </c>
      <c r="C37" t="s">
        <v>217</v>
      </c>
      <c r="D37" s="1">
        <v>44417.697905092595</v>
      </c>
      <c r="E37" t="s">
        <v>174</v>
      </c>
      <c r="F37" t="s">
        <v>218</v>
      </c>
      <c r="G37">
        <v>11049</v>
      </c>
      <c r="H37" t="s">
        <v>204</v>
      </c>
      <c r="I37" t="s">
        <v>222</v>
      </c>
      <c r="J37">
        <v>1</v>
      </c>
      <c r="K37" t="s">
        <v>53</v>
      </c>
      <c r="L37" s="2">
        <v>44457</v>
      </c>
      <c r="M37" s="3">
        <v>0.83247685185185183</v>
      </c>
      <c r="N37" s="3">
        <v>0.83265046296296286</v>
      </c>
      <c r="O37">
        <v>0</v>
      </c>
      <c r="P37" t="s">
        <v>54</v>
      </c>
      <c r="Q37" t="s">
        <v>16</v>
      </c>
      <c r="R37">
        <v>9.1</v>
      </c>
      <c r="S37">
        <v>1000</v>
      </c>
      <c r="T37">
        <v>1000</v>
      </c>
      <c r="U37">
        <v>0</v>
      </c>
      <c r="V37">
        <v>1</v>
      </c>
      <c r="W37" t="s">
        <v>55</v>
      </c>
      <c r="X37">
        <v>0</v>
      </c>
      <c r="Y37" s="4">
        <v>1.8740199999999999E-8</v>
      </c>
      <c r="Z37">
        <v>134136</v>
      </c>
      <c r="AA37">
        <v>1006418</v>
      </c>
      <c r="AB37">
        <v>590131</v>
      </c>
      <c r="AC37">
        <v>23885051</v>
      </c>
      <c r="AD37">
        <v>146118726</v>
      </c>
      <c r="AE37">
        <v>34206318</v>
      </c>
      <c r="AF37">
        <v>117.994</v>
      </c>
      <c r="AG37">
        <v>0.34098099999999998</v>
      </c>
      <c r="AH37">
        <v>149.054</v>
      </c>
      <c r="AI37">
        <v>18237</v>
      </c>
      <c r="AJ37">
        <v>1993064</v>
      </c>
      <c r="AK37">
        <v>1748922</v>
      </c>
      <c r="AL37" s="4">
        <v>3.2775219813924998E-2</v>
      </c>
      <c r="AM37">
        <v>0.98957200000000001</v>
      </c>
      <c r="AN37">
        <v>0.1</v>
      </c>
      <c r="AO37">
        <v>0.5</v>
      </c>
      <c r="AP37" s="4">
        <v>0.04</v>
      </c>
      <c r="AQ37">
        <v>180</v>
      </c>
      <c r="AR37">
        <v>175</v>
      </c>
      <c r="AS37">
        <v>175</v>
      </c>
      <c r="AT37">
        <v>100</v>
      </c>
      <c r="AU37">
        <v>100</v>
      </c>
      <c r="AV37">
        <v>0</v>
      </c>
      <c r="AW37">
        <v>-1</v>
      </c>
      <c r="AX37" s="5">
        <v>60</v>
      </c>
      <c r="AY37" s="5">
        <v>0</v>
      </c>
      <c r="AZ37" s="5">
        <v>-1</v>
      </c>
    </row>
    <row r="38" spans="1:52" s="5" customFormat="1">
      <c r="A38" t="s">
        <v>201</v>
      </c>
      <c r="B38">
        <v>15608</v>
      </c>
      <c r="C38" t="s">
        <v>217</v>
      </c>
      <c r="D38" s="1">
        <v>44417.697905092595</v>
      </c>
      <c r="E38" t="s">
        <v>174</v>
      </c>
      <c r="F38" t="s">
        <v>218</v>
      </c>
      <c r="G38">
        <v>11095</v>
      </c>
      <c r="H38" t="s">
        <v>209</v>
      </c>
      <c r="I38" t="s">
        <v>219</v>
      </c>
      <c r="J38">
        <v>1</v>
      </c>
      <c r="K38" t="s">
        <v>53</v>
      </c>
      <c r="L38" s="2">
        <v>44457</v>
      </c>
      <c r="M38" s="3">
        <v>0.84077546296296291</v>
      </c>
      <c r="N38" s="3">
        <v>0.84089120370370374</v>
      </c>
      <c r="O38">
        <v>0</v>
      </c>
      <c r="P38" t="s">
        <v>54</v>
      </c>
      <c r="Q38" t="s">
        <v>16</v>
      </c>
      <c r="R38">
        <v>9.1</v>
      </c>
      <c r="S38">
        <v>1000</v>
      </c>
      <c r="T38">
        <v>1000</v>
      </c>
      <c r="U38">
        <v>0</v>
      </c>
      <c r="V38">
        <v>1</v>
      </c>
      <c r="W38" t="s">
        <v>55</v>
      </c>
      <c r="X38">
        <v>0</v>
      </c>
      <c r="Y38" s="4">
        <v>1.8740199999999999E-8</v>
      </c>
      <c r="Z38">
        <v>52295545</v>
      </c>
      <c r="AA38">
        <v>12200704</v>
      </c>
      <c r="AB38">
        <v>11091957</v>
      </c>
      <c r="AC38">
        <v>10589789656</v>
      </c>
      <c r="AD38">
        <v>1809201845</v>
      </c>
      <c r="AE38">
        <v>500603369</v>
      </c>
      <c r="AF38">
        <v>170.65600000000001</v>
      </c>
      <c r="AG38">
        <v>0.14674200000000001</v>
      </c>
      <c r="AH38">
        <v>192.244</v>
      </c>
      <c r="AI38">
        <v>268770</v>
      </c>
      <c r="AJ38">
        <v>54677318</v>
      </c>
      <c r="AK38">
        <v>75856976</v>
      </c>
      <c r="AL38">
        <v>1.4215780136676399</v>
      </c>
      <c r="AM38">
        <v>0.99645700000000004</v>
      </c>
      <c r="AN38">
        <v>0.1</v>
      </c>
      <c r="AO38">
        <v>0.5</v>
      </c>
      <c r="AP38" s="4">
        <v>0.04</v>
      </c>
      <c r="AQ38">
        <v>220</v>
      </c>
      <c r="AR38">
        <v>175</v>
      </c>
      <c r="AS38">
        <v>175</v>
      </c>
      <c r="AT38">
        <v>100</v>
      </c>
      <c r="AU38">
        <v>100</v>
      </c>
      <c r="AV38">
        <v>0</v>
      </c>
      <c r="AW38">
        <v>-1</v>
      </c>
      <c r="AX38" s="5">
        <v>140</v>
      </c>
      <c r="AY38" s="5">
        <v>0</v>
      </c>
      <c r="AZ38" s="5">
        <v>-1</v>
      </c>
    </row>
    <row r="39" spans="1:52" s="5" customFormat="1">
      <c r="A39" t="s">
        <v>201</v>
      </c>
      <c r="B39">
        <v>15608</v>
      </c>
      <c r="C39" t="s">
        <v>217</v>
      </c>
      <c r="D39" s="1">
        <v>44417.697905092595</v>
      </c>
      <c r="E39" t="s">
        <v>174</v>
      </c>
      <c r="F39" t="s">
        <v>218</v>
      </c>
      <c r="G39">
        <v>11113</v>
      </c>
      <c r="H39" t="s">
        <v>209</v>
      </c>
      <c r="I39" t="s">
        <v>220</v>
      </c>
      <c r="J39">
        <v>1</v>
      </c>
      <c r="K39" t="s">
        <v>53</v>
      </c>
      <c r="L39" s="2">
        <v>44457</v>
      </c>
      <c r="M39" s="3">
        <v>0.8432291666666667</v>
      </c>
      <c r="N39" s="3">
        <v>0.84335648148148146</v>
      </c>
      <c r="O39">
        <v>0</v>
      </c>
      <c r="P39" t="s">
        <v>54</v>
      </c>
      <c r="Q39" t="s">
        <v>16</v>
      </c>
      <c r="R39">
        <v>9.1</v>
      </c>
      <c r="S39">
        <v>1000</v>
      </c>
      <c r="T39">
        <v>1000</v>
      </c>
      <c r="U39">
        <v>0</v>
      </c>
      <c r="V39">
        <v>1</v>
      </c>
      <c r="W39" t="s">
        <v>55</v>
      </c>
      <c r="X39">
        <v>0</v>
      </c>
      <c r="Y39" s="4">
        <v>1.8740199999999999E-8</v>
      </c>
      <c r="Z39">
        <v>11601451</v>
      </c>
      <c r="AA39">
        <v>1194351</v>
      </c>
      <c r="AB39">
        <v>820903</v>
      </c>
      <c r="AC39">
        <v>2432097702</v>
      </c>
      <c r="AD39">
        <v>175771662</v>
      </c>
      <c r="AE39">
        <v>44263361</v>
      </c>
      <c r="AF39">
        <v>194.77099999999999</v>
      </c>
      <c r="AG39" s="4">
        <v>6.02865E-2</v>
      </c>
      <c r="AH39">
        <v>203.80699999999999</v>
      </c>
      <c r="AI39">
        <v>724840</v>
      </c>
      <c r="AJ39">
        <v>151934138</v>
      </c>
      <c r="AK39">
        <v>14341545</v>
      </c>
      <c r="AL39">
        <v>0.26876400997088301</v>
      </c>
      <c r="AM39">
        <v>0.94945900000000005</v>
      </c>
      <c r="AN39">
        <v>0.1</v>
      </c>
      <c r="AO39">
        <v>0.5</v>
      </c>
      <c r="AP39" s="4">
        <v>0.04</v>
      </c>
      <c r="AQ39">
        <v>220</v>
      </c>
      <c r="AR39">
        <v>175</v>
      </c>
      <c r="AS39">
        <v>175</v>
      </c>
      <c r="AT39">
        <v>100</v>
      </c>
      <c r="AU39">
        <v>100</v>
      </c>
      <c r="AV39">
        <v>0</v>
      </c>
      <c r="AW39">
        <v>-1</v>
      </c>
      <c r="AX39" s="5">
        <v>140</v>
      </c>
      <c r="AY39" s="5">
        <v>0</v>
      </c>
      <c r="AZ39" s="5">
        <v>-1</v>
      </c>
    </row>
    <row r="40" spans="1:52" s="5" customFormat="1">
      <c r="A40" t="s">
        <v>201</v>
      </c>
      <c r="B40">
        <v>15608</v>
      </c>
      <c r="C40" t="s">
        <v>217</v>
      </c>
      <c r="D40" s="1">
        <v>44417.697905092595</v>
      </c>
      <c r="E40" t="s">
        <v>174</v>
      </c>
      <c r="F40" t="s">
        <v>218</v>
      </c>
      <c r="G40">
        <v>11131</v>
      </c>
      <c r="H40" t="s">
        <v>209</v>
      </c>
      <c r="I40" t="s">
        <v>221</v>
      </c>
      <c r="J40">
        <v>1</v>
      </c>
      <c r="K40" t="s">
        <v>53</v>
      </c>
      <c r="L40" s="2">
        <v>44457</v>
      </c>
      <c r="M40" s="3">
        <v>0.84570601851851857</v>
      </c>
      <c r="N40" s="3">
        <v>0.84582175925925929</v>
      </c>
      <c r="O40">
        <v>0</v>
      </c>
      <c r="P40" t="s">
        <v>54</v>
      </c>
      <c r="Q40" t="s">
        <v>16</v>
      </c>
      <c r="R40">
        <v>9.1</v>
      </c>
      <c r="S40">
        <v>1000</v>
      </c>
      <c r="T40">
        <v>1000</v>
      </c>
      <c r="U40">
        <v>0</v>
      </c>
      <c r="V40">
        <v>1</v>
      </c>
      <c r="W40" t="s">
        <v>55</v>
      </c>
      <c r="X40">
        <v>0</v>
      </c>
      <c r="Y40" s="4">
        <v>1.8740199999999999E-8</v>
      </c>
      <c r="Z40">
        <v>21744958</v>
      </c>
      <c r="AA40">
        <v>8945355</v>
      </c>
      <c r="AB40">
        <v>15396835</v>
      </c>
      <c r="AC40">
        <v>4492375310</v>
      </c>
      <c r="AD40">
        <v>1247085652</v>
      </c>
      <c r="AE40">
        <v>864809741</v>
      </c>
      <c r="AF40">
        <v>143.30000000000001</v>
      </c>
      <c r="AG40">
        <v>0.33408100000000002</v>
      </c>
      <c r="AH40">
        <v>187.012</v>
      </c>
      <c r="AI40">
        <v>192186</v>
      </c>
      <c r="AJ40">
        <v>39644019</v>
      </c>
      <c r="AK40">
        <v>46279334</v>
      </c>
      <c r="AL40">
        <v>0.86728587363647702</v>
      </c>
      <c r="AM40">
        <v>0.99584700000000004</v>
      </c>
      <c r="AN40">
        <v>0.1</v>
      </c>
      <c r="AO40">
        <v>0.5</v>
      </c>
      <c r="AP40" s="4">
        <v>0.04</v>
      </c>
      <c r="AQ40">
        <v>220</v>
      </c>
      <c r="AR40">
        <v>175</v>
      </c>
      <c r="AS40">
        <v>175</v>
      </c>
      <c r="AT40">
        <v>100</v>
      </c>
      <c r="AU40">
        <v>100</v>
      </c>
      <c r="AV40">
        <v>0</v>
      </c>
      <c r="AW40">
        <v>-1</v>
      </c>
      <c r="AX40" s="5">
        <v>140</v>
      </c>
      <c r="AY40" s="5">
        <v>0</v>
      </c>
      <c r="AZ40" s="5">
        <v>-1</v>
      </c>
    </row>
    <row r="41" spans="1:52" s="5" customFormat="1">
      <c r="A41" t="s">
        <v>201</v>
      </c>
      <c r="B41">
        <v>15608</v>
      </c>
      <c r="C41" t="s">
        <v>217</v>
      </c>
      <c r="D41" s="1">
        <v>44417.697905092595</v>
      </c>
      <c r="E41" t="s">
        <v>174</v>
      </c>
      <c r="F41" t="s">
        <v>218</v>
      </c>
      <c r="G41">
        <v>11149</v>
      </c>
      <c r="H41" t="s">
        <v>209</v>
      </c>
      <c r="I41" t="s">
        <v>222</v>
      </c>
      <c r="J41">
        <v>1</v>
      </c>
      <c r="K41" t="s">
        <v>53</v>
      </c>
      <c r="L41" s="2">
        <v>44457</v>
      </c>
      <c r="M41" s="3">
        <v>0.84819444444444436</v>
      </c>
      <c r="N41" s="3">
        <v>0.84832175925925923</v>
      </c>
      <c r="O41">
        <v>0</v>
      </c>
      <c r="P41" t="s">
        <v>54</v>
      </c>
      <c r="Q41" t="s">
        <v>16</v>
      </c>
      <c r="R41">
        <v>9.1</v>
      </c>
      <c r="S41">
        <v>1000</v>
      </c>
      <c r="T41">
        <v>1000</v>
      </c>
      <c r="U41">
        <v>0</v>
      </c>
      <c r="V41">
        <v>1</v>
      </c>
      <c r="W41" t="s">
        <v>55</v>
      </c>
      <c r="X41">
        <v>0</v>
      </c>
      <c r="Y41" s="4">
        <v>1.8740199999999999E-8</v>
      </c>
      <c r="Z41">
        <v>3785670</v>
      </c>
      <c r="AA41">
        <v>1006418</v>
      </c>
      <c r="AB41">
        <v>590131</v>
      </c>
      <c r="AC41">
        <v>783206733</v>
      </c>
      <c r="AD41">
        <v>146118726</v>
      </c>
      <c r="AE41">
        <v>34206318</v>
      </c>
      <c r="AF41">
        <v>179.02099999999999</v>
      </c>
      <c r="AG41">
        <v>0.10964500000000001</v>
      </c>
      <c r="AH41">
        <v>193.929</v>
      </c>
      <c r="AI41">
        <v>319446</v>
      </c>
      <c r="AJ41">
        <v>66205566</v>
      </c>
      <c r="AK41">
        <v>5701665</v>
      </c>
      <c r="AL41">
        <v>0.106850576343806</v>
      </c>
      <c r="AM41">
        <v>0.94397299999999995</v>
      </c>
      <c r="AN41">
        <v>0.1</v>
      </c>
      <c r="AO41">
        <v>0.5</v>
      </c>
      <c r="AP41" s="4">
        <v>0.04</v>
      </c>
      <c r="AQ41">
        <v>220</v>
      </c>
      <c r="AR41">
        <v>175</v>
      </c>
      <c r="AS41">
        <v>175</v>
      </c>
      <c r="AT41">
        <v>100</v>
      </c>
      <c r="AU41">
        <v>100</v>
      </c>
      <c r="AV41">
        <v>0</v>
      </c>
      <c r="AW41">
        <v>-1</v>
      </c>
      <c r="AX41" s="5">
        <v>140</v>
      </c>
      <c r="AY41" s="5">
        <v>0</v>
      </c>
      <c r="AZ41" s="5">
        <v>-1</v>
      </c>
    </row>
    <row r="42" spans="1:52">
      <c r="A42" t="s">
        <v>201</v>
      </c>
      <c r="B42">
        <v>15608</v>
      </c>
      <c r="C42" t="s">
        <v>217</v>
      </c>
      <c r="D42" s="1">
        <v>44417.697905092595</v>
      </c>
      <c r="E42" t="s">
        <v>174</v>
      </c>
      <c r="F42" t="s">
        <v>218</v>
      </c>
      <c r="G42">
        <v>11186</v>
      </c>
      <c r="H42" t="s">
        <v>52</v>
      </c>
      <c r="I42" t="s">
        <v>219</v>
      </c>
      <c r="J42">
        <v>1</v>
      </c>
      <c r="K42" t="s">
        <v>53</v>
      </c>
      <c r="L42" s="2">
        <v>44483</v>
      </c>
      <c r="M42" s="3">
        <v>0.69767361111111104</v>
      </c>
      <c r="N42" s="3">
        <v>0.69784722222222229</v>
      </c>
      <c r="O42">
        <v>0</v>
      </c>
      <c r="P42" t="s">
        <v>54</v>
      </c>
      <c r="Q42" t="s">
        <v>16</v>
      </c>
      <c r="R42">
        <v>9.1</v>
      </c>
      <c r="S42">
        <v>1000</v>
      </c>
      <c r="T42">
        <v>1000</v>
      </c>
      <c r="U42">
        <v>0</v>
      </c>
      <c r="V42">
        <v>1</v>
      </c>
      <c r="W42" t="s">
        <v>55</v>
      </c>
      <c r="X42">
        <v>0</v>
      </c>
      <c r="Y42" s="4">
        <v>1.8740199999999999E-8</v>
      </c>
      <c r="Z42">
        <v>0</v>
      </c>
      <c r="AA42">
        <v>0</v>
      </c>
      <c r="AB42">
        <v>15172983</v>
      </c>
      <c r="AC42">
        <v>0</v>
      </c>
      <c r="AD42">
        <v>0</v>
      </c>
      <c r="AE42">
        <v>998421147</v>
      </c>
      <c r="AF42">
        <v>65.802599999999998</v>
      </c>
      <c r="AG42">
        <v>1</v>
      </c>
      <c r="AH42" t="s">
        <v>56</v>
      </c>
      <c r="AI42">
        <v>3344</v>
      </c>
      <c r="AJ42">
        <v>4333</v>
      </c>
      <c r="AK42">
        <v>15176327</v>
      </c>
      <c r="AL42">
        <v>0.28440802585421499</v>
      </c>
      <c r="AM42">
        <v>0.99978</v>
      </c>
      <c r="AN42">
        <v>0.1</v>
      </c>
      <c r="AO42">
        <v>0.5</v>
      </c>
      <c r="AP42" s="4">
        <v>0.04</v>
      </c>
      <c r="AQ42">
        <v>40</v>
      </c>
      <c r="AR42">
        <v>65</v>
      </c>
      <c r="AS42">
        <v>65</v>
      </c>
      <c r="AT42">
        <v>140</v>
      </c>
      <c r="AU42">
        <v>140</v>
      </c>
      <c r="AV42">
        <v>0</v>
      </c>
      <c r="AW42">
        <v>-1</v>
      </c>
      <c r="AX42">
        <v>60</v>
      </c>
      <c r="AY42">
        <v>0</v>
      </c>
      <c r="AZ42">
        <v>-1</v>
      </c>
    </row>
    <row r="43" spans="1:52">
      <c r="A43" t="s">
        <v>201</v>
      </c>
      <c r="B43">
        <v>15608</v>
      </c>
      <c r="C43" t="s">
        <v>217</v>
      </c>
      <c r="D43" s="1">
        <v>44417.697905092595</v>
      </c>
      <c r="E43" t="s">
        <v>174</v>
      </c>
      <c r="F43" t="s">
        <v>218</v>
      </c>
      <c r="G43">
        <v>11195</v>
      </c>
      <c r="H43" t="s">
        <v>52</v>
      </c>
      <c r="I43" t="s">
        <v>220</v>
      </c>
      <c r="J43">
        <v>1</v>
      </c>
      <c r="K43" t="s">
        <v>53</v>
      </c>
      <c r="L43" s="2">
        <v>44483</v>
      </c>
      <c r="M43" s="3">
        <v>0.69978009259259266</v>
      </c>
      <c r="N43" s="3">
        <v>0.69994212962962965</v>
      </c>
      <c r="O43">
        <v>0</v>
      </c>
      <c r="P43" t="s">
        <v>54</v>
      </c>
      <c r="Q43" t="s">
        <v>16</v>
      </c>
      <c r="R43">
        <v>9.1</v>
      </c>
      <c r="S43">
        <v>1000</v>
      </c>
      <c r="T43">
        <v>1000</v>
      </c>
      <c r="U43">
        <v>0</v>
      </c>
      <c r="V43">
        <v>1</v>
      </c>
      <c r="W43" t="s">
        <v>55</v>
      </c>
      <c r="X43">
        <v>0</v>
      </c>
      <c r="Y43" s="4">
        <v>1.8740199999999999E-8</v>
      </c>
      <c r="Z43">
        <v>0</v>
      </c>
      <c r="AA43">
        <v>0</v>
      </c>
      <c r="AB43">
        <v>1240907</v>
      </c>
      <c r="AC43">
        <v>0</v>
      </c>
      <c r="AD43">
        <v>0</v>
      </c>
      <c r="AE43">
        <v>95545829</v>
      </c>
      <c r="AF43">
        <v>76.996799999999993</v>
      </c>
      <c r="AG43">
        <v>1</v>
      </c>
      <c r="AH43" t="s">
        <v>56</v>
      </c>
      <c r="AI43">
        <v>2852</v>
      </c>
      <c r="AJ43">
        <v>7129</v>
      </c>
      <c r="AK43">
        <v>1243759</v>
      </c>
      <c r="AL43" s="4">
        <v>2.33083434370129E-2</v>
      </c>
      <c r="AM43">
        <v>0.99770700000000001</v>
      </c>
      <c r="AN43">
        <v>0.1</v>
      </c>
      <c r="AO43">
        <v>0.5</v>
      </c>
      <c r="AP43" s="4">
        <v>0.04</v>
      </c>
      <c r="AQ43">
        <v>40</v>
      </c>
      <c r="AR43">
        <v>65</v>
      </c>
      <c r="AS43">
        <v>65</v>
      </c>
      <c r="AT43">
        <v>140</v>
      </c>
      <c r="AU43">
        <v>140</v>
      </c>
      <c r="AV43">
        <v>0</v>
      </c>
      <c r="AW43">
        <v>-1</v>
      </c>
      <c r="AX43">
        <v>60</v>
      </c>
      <c r="AY43">
        <v>0</v>
      </c>
      <c r="AZ43">
        <v>-1</v>
      </c>
    </row>
    <row r="44" spans="1:52">
      <c r="A44" t="s">
        <v>201</v>
      </c>
      <c r="B44">
        <v>15608</v>
      </c>
      <c r="C44" t="s">
        <v>217</v>
      </c>
      <c r="D44" s="1">
        <v>44417.697905092595</v>
      </c>
      <c r="E44" t="s">
        <v>174</v>
      </c>
      <c r="F44" t="s">
        <v>218</v>
      </c>
      <c r="G44">
        <v>11222</v>
      </c>
      <c r="H44" t="s">
        <v>52</v>
      </c>
      <c r="I44" t="s">
        <v>219</v>
      </c>
      <c r="J44">
        <v>1</v>
      </c>
      <c r="K44" t="s">
        <v>53</v>
      </c>
      <c r="L44" s="2">
        <v>44483</v>
      </c>
      <c r="M44" s="3">
        <v>0.72431712962962969</v>
      </c>
      <c r="N44" s="3">
        <v>0.72446759259259252</v>
      </c>
      <c r="O44">
        <v>0</v>
      </c>
      <c r="P44" t="s">
        <v>54</v>
      </c>
      <c r="Q44" t="s">
        <v>16</v>
      </c>
      <c r="R44">
        <v>9.1</v>
      </c>
      <c r="S44">
        <v>1000</v>
      </c>
      <c r="T44">
        <v>1000</v>
      </c>
      <c r="U44">
        <v>0</v>
      </c>
      <c r="V44">
        <v>1</v>
      </c>
      <c r="W44" t="s">
        <v>55</v>
      </c>
      <c r="X44">
        <v>0</v>
      </c>
      <c r="Y44" s="4">
        <v>1.8740199999999999E-8</v>
      </c>
      <c r="Z44">
        <v>0</v>
      </c>
      <c r="AA44">
        <v>0</v>
      </c>
      <c r="AB44">
        <v>15172983</v>
      </c>
      <c r="AC44">
        <v>0</v>
      </c>
      <c r="AD44">
        <v>0</v>
      </c>
      <c r="AE44">
        <v>998421147</v>
      </c>
      <c r="AF44">
        <v>65.802599999999998</v>
      </c>
      <c r="AG44">
        <v>1</v>
      </c>
      <c r="AH44" t="s">
        <v>56</v>
      </c>
      <c r="AI44">
        <v>3344</v>
      </c>
      <c r="AJ44">
        <v>4333</v>
      </c>
      <c r="AK44">
        <v>15176327</v>
      </c>
      <c r="AL44">
        <v>0.28440802585421499</v>
      </c>
      <c r="AM44">
        <v>0.99978</v>
      </c>
      <c r="AN44">
        <v>0.1</v>
      </c>
      <c r="AO44">
        <v>0.5</v>
      </c>
      <c r="AP44" s="4">
        <v>0.04</v>
      </c>
      <c r="AQ44">
        <v>40</v>
      </c>
      <c r="AR44">
        <v>65</v>
      </c>
      <c r="AS44">
        <v>65</v>
      </c>
      <c r="AT44">
        <v>140</v>
      </c>
      <c r="AU44">
        <v>140</v>
      </c>
      <c r="AV44">
        <v>0</v>
      </c>
      <c r="AW44">
        <v>-1</v>
      </c>
      <c r="AX44">
        <v>60</v>
      </c>
      <c r="AY44">
        <v>0</v>
      </c>
      <c r="AZ44">
        <v>-1</v>
      </c>
    </row>
    <row r="45" spans="1:52">
      <c r="A45" t="s">
        <v>201</v>
      </c>
      <c r="B45">
        <v>15608</v>
      </c>
      <c r="C45" t="s">
        <v>217</v>
      </c>
      <c r="D45" s="1">
        <v>44417.697905092595</v>
      </c>
      <c r="E45" t="s">
        <v>174</v>
      </c>
      <c r="F45" t="s">
        <v>218</v>
      </c>
      <c r="G45">
        <v>11231</v>
      </c>
      <c r="H45" t="s">
        <v>52</v>
      </c>
      <c r="I45" t="s">
        <v>220</v>
      </c>
      <c r="J45">
        <v>1</v>
      </c>
      <c r="K45" t="s">
        <v>53</v>
      </c>
      <c r="L45" s="2">
        <v>44483</v>
      </c>
      <c r="M45" s="3">
        <v>0.72570601851851846</v>
      </c>
      <c r="N45" s="3">
        <v>0.72583333333333344</v>
      </c>
      <c r="O45">
        <v>0</v>
      </c>
      <c r="P45" t="s">
        <v>54</v>
      </c>
      <c r="Q45" t="s">
        <v>16</v>
      </c>
      <c r="R45">
        <v>9.1</v>
      </c>
      <c r="S45">
        <v>1000</v>
      </c>
      <c r="T45">
        <v>1000</v>
      </c>
      <c r="U45">
        <v>0</v>
      </c>
      <c r="V45">
        <v>1</v>
      </c>
      <c r="W45" t="s">
        <v>55</v>
      </c>
      <c r="X45">
        <v>0</v>
      </c>
      <c r="Y45" s="4">
        <v>1.8740199999999999E-8</v>
      </c>
      <c r="Z45">
        <v>0</v>
      </c>
      <c r="AA45">
        <v>0</v>
      </c>
      <c r="AB45">
        <v>1240907</v>
      </c>
      <c r="AC45">
        <v>0</v>
      </c>
      <c r="AD45">
        <v>0</v>
      </c>
      <c r="AE45">
        <v>95545829</v>
      </c>
      <c r="AF45">
        <v>76.996799999999993</v>
      </c>
      <c r="AG45">
        <v>1</v>
      </c>
      <c r="AH45" t="s">
        <v>56</v>
      </c>
      <c r="AI45">
        <v>2852</v>
      </c>
      <c r="AJ45">
        <v>7129</v>
      </c>
      <c r="AK45">
        <v>1243759</v>
      </c>
      <c r="AL45" s="4">
        <v>2.33083434370129E-2</v>
      </c>
      <c r="AM45">
        <v>0.99770700000000001</v>
      </c>
      <c r="AN45">
        <v>0.1</v>
      </c>
      <c r="AO45">
        <v>0.5</v>
      </c>
      <c r="AP45" s="4">
        <v>0.04</v>
      </c>
      <c r="AQ45">
        <v>40</v>
      </c>
      <c r="AR45">
        <v>65</v>
      </c>
      <c r="AS45">
        <v>65</v>
      </c>
      <c r="AT45">
        <v>140</v>
      </c>
      <c r="AU45">
        <v>140</v>
      </c>
      <c r="AV45">
        <v>0</v>
      </c>
      <c r="AW45">
        <v>-1</v>
      </c>
      <c r="AX45">
        <v>60</v>
      </c>
      <c r="AY45">
        <v>0</v>
      </c>
      <c r="AZ45">
        <v>-1</v>
      </c>
    </row>
    <row r="46" spans="1:52">
      <c r="A46" t="s">
        <v>201</v>
      </c>
      <c r="B46">
        <v>15608</v>
      </c>
      <c r="C46" t="s">
        <v>217</v>
      </c>
      <c r="D46" s="1">
        <v>44417.697905092595</v>
      </c>
      <c r="E46" t="s">
        <v>174</v>
      </c>
      <c r="F46" t="s">
        <v>218</v>
      </c>
      <c r="G46">
        <v>11240</v>
      </c>
      <c r="H46" t="s">
        <v>52</v>
      </c>
      <c r="I46" t="s">
        <v>219</v>
      </c>
      <c r="J46">
        <v>1</v>
      </c>
      <c r="K46" t="s">
        <v>53</v>
      </c>
      <c r="L46" s="2">
        <v>44483</v>
      </c>
      <c r="M46" s="3">
        <v>0.72704861111111108</v>
      </c>
      <c r="N46" s="3">
        <v>0.72717592592592595</v>
      </c>
      <c r="O46">
        <v>0</v>
      </c>
      <c r="P46" t="s">
        <v>54</v>
      </c>
      <c r="Q46" t="s">
        <v>16</v>
      </c>
      <c r="R46">
        <v>9.1</v>
      </c>
      <c r="S46">
        <v>1000</v>
      </c>
      <c r="T46">
        <v>1000</v>
      </c>
      <c r="U46">
        <v>0</v>
      </c>
      <c r="V46">
        <v>1</v>
      </c>
      <c r="W46" t="s">
        <v>55</v>
      </c>
      <c r="X46">
        <v>0</v>
      </c>
      <c r="Y46" s="4">
        <v>1.8740199999999999E-8</v>
      </c>
      <c r="Z46">
        <v>0</v>
      </c>
      <c r="AA46">
        <v>0</v>
      </c>
      <c r="AB46">
        <v>15172983</v>
      </c>
      <c r="AC46">
        <v>0</v>
      </c>
      <c r="AD46">
        <v>0</v>
      </c>
      <c r="AE46">
        <v>998421147</v>
      </c>
      <c r="AF46">
        <v>65.802599999999998</v>
      </c>
      <c r="AG46">
        <v>1</v>
      </c>
      <c r="AH46" t="s">
        <v>56</v>
      </c>
      <c r="AI46">
        <v>3344</v>
      </c>
      <c r="AJ46">
        <v>4333</v>
      </c>
      <c r="AK46">
        <v>15176327</v>
      </c>
      <c r="AL46">
        <v>0.28440802585421499</v>
      </c>
      <c r="AM46">
        <v>0.99978</v>
      </c>
      <c r="AN46">
        <v>0.1</v>
      </c>
      <c r="AO46">
        <v>0.5</v>
      </c>
      <c r="AP46" s="4">
        <v>0.04</v>
      </c>
      <c r="AQ46">
        <v>40</v>
      </c>
      <c r="AR46">
        <v>65</v>
      </c>
      <c r="AS46">
        <v>65</v>
      </c>
      <c r="AT46">
        <v>140</v>
      </c>
      <c r="AU46">
        <v>140</v>
      </c>
      <c r="AV46">
        <v>0</v>
      </c>
      <c r="AW46">
        <v>-1</v>
      </c>
      <c r="AX46">
        <v>60</v>
      </c>
      <c r="AY46">
        <v>0</v>
      </c>
      <c r="AZ46">
        <v>-1</v>
      </c>
    </row>
    <row r="47" spans="1:52">
      <c r="A47" t="s">
        <v>201</v>
      </c>
      <c r="B47">
        <v>15608</v>
      </c>
      <c r="C47" t="s">
        <v>217</v>
      </c>
      <c r="D47" s="1">
        <v>44417.697905092595</v>
      </c>
      <c r="E47" t="s">
        <v>174</v>
      </c>
      <c r="F47" t="s">
        <v>218</v>
      </c>
      <c r="G47">
        <v>11249</v>
      </c>
      <c r="H47" t="s">
        <v>52</v>
      </c>
      <c r="I47" t="s">
        <v>220</v>
      </c>
      <c r="J47">
        <v>1</v>
      </c>
      <c r="K47" t="s">
        <v>53</v>
      </c>
      <c r="L47" s="2">
        <v>44483</v>
      </c>
      <c r="M47" s="3">
        <v>0.72855324074074079</v>
      </c>
      <c r="N47" s="3">
        <v>0.72872685185185182</v>
      </c>
      <c r="O47">
        <v>0</v>
      </c>
      <c r="P47" t="s">
        <v>54</v>
      </c>
      <c r="Q47" t="s">
        <v>16</v>
      </c>
      <c r="R47">
        <v>9.1</v>
      </c>
      <c r="S47">
        <v>1000</v>
      </c>
      <c r="T47">
        <v>1000</v>
      </c>
      <c r="U47">
        <v>0</v>
      </c>
      <c r="V47">
        <v>1</v>
      </c>
      <c r="W47" t="s">
        <v>55</v>
      </c>
      <c r="X47">
        <v>0</v>
      </c>
      <c r="Y47" s="4">
        <v>1.8740199999999999E-8</v>
      </c>
      <c r="Z47">
        <v>0</v>
      </c>
      <c r="AA47">
        <v>0</v>
      </c>
      <c r="AB47">
        <v>1240907</v>
      </c>
      <c r="AC47">
        <v>0</v>
      </c>
      <c r="AD47">
        <v>0</v>
      </c>
      <c r="AE47">
        <v>95545829</v>
      </c>
      <c r="AF47">
        <v>76.996799999999993</v>
      </c>
      <c r="AG47">
        <v>1</v>
      </c>
      <c r="AH47" t="s">
        <v>56</v>
      </c>
      <c r="AI47">
        <v>2852</v>
      </c>
      <c r="AJ47">
        <v>7129</v>
      </c>
      <c r="AK47">
        <v>1243759</v>
      </c>
      <c r="AL47" s="4">
        <v>2.33083434370129E-2</v>
      </c>
      <c r="AM47">
        <v>0.99770700000000001</v>
      </c>
      <c r="AN47">
        <v>0.1</v>
      </c>
      <c r="AO47">
        <v>0.5</v>
      </c>
      <c r="AP47" s="4">
        <v>0.04</v>
      </c>
      <c r="AQ47">
        <v>40</v>
      </c>
      <c r="AR47">
        <v>65</v>
      </c>
      <c r="AS47">
        <v>65</v>
      </c>
      <c r="AT47">
        <v>140</v>
      </c>
      <c r="AU47">
        <v>140</v>
      </c>
      <c r="AV47">
        <v>0</v>
      </c>
      <c r="AW47">
        <v>-1</v>
      </c>
      <c r="AX47">
        <v>60</v>
      </c>
      <c r="AY47">
        <v>0</v>
      </c>
      <c r="AZ47">
        <v>-1</v>
      </c>
    </row>
    <row r="48" spans="1:52">
      <c r="A48" t="s">
        <v>201</v>
      </c>
      <c r="B48">
        <v>15608</v>
      </c>
      <c r="C48" t="s">
        <v>217</v>
      </c>
      <c r="D48" s="1">
        <v>44417.697905092595</v>
      </c>
      <c r="E48" t="s">
        <v>174</v>
      </c>
      <c r="F48" t="s">
        <v>218</v>
      </c>
      <c r="G48">
        <v>11258</v>
      </c>
      <c r="H48" t="s">
        <v>52</v>
      </c>
      <c r="I48" t="s">
        <v>221</v>
      </c>
      <c r="J48">
        <v>1</v>
      </c>
      <c r="K48" t="s">
        <v>53</v>
      </c>
      <c r="L48" s="2">
        <v>44483</v>
      </c>
      <c r="M48" s="3">
        <v>0.73008101851851848</v>
      </c>
      <c r="N48" s="3">
        <v>0.73024305555555558</v>
      </c>
      <c r="O48">
        <v>0</v>
      </c>
      <c r="P48" t="s">
        <v>54</v>
      </c>
      <c r="Q48" t="s">
        <v>16</v>
      </c>
      <c r="R48">
        <v>9.1</v>
      </c>
      <c r="S48">
        <v>1000</v>
      </c>
      <c r="T48">
        <v>1000</v>
      </c>
      <c r="U48">
        <v>0</v>
      </c>
      <c r="V48">
        <v>1</v>
      </c>
      <c r="W48" t="s">
        <v>55</v>
      </c>
      <c r="X48">
        <v>0</v>
      </c>
      <c r="Y48" s="4">
        <v>1.8740199999999999E-8</v>
      </c>
      <c r="Z48">
        <v>0</v>
      </c>
      <c r="AA48">
        <v>0</v>
      </c>
      <c r="AB48">
        <v>19914524</v>
      </c>
      <c r="AC48">
        <v>0</v>
      </c>
      <c r="AD48">
        <v>0</v>
      </c>
      <c r="AE48">
        <v>1408583789</v>
      </c>
      <c r="AF48">
        <v>70.731499999999997</v>
      </c>
      <c r="AG48">
        <v>1</v>
      </c>
      <c r="AH48" t="s">
        <v>56</v>
      </c>
      <c r="AI48">
        <v>1943</v>
      </c>
      <c r="AJ48">
        <v>12640</v>
      </c>
      <c r="AK48">
        <v>19916467</v>
      </c>
      <c r="AL48">
        <v>0.373239391946458</v>
      </c>
      <c r="AM48">
        <v>0.99990199999999996</v>
      </c>
      <c r="AN48">
        <v>0.1</v>
      </c>
      <c r="AO48">
        <v>0.5</v>
      </c>
      <c r="AP48" s="4">
        <v>0.04</v>
      </c>
      <c r="AQ48">
        <v>40</v>
      </c>
      <c r="AR48">
        <v>65</v>
      </c>
      <c r="AS48">
        <v>65</v>
      </c>
      <c r="AT48">
        <v>140</v>
      </c>
      <c r="AU48">
        <v>140</v>
      </c>
      <c r="AV48">
        <v>0</v>
      </c>
      <c r="AW48">
        <v>-1</v>
      </c>
      <c r="AX48">
        <v>60</v>
      </c>
      <c r="AY48">
        <v>0</v>
      </c>
      <c r="AZ48">
        <v>-1</v>
      </c>
    </row>
    <row r="49" spans="1:52">
      <c r="A49" t="s">
        <v>201</v>
      </c>
      <c r="B49">
        <v>15608</v>
      </c>
      <c r="C49" t="s">
        <v>217</v>
      </c>
      <c r="D49" s="1">
        <v>44417.697905092595</v>
      </c>
      <c r="E49" t="s">
        <v>174</v>
      </c>
      <c r="F49" t="s">
        <v>218</v>
      </c>
      <c r="G49">
        <v>11267</v>
      </c>
      <c r="H49" t="s">
        <v>52</v>
      </c>
      <c r="I49" t="s">
        <v>222</v>
      </c>
      <c r="J49">
        <v>1</v>
      </c>
      <c r="K49" t="s">
        <v>53</v>
      </c>
      <c r="L49" s="2">
        <v>44483</v>
      </c>
      <c r="M49" s="3">
        <v>0.73160879629629638</v>
      </c>
      <c r="N49" s="3">
        <v>0.73177083333333337</v>
      </c>
      <c r="O49">
        <v>0</v>
      </c>
      <c r="P49" t="s">
        <v>54</v>
      </c>
      <c r="Q49" t="s">
        <v>16</v>
      </c>
      <c r="R49">
        <v>9.1</v>
      </c>
      <c r="S49">
        <v>1000</v>
      </c>
      <c r="T49">
        <v>1000</v>
      </c>
      <c r="U49">
        <v>0</v>
      </c>
      <c r="V49">
        <v>1</v>
      </c>
      <c r="W49" t="s">
        <v>55</v>
      </c>
      <c r="X49">
        <v>0</v>
      </c>
      <c r="Y49" s="4">
        <v>1.8740199999999999E-8</v>
      </c>
      <c r="Z49">
        <v>0</v>
      </c>
      <c r="AA49">
        <v>0</v>
      </c>
      <c r="AB49">
        <v>982938</v>
      </c>
      <c r="AC49">
        <v>0</v>
      </c>
      <c r="AD49">
        <v>0</v>
      </c>
      <c r="AE49">
        <v>82179532</v>
      </c>
      <c r="AF49">
        <v>83.605999999999995</v>
      </c>
      <c r="AG49">
        <v>1</v>
      </c>
      <c r="AH49" t="s">
        <v>56</v>
      </c>
      <c r="AI49">
        <v>3348</v>
      </c>
      <c r="AJ49">
        <v>20340</v>
      </c>
      <c r="AK49">
        <v>986286</v>
      </c>
      <c r="AL49" s="4">
        <v>1.8483237359583099E-2</v>
      </c>
      <c r="AM49">
        <v>0.99660499999999996</v>
      </c>
      <c r="AN49">
        <v>0.1</v>
      </c>
      <c r="AO49">
        <v>0.5</v>
      </c>
      <c r="AP49" s="4">
        <v>0.04</v>
      </c>
      <c r="AQ49">
        <v>40</v>
      </c>
      <c r="AR49">
        <v>65</v>
      </c>
      <c r="AS49">
        <v>65</v>
      </c>
      <c r="AT49">
        <v>140</v>
      </c>
      <c r="AU49">
        <v>140</v>
      </c>
      <c r="AV49">
        <v>0</v>
      </c>
      <c r="AW49">
        <v>-1</v>
      </c>
      <c r="AX49">
        <v>60</v>
      </c>
      <c r="AY49">
        <v>0</v>
      </c>
      <c r="AZ49">
        <v>-1</v>
      </c>
    </row>
    <row r="50" spans="1:52">
      <c r="A50" t="s">
        <v>201</v>
      </c>
      <c r="B50">
        <v>15609</v>
      </c>
      <c r="C50" t="s">
        <v>217</v>
      </c>
      <c r="D50" s="1">
        <v>44417.738252314812</v>
      </c>
      <c r="E50" t="s">
        <v>175</v>
      </c>
      <c r="F50" t="s">
        <v>223</v>
      </c>
      <c r="G50">
        <v>11058</v>
      </c>
      <c r="H50" t="s">
        <v>204</v>
      </c>
      <c r="I50" t="s">
        <v>224</v>
      </c>
      <c r="J50">
        <v>1</v>
      </c>
      <c r="K50" t="s">
        <v>53</v>
      </c>
      <c r="L50" s="2">
        <v>44457</v>
      </c>
      <c r="M50" s="3">
        <v>0.83409722222222227</v>
      </c>
      <c r="N50" s="3">
        <v>0.83428240740740733</v>
      </c>
      <c r="O50">
        <v>0</v>
      </c>
      <c r="P50" t="s">
        <v>54</v>
      </c>
      <c r="Q50" t="s">
        <v>16</v>
      </c>
      <c r="R50">
        <v>9.1</v>
      </c>
      <c r="S50">
        <v>1000</v>
      </c>
      <c r="T50">
        <v>1000</v>
      </c>
      <c r="U50">
        <v>0</v>
      </c>
      <c r="V50">
        <v>1</v>
      </c>
      <c r="W50" t="s">
        <v>55</v>
      </c>
      <c r="X50">
        <v>0</v>
      </c>
      <c r="Y50" s="4">
        <v>1.8740199999999999E-8</v>
      </c>
      <c r="Z50">
        <v>221846</v>
      </c>
      <c r="AA50">
        <v>1970882</v>
      </c>
      <c r="AB50">
        <v>1367622</v>
      </c>
      <c r="AC50">
        <v>39502181</v>
      </c>
      <c r="AD50">
        <v>279235070</v>
      </c>
      <c r="AE50">
        <v>97932480</v>
      </c>
      <c r="AF50">
        <v>117.03100000000001</v>
      </c>
      <c r="AG50">
        <v>0.38412600000000002</v>
      </c>
      <c r="AH50">
        <v>145.36099999999999</v>
      </c>
      <c r="AI50">
        <v>18017</v>
      </c>
      <c r="AJ50">
        <v>2104514</v>
      </c>
      <c r="AK50">
        <v>3578367</v>
      </c>
      <c r="AL50" s="4">
        <v>6.70594600559061E-2</v>
      </c>
      <c r="AM50">
        <v>0.99496499999999999</v>
      </c>
      <c r="AN50">
        <v>0.1</v>
      </c>
      <c r="AO50">
        <v>0.5</v>
      </c>
      <c r="AP50" s="4">
        <v>0.04</v>
      </c>
      <c r="AQ50">
        <v>180</v>
      </c>
      <c r="AR50">
        <v>175</v>
      </c>
      <c r="AS50">
        <v>175</v>
      </c>
      <c r="AT50">
        <v>100</v>
      </c>
      <c r="AU50">
        <v>100</v>
      </c>
      <c r="AV50">
        <v>0</v>
      </c>
      <c r="AW50">
        <v>-1</v>
      </c>
      <c r="AX50">
        <v>60</v>
      </c>
      <c r="AY50">
        <v>0</v>
      </c>
      <c r="AZ50">
        <v>-1</v>
      </c>
    </row>
    <row r="51" spans="1:52">
      <c r="A51" t="s">
        <v>201</v>
      </c>
      <c r="B51">
        <v>15609</v>
      </c>
      <c r="C51" t="s">
        <v>217</v>
      </c>
      <c r="D51" s="1">
        <v>44417.738252314812</v>
      </c>
      <c r="E51" t="s">
        <v>175</v>
      </c>
      <c r="F51" t="s">
        <v>223</v>
      </c>
      <c r="G51">
        <v>11067</v>
      </c>
      <c r="H51" t="s">
        <v>204</v>
      </c>
      <c r="I51" t="s">
        <v>225</v>
      </c>
      <c r="J51">
        <v>1</v>
      </c>
      <c r="K51" t="s">
        <v>53</v>
      </c>
      <c r="L51" s="2">
        <v>44457</v>
      </c>
      <c r="M51" s="3">
        <v>0.83568287037037037</v>
      </c>
      <c r="N51" s="3">
        <v>0.83586805555555566</v>
      </c>
      <c r="O51">
        <v>0</v>
      </c>
      <c r="P51" t="s">
        <v>54</v>
      </c>
      <c r="Q51" t="s">
        <v>16</v>
      </c>
      <c r="R51">
        <v>9.1</v>
      </c>
      <c r="S51">
        <v>1000</v>
      </c>
      <c r="T51">
        <v>1000</v>
      </c>
      <c r="U51">
        <v>0</v>
      </c>
      <c r="V51">
        <v>1</v>
      </c>
      <c r="W51" t="s">
        <v>55</v>
      </c>
      <c r="X51">
        <v>0</v>
      </c>
      <c r="Y51" s="4">
        <v>1.8740199999999999E-8</v>
      </c>
      <c r="Z51">
        <v>6357261</v>
      </c>
      <c r="AA51">
        <v>25035692</v>
      </c>
      <c r="AB51">
        <v>349513</v>
      </c>
      <c r="AC51">
        <v>1131922004</v>
      </c>
      <c r="AD51">
        <v>3973016178</v>
      </c>
      <c r="AE51">
        <v>26443070</v>
      </c>
      <c r="AF51">
        <v>161.65700000000001</v>
      </c>
      <c r="AG51" s="4">
        <v>1.1010900000000001E-2</v>
      </c>
      <c r="AH51">
        <v>162.614</v>
      </c>
      <c r="AI51">
        <v>7680</v>
      </c>
      <c r="AJ51">
        <v>985203</v>
      </c>
      <c r="AK51">
        <v>31750146</v>
      </c>
      <c r="AL51">
        <v>0.59500538861893904</v>
      </c>
      <c r="AM51">
        <v>0.99975800000000004</v>
      </c>
      <c r="AN51">
        <v>0.1</v>
      </c>
      <c r="AO51">
        <v>0.5</v>
      </c>
      <c r="AP51" s="4">
        <v>0.04</v>
      </c>
      <c r="AQ51">
        <v>180</v>
      </c>
      <c r="AR51">
        <v>175</v>
      </c>
      <c r="AS51">
        <v>175</v>
      </c>
      <c r="AT51">
        <v>100</v>
      </c>
      <c r="AU51">
        <v>100</v>
      </c>
      <c r="AV51">
        <v>0</v>
      </c>
      <c r="AW51">
        <v>-1</v>
      </c>
      <c r="AX51">
        <v>60</v>
      </c>
      <c r="AY51">
        <v>0</v>
      </c>
      <c r="AZ51">
        <v>-1</v>
      </c>
    </row>
    <row r="52" spans="1:52">
      <c r="A52" t="s">
        <v>201</v>
      </c>
      <c r="B52">
        <v>15609</v>
      </c>
      <c r="C52" t="s">
        <v>217</v>
      </c>
      <c r="D52" s="1">
        <v>44417.738252314812</v>
      </c>
      <c r="E52" t="s">
        <v>175</v>
      </c>
      <c r="F52" t="s">
        <v>223</v>
      </c>
      <c r="G52">
        <v>11076</v>
      </c>
      <c r="H52" t="s">
        <v>213</v>
      </c>
      <c r="I52" t="s">
        <v>226</v>
      </c>
      <c r="J52">
        <v>1</v>
      </c>
      <c r="K52" t="s">
        <v>53</v>
      </c>
      <c r="L52" s="2">
        <v>44457</v>
      </c>
      <c r="M52" s="3">
        <v>0.83733796296296292</v>
      </c>
      <c r="N52" s="3">
        <v>0.8375231481481481</v>
      </c>
      <c r="O52">
        <v>0</v>
      </c>
      <c r="P52" t="s">
        <v>54</v>
      </c>
      <c r="Q52" t="s">
        <v>16</v>
      </c>
      <c r="R52">
        <v>9.1</v>
      </c>
      <c r="S52">
        <v>1000</v>
      </c>
      <c r="T52">
        <v>1000</v>
      </c>
      <c r="U52">
        <v>0</v>
      </c>
      <c r="V52">
        <v>1</v>
      </c>
      <c r="W52" t="s">
        <v>55</v>
      </c>
      <c r="X52">
        <v>0</v>
      </c>
      <c r="Y52" s="4">
        <v>1.8740199999999999E-8</v>
      </c>
      <c r="Z52">
        <v>76072752</v>
      </c>
      <c r="AA52">
        <v>4407954</v>
      </c>
      <c r="AB52">
        <v>6945746</v>
      </c>
      <c r="AC52">
        <v>11130565136</v>
      </c>
      <c r="AD52">
        <v>466814714</v>
      </c>
      <c r="AE52">
        <v>564834973</v>
      </c>
      <c r="AF52">
        <v>139.114</v>
      </c>
      <c r="AG52" s="4">
        <v>7.9446699999999995E-2</v>
      </c>
      <c r="AH52">
        <v>144.101</v>
      </c>
      <c r="AI52">
        <v>20039</v>
      </c>
      <c r="AJ52">
        <v>2154119</v>
      </c>
      <c r="AK52">
        <v>87446491</v>
      </c>
      <c r="AL52">
        <v>1.63876831813049</v>
      </c>
      <c r="AM52">
        <v>0.99977099999999997</v>
      </c>
      <c r="AN52">
        <v>0.1</v>
      </c>
      <c r="AO52">
        <v>0.5</v>
      </c>
      <c r="AP52" s="4">
        <v>0.04</v>
      </c>
      <c r="AQ52">
        <v>180</v>
      </c>
      <c r="AR52">
        <v>110</v>
      </c>
      <c r="AS52">
        <v>110</v>
      </c>
      <c r="AT52">
        <v>100</v>
      </c>
      <c r="AU52">
        <v>100</v>
      </c>
      <c r="AV52">
        <v>0</v>
      </c>
      <c r="AW52">
        <v>-1</v>
      </c>
      <c r="AX52">
        <v>60</v>
      </c>
      <c r="AY52">
        <v>0</v>
      </c>
      <c r="AZ52">
        <v>-1</v>
      </c>
    </row>
    <row r="53" spans="1:52">
      <c r="A53" t="s">
        <v>201</v>
      </c>
      <c r="B53">
        <v>15609</v>
      </c>
      <c r="C53" t="s">
        <v>217</v>
      </c>
      <c r="D53" s="1">
        <v>44417.738252314812</v>
      </c>
      <c r="E53" t="s">
        <v>175</v>
      </c>
      <c r="F53" t="s">
        <v>223</v>
      </c>
      <c r="G53">
        <v>11085</v>
      </c>
      <c r="H53" t="s">
        <v>213</v>
      </c>
      <c r="I53" t="s">
        <v>227</v>
      </c>
      <c r="J53">
        <v>1</v>
      </c>
      <c r="K53" t="s">
        <v>53</v>
      </c>
      <c r="L53" s="2">
        <v>44457</v>
      </c>
      <c r="M53" s="3">
        <v>0.83901620370370367</v>
      </c>
      <c r="N53" s="3">
        <v>0.83917824074074077</v>
      </c>
      <c r="O53">
        <v>0</v>
      </c>
      <c r="P53" t="s">
        <v>54</v>
      </c>
      <c r="Q53" t="s">
        <v>16</v>
      </c>
      <c r="R53">
        <v>9.1</v>
      </c>
      <c r="S53">
        <v>1000</v>
      </c>
      <c r="T53">
        <v>1000</v>
      </c>
      <c r="U53">
        <v>0</v>
      </c>
      <c r="V53">
        <v>1</v>
      </c>
      <c r="W53" t="s">
        <v>55</v>
      </c>
      <c r="X53">
        <v>0</v>
      </c>
      <c r="Y53" s="4">
        <v>1.8740199999999999E-8</v>
      </c>
      <c r="Z53">
        <v>18453473</v>
      </c>
      <c r="AA53">
        <v>47672</v>
      </c>
      <c r="AB53">
        <v>60681</v>
      </c>
      <c r="AC53">
        <v>3071903085</v>
      </c>
      <c r="AD53">
        <v>5059023</v>
      </c>
      <c r="AE53">
        <v>4646044</v>
      </c>
      <c r="AF53">
        <v>166.01900000000001</v>
      </c>
      <c r="AG53" s="4">
        <v>3.2691299999999999E-3</v>
      </c>
      <c r="AH53">
        <v>166.31200000000001</v>
      </c>
      <c r="AI53">
        <v>846</v>
      </c>
      <c r="AJ53">
        <v>96389</v>
      </c>
      <c r="AK53">
        <v>18562672</v>
      </c>
      <c r="AL53">
        <v>0.34786894734801799</v>
      </c>
      <c r="AM53">
        <v>0.99995400000000001</v>
      </c>
      <c r="AN53">
        <v>0.1</v>
      </c>
      <c r="AO53">
        <v>0.5</v>
      </c>
      <c r="AP53" s="4">
        <v>0.04</v>
      </c>
      <c r="AQ53">
        <v>180</v>
      </c>
      <c r="AR53">
        <v>110</v>
      </c>
      <c r="AS53">
        <v>110</v>
      </c>
      <c r="AT53">
        <v>100</v>
      </c>
      <c r="AU53">
        <v>100</v>
      </c>
      <c r="AV53">
        <v>0</v>
      </c>
      <c r="AW53">
        <v>-1</v>
      </c>
      <c r="AX53">
        <v>60</v>
      </c>
      <c r="AY53">
        <v>0</v>
      </c>
      <c r="AZ53">
        <v>-1</v>
      </c>
    </row>
    <row r="54" spans="1:52">
      <c r="A54" t="s">
        <v>201</v>
      </c>
      <c r="B54">
        <v>15609</v>
      </c>
      <c r="C54" t="s">
        <v>217</v>
      </c>
      <c r="D54" s="1">
        <v>44417.738252314812</v>
      </c>
      <c r="E54" t="s">
        <v>175</v>
      </c>
      <c r="F54" t="s">
        <v>223</v>
      </c>
      <c r="G54">
        <v>11096</v>
      </c>
      <c r="H54" t="s">
        <v>209</v>
      </c>
      <c r="I54" t="s">
        <v>224</v>
      </c>
      <c r="J54">
        <v>1</v>
      </c>
      <c r="K54" t="s">
        <v>53</v>
      </c>
      <c r="L54" s="2">
        <v>44457</v>
      </c>
      <c r="M54" s="3">
        <v>0.84090277777777789</v>
      </c>
      <c r="N54" s="3">
        <v>0.84104166666666658</v>
      </c>
      <c r="O54">
        <v>0</v>
      </c>
      <c r="P54" t="s">
        <v>54</v>
      </c>
      <c r="Q54" t="s">
        <v>16</v>
      </c>
      <c r="R54">
        <v>9.1</v>
      </c>
      <c r="S54">
        <v>1000</v>
      </c>
      <c r="T54">
        <v>1000</v>
      </c>
      <c r="U54">
        <v>0</v>
      </c>
      <c r="V54">
        <v>1</v>
      </c>
      <c r="W54" t="s">
        <v>55</v>
      </c>
      <c r="X54">
        <v>0</v>
      </c>
      <c r="Y54" s="4">
        <v>1.8740199999999999E-8</v>
      </c>
      <c r="Z54">
        <v>9231728</v>
      </c>
      <c r="AA54">
        <v>1970882</v>
      </c>
      <c r="AB54">
        <v>1367622</v>
      </c>
      <c r="AC54">
        <v>1929153074</v>
      </c>
      <c r="AD54">
        <v>279235070</v>
      </c>
      <c r="AE54">
        <v>97932480</v>
      </c>
      <c r="AF54">
        <v>183.47499999999999</v>
      </c>
      <c r="AG54">
        <v>0.10879800000000001</v>
      </c>
      <c r="AH54">
        <v>197.13200000000001</v>
      </c>
      <c r="AI54">
        <v>630265</v>
      </c>
      <c r="AJ54">
        <v>132165273</v>
      </c>
      <c r="AK54">
        <v>13200497</v>
      </c>
      <c r="AL54">
        <v>0.24738049542978899</v>
      </c>
      <c r="AM54">
        <v>0.95225400000000004</v>
      </c>
      <c r="AN54">
        <v>0.1</v>
      </c>
      <c r="AO54">
        <v>0.5</v>
      </c>
      <c r="AP54" s="4">
        <v>0.04</v>
      </c>
      <c r="AQ54">
        <v>220</v>
      </c>
      <c r="AR54">
        <v>175</v>
      </c>
      <c r="AS54">
        <v>175</v>
      </c>
      <c r="AT54">
        <v>100</v>
      </c>
      <c r="AU54">
        <v>100</v>
      </c>
      <c r="AV54">
        <v>0</v>
      </c>
      <c r="AW54">
        <v>-1</v>
      </c>
      <c r="AX54">
        <v>60</v>
      </c>
      <c r="AY54">
        <v>0</v>
      </c>
      <c r="AZ54">
        <v>-1</v>
      </c>
    </row>
    <row r="55" spans="1:52">
      <c r="A55" t="s">
        <v>201</v>
      </c>
      <c r="B55">
        <v>15609</v>
      </c>
      <c r="C55" t="s">
        <v>217</v>
      </c>
      <c r="D55" s="1">
        <v>44417.738252314812</v>
      </c>
      <c r="E55" t="s">
        <v>175</v>
      </c>
      <c r="F55" t="s">
        <v>223</v>
      </c>
      <c r="G55">
        <v>11114</v>
      </c>
      <c r="H55" t="s">
        <v>209</v>
      </c>
      <c r="I55" t="s">
        <v>225</v>
      </c>
      <c r="J55">
        <v>1</v>
      </c>
      <c r="K55" t="s">
        <v>53</v>
      </c>
      <c r="L55" s="2">
        <v>44457</v>
      </c>
      <c r="M55" s="3">
        <v>0.84335648148148146</v>
      </c>
      <c r="N55" s="3">
        <v>0.84349537037037037</v>
      </c>
      <c r="O55">
        <v>0</v>
      </c>
      <c r="P55" t="s">
        <v>54</v>
      </c>
      <c r="Q55" t="s">
        <v>16</v>
      </c>
      <c r="R55">
        <v>9.1</v>
      </c>
      <c r="S55">
        <v>1000</v>
      </c>
      <c r="T55">
        <v>1000</v>
      </c>
      <c r="U55">
        <v>0</v>
      </c>
      <c r="V55">
        <v>1</v>
      </c>
      <c r="W55" t="s">
        <v>55</v>
      </c>
      <c r="X55">
        <v>0</v>
      </c>
      <c r="Y55" s="4">
        <v>1.8740199999999999E-8</v>
      </c>
      <c r="Z55">
        <v>59737747</v>
      </c>
      <c r="AA55">
        <v>25035692</v>
      </c>
      <c r="AB55">
        <v>349513</v>
      </c>
      <c r="AC55">
        <v>11743474781</v>
      </c>
      <c r="AD55">
        <v>3973016178</v>
      </c>
      <c r="AE55">
        <v>26443070</v>
      </c>
      <c r="AF55">
        <v>184.94300000000001</v>
      </c>
      <c r="AG55" s="4">
        <v>4.1059800000000004E-3</v>
      </c>
      <c r="AH55">
        <v>185.39400000000001</v>
      </c>
      <c r="AI55">
        <v>57458</v>
      </c>
      <c r="AJ55">
        <v>11261321</v>
      </c>
      <c r="AK55">
        <v>85180410</v>
      </c>
      <c r="AL55">
        <v>1.59630141400832</v>
      </c>
      <c r="AM55">
        <v>0.99932500000000002</v>
      </c>
      <c r="AN55">
        <v>0.1</v>
      </c>
      <c r="AO55">
        <v>0.5</v>
      </c>
      <c r="AP55" s="4">
        <v>0.04</v>
      </c>
      <c r="AQ55">
        <v>220</v>
      </c>
      <c r="AR55">
        <v>175</v>
      </c>
      <c r="AS55">
        <v>175</v>
      </c>
      <c r="AT55">
        <v>100</v>
      </c>
      <c r="AU55">
        <v>100</v>
      </c>
      <c r="AV55">
        <v>0</v>
      </c>
      <c r="AW55">
        <v>-1</v>
      </c>
      <c r="AX55">
        <v>60</v>
      </c>
      <c r="AY55">
        <v>0</v>
      </c>
      <c r="AZ55">
        <v>-1</v>
      </c>
    </row>
    <row r="56" spans="1:52">
      <c r="A56" t="s">
        <v>201</v>
      </c>
      <c r="B56">
        <v>15609</v>
      </c>
      <c r="C56" t="s">
        <v>217</v>
      </c>
      <c r="D56" s="1">
        <v>44417.738252314812</v>
      </c>
      <c r="E56" t="s">
        <v>175</v>
      </c>
      <c r="F56" t="s">
        <v>223</v>
      </c>
      <c r="G56">
        <v>11132</v>
      </c>
      <c r="H56" t="s">
        <v>209</v>
      </c>
      <c r="I56" t="s">
        <v>226</v>
      </c>
      <c r="J56">
        <v>1</v>
      </c>
      <c r="K56" t="s">
        <v>53</v>
      </c>
      <c r="L56" s="2">
        <v>44457</v>
      </c>
      <c r="M56" s="3">
        <v>0.84583333333333333</v>
      </c>
      <c r="N56" s="3">
        <v>0.84597222222222224</v>
      </c>
      <c r="O56">
        <v>0</v>
      </c>
      <c r="P56" t="s">
        <v>54</v>
      </c>
      <c r="Q56" t="s">
        <v>16</v>
      </c>
      <c r="R56">
        <v>9.1</v>
      </c>
      <c r="S56">
        <v>1000</v>
      </c>
      <c r="T56">
        <v>1000</v>
      </c>
      <c r="U56">
        <v>0</v>
      </c>
      <c r="V56">
        <v>1</v>
      </c>
      <c r="W56" t="s">
        <v>55</v>
      </c>
      <c r="X56">
        <v>0</v>
      </c>
      <c r="Y56" s="4">
        <v>1.8740199999999999E-8</v>
      </c>
      <c r="Z56">
        <v>11593875</v>
      </c>
      <c r="AA56">
        <v>77065070</v>
      </c>
      <c r="AB56">
        <v>6945746</v>
      </c>
      <c r="AC56">
        <v>2176543852</v>
      </c>
      <c r="AD56">
        <v>10989746020</v>
      </c>
      <c r="AE56">
        <v>564834973</v>
      </c>
      <c r="AF56">
        <v>143.624</v>
      </c>
      <c r="AG56" s="4">
        <v>7.2650699999999999E-2</v>
      </c>
      <c r="AH56">
        <v>148.505</v>
      </c>
      <c r="AI56">
        <v>80546</v>
      </c>
      <c r="AJ56">
        <v>14565228</v>
      </c>
      <c r="AK56">
        <v>95685237</v>
      </c>
      <c r="AL56">
        <v>1.79316440391424</v>
      </c>
      <c r="AM56">
        <v>0.99915799999999999</v>
      </c>
      <c r="AN56">
        <v>0.1</v>
      </c>
      <c r="AO56">
        <v>0.5</v>
      </c>
      <c r="AP56" s="4">
        <v>0.04</v>
      </c>
      <c r="AQ56">
        <v>220</v>
      </c>
      <c r="AR56">
        <v>175</v>
      </c>
      <c r="AS56">
        <v>175</v>
      </c>
      <c r="AT56">
        <v>100</v>
      </c>
      <c r="AU56">
        <v>100</v>
      </c>
      <c r="AV56">
        <v>0</v>
      </c>
      <c r="AW56">
        <v>-1</v>
      </c>
      <c r="AX56">
        <v>60</v>
      </c>
      <c r="AY56">
        <v>0</v>
      </c>
      <c r="AZ56">
        <v>-1</v>
      </c>
    </row>
    <row r="57" spans="1:52">
      <c r="A57" t="s">
        <v>201</v>
      </c>
      <c r="B57">
        <v>15609</v>
      </c>
      <c r="C57" t="s">
        <v>217</v>
      </c>
      <c r="D57" s="1">
        <v>44417.738252314812</v>
      </c>
      <c r="E57" t="s">
        <v>175</v>
      </c>
      <c r="F57" t="s">
        <v>223</v>
      </c>
      <c r="G57">
        <v>11150</v>
      </c>
      <c r="H57" t="s">
        <v>209</v>
      </c>
      <c r="I57" t="s">
        <v>227</v>
      </c>
      <c r="J57">
        <v>1</v>
      </c>
      <c r="K57" t="s">
        <v>53</v>
      </c>
      <c r="L57" s="2">
        <v>44457</v>
      </c>
      <c r="M57" s="3">
        <v>0.84832175925925923</v>
      </c>
      <c r="N57" s="3">
        <v>0.84846064814814814</v>
      </c>
      <c r="O57">
        <v>0</v>
      </c>
      <c r="P57" t="s">
        <v>54</v>
      </c>
      <c r="Q57" t="s">
        <v>16</v>
      </c>
      <c r="R57">
        <v>9.1</v>
      </c>
      <c r="S57">
        <v>1000</v>
      </c>
      <c r="T57">
        <v>1000</v>
      </c>
      <c r="U57">
        <v>0</v>
      </c>
      <c r="V57">
        <v>1</v>
      </c>
      <c r="W57" t="s">
        <v>55</v>
      </c>
      <c r="X57">
        <v>0</v>
      </c>
      <c r="Y57" s="4">
        <v>1.8740199999999999E-8</v>
      </c>
      <c r="Z57">
        <v>71998227</v>
      </c>
      <c r="AA57">
        <v>13466837</v>
      </c>
      <c r="AB57">
        <v>60681</v>
      </c>
      <c r="AC57">
        <v>14345282289</v>
      </c>
      <c r="AD57">
        <v>2180341317</v>
      </c>
      <c r="AE57">
        <v>4646044</v>
      </c>
      <c r="AF57">
        <v>193.27799999999999</v>
      </c>
      <c r="AG57" s="4">
        <v>7.0950600000000005E-4</v>
      </c>
      <c r="AH57">
        <v>193.36099999999999</v>
      </c>
      <c r="AI57">
        <v>7599</v>
      </c>
      <c r="AJ57">
        <v>1494663</v>
      </c>
      <c r="AK57">
        <v>85533344</v>
      </c>
      <c r="AL57">
        <v>1.60291548223423</v>
      </c>
      <c r="AM57">
        <v>0.99991099999999999</v>
      </c>
      <c r="AN57">
        <v>0.1</v>
      </c>
      <c r="AO57">
        <v>0.5</v>
      </c>
      <c r="AP57" s="4">
        <v>0.04</v>
      </c>
      <c r="AQ57">
        <v>220</v>
      </c>
      <c r="AR57">
        <v>175</v>
      </c>
      <c r="AS57">
        <v>175</v>
      </c>
      <c r="AT57">
        <v>100</v>
      </c>
      <c r="AU57">
        <v>100</v>
      </c>
      <c r="AV57">
        <v>0</v>
      </c>
      <c r="AW57">
        <v>-1</v>
      </c>
      <c r="AX57">
        <v>60</v>
      </c>
      <c r="AY57">
        <v>0</v>
      </c>
      <c r="AZ57">
        <v>-1</v>
      </c>
    </row>
    <row r="58" spans="1:52">
      <c r="A58" t="s">
        <v>201</v>
      </c>
      <c r="B58">
        <v>15609</v>
      </c>
      <c r="C58" t="s">
        <v>217</v>
      </c>
      <c r="D58" s="1">
        <v>44417.738252314812</v>
      </c>
      <c r="E58" t="s">
        <v>175</v>
      </c>
      <c r="F58" t="s">
        <v>223</v>
      </c>
      <c r="G58">
        <v>11166</v>
      </c>
      <c r="H58" t="s">
        <v>216</v>
      </c>
      <c r="I58" t="s">
        <v>226</v>
      </c>
      <c r="J58">
        <v>1</v>
      </c>
      <c r="K58" t="s">
        <v>53</v>
      </c>
      <c r="L58" s="2">
        <v>44459</v>
      </c>
      <c r="M58" s="3">
        <v>0.42469907407407409</v>
      </c>
      <c r="N58" s="3">
        <v>0.42484953703703704</v>
      </c>
      <c r="O58">
        <v>0</v>
      </c>
      <c r="P58" t="s">
        <v>54</v>
      </c>
      <c r="Q58" t="s">
        <v>16</v>
      </c>
      <c r="R58">
        <v>9.1</v>
      </c>
      <c r="S58">
        <v>1000</v>
      </c>
      <c r="T58">
        <v>1000</v>
      </c>
      <c r="U58">
        <v>0</v>
      </c>
      <c r="V58">
        <v>1</v>
      </c>
      <c r="W58" t="s">
        <v>55</v>
      </c>
      <c r="X58">
        <v>0</v>
      </c>
      <c r="Y58" s="4">
        <v>1.8740199999999999E-8</v>
      </c>
      <c r="Z58">
        <v>76072752</v>
      </c>
      <c r="AA58">
        <v>4407954</v>
      </c>
      <c r="AB58">
        <v>4478140</v>
      </c>
      <c r="AC58">
        <v>11130565136</v>
      </c>
      <c r="AD58">
        <v>466814714</v>
      </c>
      <c r="AE58">
        <v>410722077</v>
      </c>
      <c r="AF58">
        <v>141.34</v>
      </c>
      <c r="AG58" s="4">
        <v>5.2709499999999999E-2</v>
      </c>
      <c r="AH58">
        <v>144.101</v>
      </c>
      <c r="AI58">
        <v>20039</v>
      </c>
      <c r="AJ58">
        <v>2154119</v>
      </c>
      <c r="AK58">
        <v>84978885</v>
      </c>
      <c r="AL58">
        <v>1.5925247869357499</v>
      </c>
      <c r="AM58">
        <v>0.99976399999999999</v>
      </c>
      <c r="AN58">
        <v>0.1</v>
      </c>
      <c r="AO58">
        <v>0.5</v>
      </c>
      <c r="AP58" s="4">
        <v>0.04</v>
      </c>
      <c r="AQ58">
        <v>180</v>
      </c>
      <c r="AR58">
        <v>110</v>
      </c>
      <c r="AS58">
        <v>110</v>
      </c>
      <c r="AT58">
        <v>100</v>
      </c>
      <c r="AU58">
        <v>100</v>
      </c>
      <c r="AV58">
        <v>80</v>
      </c>
      <c r="AW58">
        <v>-1</v>
      </c>
      <c r="AX58">
        <v>60</v>
      </c>
      <c r="AY58">
        <v>0</v>
      </c>
      <c r="AZ58">
        <v>-1</v>
      </c>
    </row>
    <row r="59" spans="1:52">
      <c r="A59" t="s">
        <v>201</v>
      </c>
      <c r="B59">
        <v>15609</v>
      </c>
      <c r="C59" t="s">
        <v>217</v>
      </c>
      <c r="D59" s="1">
        <v>44417.738252314812</v>
      </c>
      <c r="E59" t="s">
        <v>175</v>
      </c>
      <c r="F59" t="s">
        <v>223</v>
      </c>
      <c r="G59">
        <v>11175</v>
      </c>
      <c r="H59" t="s">
        <v>216</v>
      </c>
      <c r="I59" t="s">
        <v>227</v>
      </c>
      <c r="J59">
        <v>1</v>
      </c>
      <c r="K59" t="s">
        <v>53</v>
      </c>
      <c r="L59" s="2">
        <v>44459</v>
      </c>
      <c r="M59" s="3">
        <v>0.4259722222222222</v>
      </c>
      <c r="N59" s="3">
        <v>0.42609953703703707</v>
      </c>
      <c r="O59">
        <v>0</v>
      </c>
      <c r="P59" t="s">
        <v>54</v>
      </c>
      <c r="Q59" t="s">
        <v>16</v>
      </c>
      <c r="R59">
        <v>9.1</v>
      </c>
      <c r="S59">
        <v>1000</v>
      </c>
      <c r="T59">
        <v>1000</v>
      </c>
      <c r="U59">
        <v>0</v>
      </c>
      <c r="V59">
        <v>1</v>
      </c>
      <c r="W59" t="s">
        <v>55</v>
      </c>
      <c r="X59">
        <v>0</v>
      </c>
      <c r="Y59" s="4">
        <v>1.8740199999999999E-8</v>
      </c>
      <c r="Z59">
        <v>18453473</v>
      </c>
      <c r="AA59">
        <v>47672</v>
      </c>
      <c r="AB59">
        <v>36396</v>
      </c>
      <c r="AC59">
        <v>3071903085</v>
      </c>
      <c r="AD59">
        <v>5059023</v>
      </c>
      <c r="AE59">
        <v>3349900</v>
      </c>
      <c r="AF59">
        <v>166.166</v>
      </c>
      <c r="AG59" s="4">
        <v>1.9633699999999999E-3</v>
      </c>
      <c r="AH59">
        <v>166.31200000000001</v>
      </c>
      <c r="AI59">
        <v>846</v>
      </c>
      <c r="AJ59">
        <v>96389</v>
      </c>
      <c r="AK59">
        <v>18538387</v>
      </c>
      <c r="AL59">
        <v>0.34741384059472602</v>
      </c>
      <c r="AM59">
        <v>0.99995400000000001</v>
      </c>
      <c r="AN59">
        <v>0.1</v>
      </c>
      <c r="AO59">
        <v>0.5</v>
      </c>
      <c r="AP59" s="4">
        <v>0.04</v>
      </c>
      <c r="AQ59">
        <v>180</v>
      </c>
      <c r="AR59">
        <v>110</v>
      </c>
      <c r="AS59">
        <v>110</v>
      </c>
      <c r="AT59">
        <v>100</v>
      </c>
      <c r="AU59">
        <v>100</v>
      </c>
      <c r="AV59">
        <v>80</v>
      </c>
      <c r="AW59">
        <v>-1</v>
      </c>
      <c r="AX59">
        <v>60</v>
      </c>
      <c r="AY59">
        <v>0</v>
      </c>
      <c r="AZ59">
        <v>-1</v>
      </c>
    </row>
    <row r="60" spans="1:52">
      <c r="A60" t="s">
        <v>201</v>
      </c>
      <c r="B60">
        <v>15609</v>
      </c>
      <c r="C60" t="s">
        <v>217</v>
      </c>
      <c r="D60" s="1">
        <v>44417.738252314812</v>
      </c>
      <c r="E60" t="s">
        <v>175</v>
      </c>
      <c r="F60" t="s">
        <v>223</v>
      </c>
      <c r="G60">
        <v>11204</v>
      </c>
      <c r="H60" t="s">
        <v>52</v>
      </c>
      <c r="I60" t="s">
        <v>224</v>
      </c>
      <c r="J60">
        <v>1</v>
      </c>
      <c r="K60" t="s">
        <v>53</v>
      </c>
      <c r="L60" s="2">
        <v>44483</v>
      </c>
      <c r="M60" s="3">
        <v>0.70156249999999998</v>
      </c>
      <c r="N60" s="3">
        <v>0.70188657407407407</v>
      </c>
      <c r="O60">
        <v>0</v>
      </c>
      <c r="P60" t="s">
        <v>54</v>
      </c>
      <c r="Q60" t="s">
        <v>16</v>
      </c>
      <c r="R60">
        <v>9.1</v>
      </c>
      <c r="S60">
        <v>1000</v>
      </c>
      <c r="T60">
        <v>1000</v>
      </c>
      <c r="U60">
        <v>0</v>
      </c>
      <c r="V60">
        <v>1</v>
      </c>
      <c r="W60" t="s">
        <v>55</v>
      </c>
      <c r="X60">
        <v>0</v>
      </c>
      <c r="Y60" s="4">
        <v>1.8740199999999999E-8</v>
      </c>
      <c r="Z60">
        <v>0</v>
      </c>
      <c r="AA60">
        <v>0</v>
      </c>
      <c r="AB60">
        <v>2274194</v>
      </c>
      <c r="AC60">
        <v>0</v>
      </c>
      <c r="AD60">
        <v>0</v>
      </c>
      <c r="AE60">
        <v>207371588</v>
      </c>
      <c r="AF60">
        <v>91.184700000000007</v>
      </c>
      <c r="AG60">
        <v>1</v>
      </c>
      <c r="AH60" t="s">
        <v>56</v>
      </c>
      <c r="AI60">
        <v>3138</v>
      </c>
      <c r="AJ60">
        <v>36916</v>
      </c>
      <c r="AK60">
        <v>2277332</v>
      </c>
      <c r="AL60" s="4">
        <v>4.2677750573945197E-2</v>
      </c>
      <c r="AM60">
        <v>0.99862200000000001</v>
      </c>
      <c r="AN60">
        <v>0.1</v>
      </c>
      <c r="AO60">
        <v>0.5</v>
      </c>
      <c r="AP60" s="4">
        <v>0.04</v>
      </c>
      <c r="AQ60">
        <v>40</v>
      </c>
      <c r="AR60">
        <v>65</v>
      </c>
      <c r="AS60">
        <v>65</v>
      </c>
      <c r="AT60">
        <v>140</v>
      </c>
      <c r="AU60">
        <v>140</v>
      </c>
      <c r="AV60">
        <v>0</v>
      </c>
      <c r="AW60">
        <v>-1</v>
      </c>
      <c r="AX60">
        <v>60</v>
      </c>
      <c r="AY60">
        <v>0</v>
      </c>
      <c r="AZ60">
        <v>-1</v>
      </c>
    </row>
    <row r="61" spans="1:52">
      <c r="A61" t="s">
        <v>201</v>
      </c>
      <c r="B61">
        <v>15609</v>
      </c>
      <c r="C61" t="s">
        <v>217</v>
      </c>
      <c r="D61" s="1">
        <v>44417.738252314812</v>
      </c>
      <c r="E61" t="s">
        <v>175</v>
      </c>
      <c r="F61" t="s">
        <v>223</v>
      </c>
      <c r="G61">
        <v>11213</v>
      </c>
      <c r="H61" t="s">
        <v>57</v>
      </c>
      <c r="I61" t="s">
        <v>225</v>
      </c>
      <c r="J61">
        <v>1</v>
      </c>
      <c r="K61" t="s">
        <v>53</v>
      </c>
      <c r="L61" s="2">
        <v>44483</v>
      </c>
      <c r="M61" s="3">
        <v>0.70391203703703698</v>
      </c>
      <c r="N61" s="3">
        <v>0.70409722222222226</v>
      </c>
      <c r="O61">
        <v>0</v>
      </c>
      <c r="P61" t="s">
        <v>54</v>
      </c>
      <c r="Q61" t="s">
        <v>16</v>
      </c>
      <c r="R61">
        <v>9.1</v>
      </c>
      <c r="S61">
        <v>1000</v>
      </c>
      <c r="T61">
        <v>1000</v>
      </c>
      <c r="U61">
        <v>0</v>
      </c>
      <c r="V61">
        <v>1</v>
      </c>
      <c r="W61" t="s">
        <v>55</v>
      </c>
      <c r="X61">
        <v>0</v>
      </c>
      <c r="Y61" s="4">
        <v>1.8740199999999999E-8</v>
      </c>
      <c r="Z61">
        <v>31506351</v>
      </c>
      <c r="AA61">
        <v>161692</v>
      </c>
      <c r="AB61">
        <v>74423</v>
      </c>
      <c r="AC61">
        <v>5115812298</v>
      </c>
      <c r="AD61">
        <v>12666856</v>
      </c>
      <c r="AE61">
        <v>2902098</v>
      </c>
      <c r="AF61">
        <v>161.65700000000001</v>
      </c>
      <c r="AG61" s="4">
        <v>2.3445900000000001E-3</v>
      </c>
      <c r="AH61">
        <v>161.94499999999999</v>
      </c>
      <c r="AI61">
        <v>7680</v>
      </c>
      <c r="AJ61">
        <v>985203</v>
      </c>
      <c r="AK61">
        <v>31750146</v>
      </c>
      <c r="AL61">
        <v>0.59500538861893904</v>
      </c>
      <c r="AM61">
        <v>0.99975800000000004</v>
      </c>
      <c r="AN61">
        <v>0.1</v>
      </c>
      <c r="AO61">
        <v>0.5</v>
      </c>
      <c r="AP61" s="4">
        <v>0.04</v>
      </c>
      <c r="AQ61">
        <v>180</v>
      </c>
      <c r="AR61">
        <v>90</v>
      </c>
      <c r="AS61">
        <v>90</v>
      </c>
      <c r="AT61">
        <v>60</v>
      </c>
      <c r="AU61">
        <v>60</v>
      </c>
      <c r="AV61">
        <v>0</v>
      </c>
      <c r="AW61">
        <v>-1</v>
      </c>
      <c r="AX61">
        <v>60</v>
      </c>
      <c r="AY61">
        <v>0</v>
      </c>
      <c r="AZ61">
        <v>-1</v>
      </c>
    </row>
    <row r="62" spans="1:52">
      <c r="A62" t="s">
        <v>201</v>
      </c>
      <c r="B62">
        <v>15609</v>
      </c>
      <c r="C62" t="s">
        <v>217</v>
      </c>
      <c r="D62" s="1">
        <v>44417.738252314812</v>
      </c>
      <c r="E62" t="s">
        <v>175</v>
      </c>
      <c r="F62" t="s">
        <v>223</v>
      </c>
      <c r="G62">
        <v>11276</v>
      </c>
      <c r="H62" t="s">
        <v>52</v>
      </c>
      <c r="I62" t="s">
        <v>224</v>
      </c>
      <c r="J62">
        <v>1</v>
      </c>
      <c r="K62" t="s">
        <v>53</v>
      </c>
      <c r="L62" s="2">
        <v>44483</v>
      </c>
      <c r="M62" s="3">
        <v>0.73310185185185184</v>
      </c>
      <c r="N62" s="3">
        <v>0.73324074074074075</v>
      </c>
      <c r="O62">
        <v>0</v>
      </c>
      <c r="P62" t="s">
        <v>54</v>
      </c>
      <c r="Q62" t="s">
        <v>16</v>
      </c>
      <c r="R62">
        <v>9.1</v>
      </c>
      <c r="S62">
        <v>1000</v>
      </c>
      <c r="T62">
        <v>1000</v>
      </c>
      <c r="U62">
        <v>0</v>
      </c>
      <c r="V62">
        <v>1</v>
      </c>
      <c r="W62" t="s">
        <v>55</v>
      </c>
      <c r="X62">
        <v>0</v>
      </c>
      <c r="Y62" s="4">
        <v>1.8740199999999999E-8</v>
      </c>
      <c r="Z62">
        <v>0</v>
      </c>
      <c r="AA62">
        <v>0</v>
      </c>
      <c r="AB62">
        <v>2274194</v>
      </c>
      <c r="AC62">
        <v>0</v>
      </c>
      <c r="AD62">
        <v>0</v>
      </c>
      <c r="AE62">
        <v>207371588</v>
      </c>
      <c r="AF62">
        <v>91.184700000000007</v>
      </c>
      <c r="AG62">
        <v>1</v>
      </c>
      <c r="AH62" t="s">
        <v>56</v>
      </c>
      <c r="AI62">
        <v>3138</v>
      </c>
      <c r="AJ62">
        <v>36916</v>
      </c>
      <c r="AK62">
        <v>2277332</v>
      </c>
      <c r="AL62" s="4">
        <v>4.2677750573945197E-2</v>
      </c>
      <c r="AM62">
        <v>0.99862200000000001</v>
      </c>
      <c r="AN62">
        <v>0.1</v>
      </c>
      <c r="AO62">
        <v>0.5</v>
      </c>
      <c r="AP62" s="4">
        <v>0.04</v>
      </c>
      <c r="AQ62">
        <v>40</v>
      </c>
      <c r="AR62">
        <v>65</v>
      </c>
      <c r="AS62">
        <v>65</v>
      </c>
      <c r="AT62">
        <v>140</v>
      </c>
      <c r="AU62">
        <v>140</v>
      </c>
      <c r="AV62">
        <v>0</v>
      </c>
      <c r="AW62">
        <v>-1</v>
      </c>
      <c r="AX62">
        <v>60</v>
      </c>
      <c r="AY62">
        <v>0</v>
      </c>
      <c r="AZ62">
        <v>-1</v>
      </c>
    </row>
    <row r="63" spans="1:52">
      <c r="A63" t="s">
        <v>201</v>
      </c>
      <c r="B63">
        <v>15609</v>
      </c>
      <c r="C63" t="s">
        <v>217</v>
      </c>
      <c r="D63" s="1">
        <v>44417.738252314812</v>
      </c>
      <c r="E63" t="s">
        <v>175</v>
      </c>
      <c r="F63" t="s">
        <v>223</v>
      </c>
      <c r="G63">
        <v>11285</v>
      </c>
      <c r="H63" t="s">
        <v>52</v>
      </c>
      <c r="I63" t="s">
        <v>225</v>
      </c>
      <c r="J63">
        <v>1</v>
      </c>
      <c r="K63" t="s">
        <v>53</v>
      </c>
      <c r="L63" s="2">
        <v>44483</v>
      </c>
      <c r="M63" s="3">
        <v>0.73439814814814808</v>
      </c>
      <c r="N63" s="3">
        <v>0.73457175925925933</v>
      </c>
      <c r="O63">
        <v>0</v>
      </c>
      <c r="P63" t="s">
        <v>54</v>
      </c>
      <c r="Q63" t="s">
        <v>16</v>
      </c>
      <c r="R63">
        <v>9.1</v>
      </c>
      <c r="S63">
        <v>1000</v>
      </c>
      <c r="T63">
        <v>1000</v>
      </c>
      <c r="U63">
        <v>0</v>
      </c>
      <c r="V63">
        <v>1</v>
      </c>
      <c r="W63" t="s">
        <v>55</v>
      </c>
      <c r="X63">
        <v>0</v>
      </c>
      <c r="Y63" s="4">
        <v>1.8740199999999999E-8</v>
      </c>
      <c r="Z63">
        <v>0</v>
      </c>
      <c r="AA63">
        <v>0</v>
      </c>
      <c r="AB63">
        <v>3251754</v>
      </c>
      <c r="AC63">
        <v>0</v>
      </c>
      <c r="AD63">
        <v>0</v>
      </c>
      <c r="AE63">
        <v>400089659</v>
      </c>
      <c r="AF63">
        <v>123.038</v>
      </c>
      <c r="AG63">
        <v>1</v>
      </c>
      <c r="AH63" t="s">
        <v>56</v>
      </c>
      <c r="AI63">
        <v>1410</v>
      </c>
      <c r="AJ63">
        <v>4767</v>
      </c>
      <c r="AK63">
        <v>3253164</v>
      </c>
      <c r="AL63" s="4">
        <v>6.0965077453853003E-2</v>
      </c>
      <c r="AM63">
        <v>0.99956699999999998</v>
      </c>
      <c r="AN63">
        <v>0.1</v>
      </c>
      <c r="AO63">
        <v>0.5</v>
      </c>
      <c r="AP63" s="4">
        <v>0.04</v>
      </c>
      <c r="AQ63">
        <v>40</v>
      </c>
      <c r="AR63">
        <v>65</v>
      </c>
      <c r="AS63">
        <v>65</v>
      </c>
      <c r="AT63">
        <v>140</v>
      </c>
      <c r="AU63">
        <v>140</v>
      </c>
      <c r="AV63">
        <v>0</v>
      </c>
      <c r="AW63">
        <v>-1</v>
      </c>
      <c r="AX63">
        <v>60</v>
      </c>
      <c r="AY63">
        <v>0</v>
      </c>
      <c r="AZ63">
        <v>-1</v>
      </c>
    </row>
    <row r="64" spans="1:52">
      <c r="A64" t="s">
        <v>201</v>
      </c>
      <c r="B64">
        <v>15609</v>
      </c>
      <c r="C64" t="s">
        <v>217</v>
      </c>
      <c r="D64" s="1">
        <v>44417.738252314812</v>
      </c>
      <c r="E64" t="s">
        <v>175</v>
      </c>
      <c r="F64" t="s">
        <v>223</v>
      </c>
      <c r="G64">
        <v>11294</v>
      </c>
      <c r="H64" t="s">
        <v>57</v>
      </c>
      <c r="I64" t="s">
        <v>226</v>
      </c>
      <c r="J64">
        <v>1</v>
      </c>
      <c r="K64" t="s">
        <v>53</v>
      </c>
      <c r="L64" s="2">
        <v>44483</v>
      </c>
      <c r="M64" s="3">
        <v>0.73582175925925919</v>
      </c>
      <c r="N64" s="3">
        <v>0.73600694444444448</v>
      </c>
      <c r="O64">
        <v>0</v>
      </c>
      <c r="P64" t="s">
        <v>54</v>
      </c>
      <c r="Q64" t="s">
        <v>16</v>
      </c>
      <c r="R64">
        <v>9.1</v>
      </c>
      <c r="S64">
        <v>1000</v>
      </c>
      <c r="T64">
        <v>1000</v>
      </c>
      <c r="U64">
        <v>0</v>
      </c>
      <c r="V64">
        <v>1</v>
      </c>
      <c r="W64" t="s">
        <v>55</v>
      </c>
      <c r="X64">
        <v>0</v>
      </c>
      <c r="Y64" s="4">
        <v>1.8740199999999999E-8</v>
      </c>
      <c r="Z64">
        <v>83161774</v>
      </c>
      <c r="AA64">
        <v>3396531</v>
      </c>
      <c r="AB64">
        <v>868147</v>
      </c>
      <c r="AC64">
        <v>11854488997</v>
      </c>
      <c r="AD64">
        <v>267781024</v>
      </c>
      <c r="AE64">
        <v>39944802</v>
      </c>
      <c r="AF64">
        <v>139.114</v>
      </c>
      <c r="AG64" s="4">
        <v>9.9300299999999994E-3</v>
      </c>
      <c r="AH64">
        <v>140.047</v>
      </c>
      <c r="AI64">
        <v>20039</v>
      </c>
      <c r="AJ64">
        <v>2154119</v>
      </c>
      <c r="AK64">
        <v>87446491</v>
      </c>
      <c r="AL64">
        <v>1.63876831813049</v>
      </c>
      <c r="AM64">
        <v>0.99977099999999997</v>
      </c>
      <c r="AN64">
        <v>0.1</v>
      </c>
      <c r="AO64">
        <v>0.5</v>
      </c>
      <c r="AP64" s="4">
        <v>0.04</v>
      </c>
      <c r="AQ64">
        <v>180</v>
      </c>
      <c r="AR64">
        <v>90</v>
      </c>
      <c r="AS64">
        <v>90</v>
      </c>
      <c r="AT64">
        <v>60</v>
      </c>
      <c r="AU64">
        <v>60</v>
      </c>
      <c r="AV64">
        <v>0</v>
      </c>
      <c r="AW64">
        <v>-1</v>
      </c>
      <c r="AX64">
        <v>60</v>
      </c>
      <c r="AY64">
        <v>0</v>
      </c>
      <c r="AZ64">
        <v>-1</v>
      </c>
    </row>
    <row r="65" spans="1:52">
      <c r="A65" t="s">
        <v>201</v>
      </c>
      <c r="B65">
        <v>15609</v>
      </c>
      <c r="C65" t="s">
        <v>217</v>
      </c>
      <c r="D65" s="1">
        <v>44417.738252314812</v>
      </c>
      <c r="E65" t="s">
        <v>175</v>
      </c>
      <c r="F65" t="s">
        <v>223</v>
      </c>
      <c r="G65">
        <v>11303</v>
      </c>
      <c r="H65" t="s">
        <v>57</v>
      </c>
      <c r="I65" t="s">
        <v>227</v>
      </c>
      <c r="J65">
        <v>1</v>
      </c>
      <c r="K65" t="s">
        <v>53</v>
      </c>
      <c r="L65" s="2">
        <v>44483</v>
      </c>
      <c r="M65" s="3">
        <v>0.73743055555555559</v>
      </c>
      <c r="N65" s="3">
        <v>0.73760416666666673</v>
      </c>
      <c r="O65">
        <v>0</v>
      </c>
      <c r="P65" t="s">
        <v>54</v>
      </c>
      <c r="Q65" t="s">
        <v>16</v>
      </c>
      <c r="R65">
        <v>9.1</v>
      </c>
      <c r="S65">
        <v>1000</v>
      </c>
      <c r="T65">
        <v>1000</v>
      </c>
      <c r="U65">
        <v>0</v>
      </c>
      <c r="V65">
        <v>1</v>
      </c>
      <c r="W65" t="s">
        <v>55</v>
      </c>
      <c r="X65">
        <v>0</v>
      </c>
      <c r="Y65" s="4">
        <v>1.8740199999999999E-8</v>
      </c>
      <c r="Z65">
        <v>18523699</v>
      </c>
      <c r="AA65">
        <v>26069</v>
      </c>
      <c r="AB65">
        <v>12058</v>
      </c>
      <c r="AC65">
        <v>3079128140</v>
      </c>
      <c r="AD65">
        <v>2058238</v>
      </c>
      <c r="AE65">
        <v>421774</v>
      </c>
      <c r="AF65">
        <v>166.01900000000001</v>
      </c>
      <c r="AG65" s="4">
        <v>6.4961299999999995E-4</v>
      </c>
      <c r="AH65">
        <v>166.10400000000001</v>
      </c>
      <c r="AI65">
        <v>846</v>
      </c>
      <c r="AJ65">
        <v>96389</v>
      </c>
      <c r="AK65">
        <v>18562672</v>
      </c>
      <c r="AL65">
        <v>0.34786894734801799</v>
      </c>
      <c r="AM65">
        <v>0.99995400000000001</v>
      </c>
      <c r="AN65">
        <v>0.1</v>
      </c>
      <c r="AO65">
        <v>0.5</v>
      </c>
      <c r="AP65" s="4">
        <v>0.04</v>
      </c>
      <c r="AQ65">
        <v>180</v>
      </c>
      <c r="AR65">
        <v>90</v>
      </c>
      <c r="AS65">
        <v>90</v>
      </c>
      <c r="AT65">
        <v>60</v>
      </c>
      <c r="AU65">
        <v>60</v>
      </c>
      <c r="AV65">
        <v>0</v>
      </c>
      <c r="AW65">
        <v>-1</v>
      </c>
      <c r="AX65">
        <v>60</v>
      </c>
      <c r="AY65">
        <v>0</v>
      </c>
      <c r="AZ65">
        <v>-1</v>
      </c>
    </row>
    <row r="66" spans="1:52">
      <c r="A66" t="s">
        <v>201</v>
      </c>
      <c r="B66">
        <v>15610</v>
      </c>
      <c r="C66" t="s">
        <v>228</v>
      </c>
      <c r="D66" s="1">
        <v>44417.792488425926</v>
      </c>
      <c r="E66" t="s">
        <v>176</v>
      </c>
      <c r="F66" t="s">
        <v>229</v>
      </c>
      <c r="G66">
        <v>11023</v>
      </c>
      <c r="H66" t="s">
        <v>204</v>
      </c>
      <c r="I66" t="s">
        <v>230</v>
      </c>
      <c r="J66">
        <v>1</v>
      </c>
      <c r="K66" t="s">
        <v>53</v>
      </c>
      <c r="L66" s="2">
        <v>44457</v>
      </c>
      <c r="M66" s="3">
        <v>0.82740740740740737</v>
      </c>
      <c r="N66" s="3">
        <v>0.8276041666666667</v>
      </c>
      <c r="O66">
        <v>0</v>
      </c>
      <c r="P66" t="s">
        <v>54</v>
      </c>
      <c r="Q66" t="s">
        <v>16</v>
      </c>
      <c r="R66">
        <v>9.1</v>
      </c>
      <c r="S66">
        <v>1000</v>
      </c>
      <c r="T66">
        <v>1000</v>
      </c>
      <c r="U66">
        <v>0</v>
      </c>
      <c r="V66">
        <v>1</v>
      </c>
      <c r="W66" t="s">
        <v>55</v>
      </c>
      <c r="X66">
        <v>0</v>
      </c>
      <c r="Y66" s="4">
        <v>1.8740199999999999E-8</v>
      </c>
      <c r="Z66">
        <v>582842</v>
      </c>
      <c r="AA66">
        <v>6808224</v>
      </c>
      <c r="AB66">
        <v>4774897</v>
      </c>
      <c r="AC66">
        <v>103758817</v>
      </c>
      <c r="AD66">
        <v>959790081</v>
      </c>
      <c r="AE66">
        <v>300009452</v>
      </c>
      <c r="AF66">
        <v>112.08</v>
      </c>
      <c r="AG66">
        <v>0.39248</v>
      </c>
      <c r="AH66">
        <v>143.89699999999999</v>
      </c>
      <c r="AI66">
        <v>16508</v>
      </c>
      <c r="AJ66">
        <v>1167382</v>
      </c>
      <c r="AK66">
        <v>12182471</v>
      </c>
      <c r="AL66">
        <v>0.228302442820072</v>
      </c>
      <c r="AM66">
        <v>0.998645</v>
      </c>
      <c r="AN66">
        <v>0.1</v>
      </c>
      <c r="AO66">
        <v>0.5</v>
      </c>
      <c r="AP66" s="4">
        <v>0.04</v>
      </c>
      <c r="AQ66">
        <v>180</v>
      </c>
      <c r="AR66">
        <v>175</v>
      </c>
      <c r="AS66">
        <v>175</v>
      </c>
      <c r="AT66">
        <v>100</v>
      </c>
      <c r="AU66">
        <v>100</v>
      </c>
      <c r="AV66">
        <v>0</v>
      </c>
      <c r="AW66">
        <v>-1</v>
      </c>
      <c r="AX66">
        <v>60</v>
      </c>
      <c r="AY66">
        <v>0</v>
      </c>
      <c r="AZ66">
        <v>-1</v>
      </c>
    </row>
    <row r="67" spans="1:52">
      <c r="A67" t="s">
        <v>201</v>
      </c>
      <c r="B67">
        <v>15610</v>
      </c>
      <c r="C67" t="s">
        <v>228</v>
      </c>
      <c r="D67" s="1">
        <v>44417.792488425926</v>
      </c>
      <c r="E67" t="s">
        <v>176</v>
      </c>
      <c r="F67" t="s">
        <v>229</v>
      </c>
      <c r="G67">
        <v>11032</v>
      </c>
      <c r="H67" t="s">
        <v>204</v>
      </c>
      <c r="I67" t="s">
        <v>231</v>
      </c>
      <c r="J67">
        <v>1</v>
      </c>
      <c r="K67" t="s">
        <v>53</v>
      </c>
      <c r="L67" s="2">
        <v>44457</v>
      </c>
      <c r="M67" s="3">
        <v>0.82922453703703702</v>
      </c>
      <c r="N67" s="3">
        <v>0.8294097222222222</v>
      </c>
      <c r="O67">
        <v>0</v>
      </c>
      <c r="P67" t="s">
        <v>54</v>
      </c>
      <c r="Q67" t="s">
        <v>16</v>
      </c>
      <c r="R67">
        <v>9.1</v>
      </c>
      <c r="S67">
        <v>1000</v>
      </c>
      <c r="T67">
        <v>1000</v>
      </c>
      <c r="U67">
        <v>0</v>
      </c>
      <c r="V67">
        <v>1</v>
      </c>
      <c r="W67" t="s">
        <v>55</v>
      </c>
      <c r="X67">
        <v>0</v>
      </c>
      <c r="Y67" s="4">
        <v>1.8740199999999999E-8</v>
      </c>
      <c r="Z67">
        <v>115086</v>
      </c>
      <c r="AA67">
        <v>231929</v>
      </c>
      <c r="AB67">
        <v>122132</v>
      </c>
      <c r="AC67">
        <v>20514811</v>
      </c>
      <c r="AD67">
        <v>35671881</v>
      </c>
      <c r="AE67">
        <v>5253511</v>
      </c>
      <c r="AF67">
        <v>130.96199999999999</v>
      </c>
      <c r="AG67">
        <v>0.260328</v>
      </c>
      <c r="AH67">
        <v>161.91399999999999</v>
      </c>
      <c r="AI67">
        <v>25607</v>
      </c>
      <c r="AJ67">
        <v>2680881</v>
      </c>
      <c r="AK67">
        <v>494754</v>
      </c>
      <c r="AL67" s="4">
        <v>9.2718092080828398E-3</v>
      </c>
      <c r="AM67">
        <v>0.94824299999999995</v>
      </c>
      <c r="AN67">
        <v>0.1</v>
      </c>
      <c r="AO67">
        <v>0.5</v>
      </c>
      <c r="AP67" s="4">
        <v>0.04</v>
      </c>
      <c r="AQ67">
        <v>180</v>
      </c>
      <c r="AR67">
        <v>175</v>
      </c>
      <c r="AS67">
        <v>175</v>
      </c>
      <c r="AT67">
        <v>100</v>
      </c>
      <c r="AU67">
        <v>100</v>
      </c>
      <c r="AV67">
        <v>0</v>
      </c>
      <c r="AW67">
        <v>-1</v>
      </c>
      <c r="AX67">
        <v>60</v>
      </c>
      <c r="AY67">
        <v>0</v>
      </c>
      <c r="AZ67">
        <v>-1</v>
      </c>
    </row>
    <row r="68" spans="1:52">
      <c r="A68" t="s">
        <v>201</v>
      </c>
      <c r="B68">
        <v>15610</v>
      </c>
      <c r="C68" t="s">
        <v>228</v>
      </c>
      <c r="D68" s="1">
        <v>44417.792488425926</v>
      </c>
      <c r="E68" t="s">
        <v>176</v>
      </c>
      <c r="F68" t="s">
        <v>229</v>
      </c>
      <c r="G68">
        <v>11041</v>
      </c>
      <c r="H68" t="s">
        <v>204</v>
      </c>
      <c r="I68" t="s">
        <v>232</v>
      </c>
      <c r="J68">
        <v>1</v>
      </c>
      <c r="K68" t="s">
        <v>53</v>
      </c>
      <c r="L68" s="2">
        <v>44457</v>
      </c>
      <c r="M68" s="3">
        <v>0.83096064814814818</v>
      </c>
      <c r="N68" s="3">
        <v>0.8311574074074074</v>
      </c>
      <c r="O68">
        <v>0</v>
      </c>
      <c r="P68" t="s">
        <v>54</v>
      </c>
      <c r="Q68" t="s">
        <v>16</v>
      </c>
      <c r="R68">
        <v>9.1</v>
      </c>
      <c r="S68">
        <v>1000</v>
      </c>
      <c r="T68">
        <v>1000</v>
      </c>
      <c r="U68">
        <v>0</v>
      </c>
      <c r="V68">
        <v>1</v>
      </c>
      <c r="W68" t="s">
        <v>55</v>
      </c>
      <c r="X68">
        <v>0</v>
      </c>
      <c r="Y68" s="4">
        <v>1.8740199999999999E-8</v>
      </c>
      <c r="Z68">
        <v>263528</v>
      </c>
      <c r="AA68">
        <v>1247731</v>
      </c>
      <c r="AB68">
        <v>94786</v>
      </c>
      <c r="AC68">
        <v>46926828</v>
      </c>
      <c r="AD68">
        <v>190674634</v>
      </c>
      <c r="AE68">
        <v>6099443</v>
      </c>
      <c r="AF68">
        <v>151.74</v>
      </c>
      <c r="AG68" s="4">
        <v>5.9018300000000003E-2</v>
      </c>
      <c r="AH68">
        <v>157.221</v>
      </c>
      <c r="AI68">
        <v>48105</v>
      </c>
      <c r="AJ68">
        <v>1970876</v>
      </c>
      <c r="AK68">
        <v>1654150</v>
      </c>
      <c r="AL68" s="4">
        <v>3.0999169691503702E-2</v>
      </c>
      <c r="AM68">
        <v>0.97091899999999998</v>
      </c>
      <c r="AN68">
        <v>0.1</v>
      </c>
      <c r="AO68">
        <v>0.5</v>
      </c>
      <c r="AP68" s="4">
        <v>0.04</v>
      </c>
      <c r="AQ68">
        <v>180</v>
      </c>
      <c r="AR68">
        <v>175</v>
      </c>
      <c r="AS68">
        <v>175</v>
      </c>
      <c r="AT68">
        <v>100</v>
      </c>
      <c r="AU68">
        <v>100</v>
      </c>
      <c r="AV68">
        <v>0</v>
      </c>
      <c r="AW68">
        <v>-1</v>
      </c>
      <c r="AX68">
        <v>60</v>
      </c>
      <c r="AY68">
        <v>0</v>
      </c>
      <c r="AZ68">
        <v>-1</v>
      </c>
    </row>
    <row r="69" spans="1:52">
      <c r="A69" t="s">
        <v>201</v>
      </c>
      <c r="B69">
        <v>15610</v>
      </c>
      <c r="C69" t="s">
        <v>228</v>
      </c>
      <c r="D69" s="1">
        <v>44417.792488425926</v>
      </c>
      <c r="E69" t="s">
        <v>176</v>
      </c>
      <c r="F69" t="s">
        <v>229</v>
      </c>
      <c r="G69">
        <v>11050</v>
      </c>
      <c r="H69" t="s">
        <v>204</v>
      </c>
      <c r="I69" t="s">
        <v>233</v>
      </c>
      <c r="J69">
        <v>1</v>
      </c>
      <c r="K69" t="s">
        <v>53</v>
      </c>
      <c r="L69" s="2">
        <v>44457</v>
      </c>
      <c r="M69" s="3">
        <v>0.83265046296296286</v>
      </c>
      <c r="N69" s="3">
        <v>0.83283564814814814</v>
      </c>
      <c r="O69">
        <v>0</v>
      </c>
      <c r="P69" t="s">
        <v>54</v>
      </c>
      <c r="Q69" t="s">
        <v>16</v>
      </c>
      <c r="R69">
        <v>9.1</v>
      </c>
      <c r="S69">
        <v>1000</v>
      </c>
      <c r="T69">
        <v>1000</v>
      </c>
      <c r="U69">
        <v>0</v>
      </c>
      <c r="V69">
        <v>1</v>
      </c>
      <c r="W69" t="s">
        <v>55</v>
      </c>
      <c r="X69">
        <v>0</v>
      </c>
      <c r="Y69" s="4">
        <v>1.8740199999999999E-8</v>
      </c>
      <c r="Z69">
        <v>163689</v>
      </c>
      <c r="AA69">
        <v>334165</v>
      </c>
      <c r="AB69">
        <v>97593</v>
      </c>
      <c r="AC69">
        <v>29160110</v>
      </c>
      <c r="AD69">
        <v>53258010</v>
      </c>
      <c r="AE69">
        <v>4462645</v>
      </c>
      <c r="AF69">
        <v>145.90799999999999</v>
      </c>
      <c r="AG69">
        <v>0.16389899999999999</v>
      </c>
      <c r="AH69">
        <v>165.547</v>
      </c>
      <c r="AI69">
        <v>22680</v>
      </c>
      <c r="AJ69">
        <v>2010746</v>
      </c>
      <c r="AK69">
        <v>618127</v>
      </c>
      <c r="AL69" s="4">
        <v>1.15838489640601E-2</v>
      </c>
      <c r="AM69">
        <v>0.96330899999999997</v>
      </c>
      <c r="AN69">
        <v>0.1</v>
      </c>
      <c r="AO69">
        <v>0.5</v>
      </c>
      <c r="AP69" s="4">
        <v>0.04</v>
      </c>
      <c r="AQ69">
        <v>180</v>
      </c>
      <c r="AR69">
        <v>175</v>
      </c>
      <c r="AS69">
        <v>175</v>
      </c>
      <c r="AT69">
        <v>100</v>
      </c>
      <c r="AU69">
        <v>100</v>
      </c>
      <c r="AV69">
        <v>0</v>
      </c>
      <c r="AW69">
        <v>-1</v>
      </c>
      <c r="AX69">
        <v>60</v>
      </c>
      <c r="AY69">
        <v>0</v>
      </c>
      <c r="AZ69">
        <v>-1</v>
      </c>
    </row>
    <row r="70" spans="1:52">
      <c r="A70" t="s">
        <v>201</v>
      </c>
      <c r="B70">
        <v>15610</v>
      </c>
      <c r="C70" t="s">
        <v>228</v>
      </c>
      <c r="D70" s="1">
        <v>44417.792488425926</v>
      </c>
      <c r="E70" t="s">
        <v>176</v>
      </c>
      <c r="F70" t="s">
        <v>229</v>
      </c>
      <c r="G70">
        <v>11097</v>
      </c>
      <c r="H70" t="s">
        <v>209</v>
      </c>
      <c r="I70" t="s">
        <v>230</v>
      </c>
      <c r="J70">
        <v>1</v>
      </c>
      <c r="K70" t="s">
        <v>53</v>
      </c>
      <c r="L70" s="2">
        <v>44457</v>
      </c>
      <c r="M70" s="3">
        <v>0.84104166666666658</v>
      </c>
      <c r="N70" s="3">
        <v>0.84118055555555549</v>
      </c>
      <c r="O70">
        <v>0</v>
      </c>
      <c r="P70" t="s">
        <v>54</v>
      </c>
      <c r="Q70" t="s">
        <v>16</v>
      </c>
      <c r="R70">
        <v>9.1</v>
      </c>
      <c r="S70">
        <v>1000</v>
      </c>
      <c r="T70">
        <v>1000</v>
      </c>
      <c r="U70">
        <v>0</v>
      </c>
      <c r="V70">
        <v>1</v>
      </c>
      <c r="W70" t="s">
        <v>55</v>
      </c>
      <c r="X70">
        <v>0</v>
      </c>
      <c r="Y70" s="4">
        <v>1.8740199999999999E-8</v>
      </c>
      <c r="Z70">
        <v>8501767</v>
      </c>
      <c r="AA70">
        <v>6808224</v>
      </c>
      <c r="AB70">
        <v>4774897</v>
      </c>
      <c r="AC70">
        <v>1724105967</v>
      </c>
      <c r="AD70">
        <v>959790081</v>
      </c>
      <c r="AE70">
        <v>300009452</v>
      </c>
      <c r="AF70">
        <v>148.565</v>
      </c>
      <c r="AG70">
        <v>0.237736</v>
      </c>
      <c r="AH70">
        <v>175.304</v>
      </c>
      <c r="AI70">
        <v>84500</v>
      </c>
      <c r="AJ70">
        <v>15626903</v>
      </c>
      <c r="AK70">
        <v>20169388</v>
      </c>
      <c r="AL70">
        <v>0.377979192446742</v>
      </c>
      <c r="AM70">
        <v>0.99580999999999997</v>
      </c>
      <c r="AN70">
        <v>0.1</v>
      </c>
      <c r="AO70">
        <v>0.5</v>
      </c>
      <c r="AP70" s="4">
        <v>0.04</v>
      </c>
      <c r="AQ70">
        <v>220</v>
      </c>
      <c r="AR70">
        <v>175</v>
      </c>
      <c r="AS70">
        <v>175</v>
      </c>
      <c r="AT70">
        <v>100</v>
      </c>
      <c r="AU70">
        <v>100</v>
      </c>
      <c r="AV70">
        <v>0</v>
      </c>
      <c r="AW70">
        <v>-1</v>
      </c>
      <c r="AX70">
        <v>60</v>
      </c>
      <c r="AY70">
        <v>0</v>
      </c>
      <c r="AZ70">
        <v>-1</v>
      </c>
    </row>
    <row r="71" spans="1:52">
      <c r="A71" t="s">
        <v>201</v>
      </c>
      <c r="B71">
        <v>15610</v>
      </c>
      <c r="C71" t="s">
        <v>228</v>
      </c>
      <c r="D71" s="1">
        <v>44417.792488425926</v>
      </c>
      <c r="E71" t="s">
        <v>176</v>
      </c>
      <c r="F71" t="s">
        <v>229</v>
      </c>
      <c r="G71">
        <v>11115</v>
      </c>
      <c r="H71" t="s">
        <v>209</v>
      </c>
      <c r="I71" t="s">
        <v>231</v>
      </c>
      <c r="J71">
        <v>1</v>
      </c>
      <c r="K71" t="s">
        <v>53</v>
      </c>
      <c r="L71" s="2">
        <v>44457</v>
      </c>
      <c r="M71" s="3">
        <v>0.84349537037037037</v>
      </c>
      <c r="N71" s="3">
        <v>0.84363425925925928</v>
      </c>
      <c r="O71">
        <v>0</v>
      </c>
      <c r="P71" t="s">
        <v>54</v>
      </c>
      <c r="Q71" t="s">
        <v>16</v>
      </c>
      <c r="R71">
        <v>9.1</v>
      </c>
      <c r="S71">
        <v>1000</v>
      </c>
      <c r="T71">
        <v>1000</v>
      </c>
      <c r="U71">
        <v>0</v>
      </c>
      <c r="V71">
        <v>1</v>
      </c>
      <c r="W71" t="s">
        <v>55</v>
      </c>
      <c r="X71">
        <v>0</v>
      </c>
      <c r="Y71" s="4">
        <v>1.8740199999999999E-8</v>
      </c>
      <c r="Z71">
        <v>2726762</v>
      </c>
      <c r="AA71">
        <v>231929</v>
      </c>
      <c r="AB71">
        <v>122132</v>
      </c>
      <c r="AC71">
        <v>546772326</v>
      </c>
      <c r="AD71">
        <v>35671881</v>
      </c>
      <c r="AE71">
        <v>5253511</v>
      </c>
      <c r="AF71">
        <v>190.76</v>
      </c>
      <c r="AG71" s="4">
        <v>3.9642700000000003E-2</v>
      </c>
      <c r="AH71">
        <v>196.85900000000001</v>
      </c>
      <c r="AI71">
        <v>332748</v>
      </c>
      <c r="AJ71">
        <v>68268541</v>
      </c>
      <c r="AK71">
        <v>3413571</v>
      </c>
      <c r="AL71" s="4">
        <v>6.3971143295950203E-2</v>
      </c>
      <c r="AM71">
        <v>0.90252200000000005</v>
      </c>
      <c r="AN71">
        <v>0.1</v>
      </c>
      <c r="AO71">
        <v>0.5</v>
      </c>
      <c r="AP71" s="4">
        <v>0.04</v>
      </c>
      <c r="AQ71">
        <v>220</v>
      </c>
      <c r="AR71">
        <v>175</v>
      </c>
      <c r="AS71">
        <v>175</v>
      </c>
      <c r="AT71">
        <v>100</v>
      </c>
      <c r="AU71">
        <v>100</v>
      </c>
      <c r="AV71">
        <v>0</v>
      </c>
      <c r="AW71">
        <v>-1</v>
      </c>
      <c r="AX71">
        <v>60</v>
      </c>
      <c r="AY71">
        <v>0</v>
      </c>
      <c r="AZ71">
        <v>-1</v>
      </c>
    </row>
    <row r="72" spans="1:52">
      <c r="A72" t="s">
        <v>201</v>
      </c>
      <c r="B72">
        <v>15610</v>
      </c>
      <c r="C72" t="s">
        <v>228</v>
      </c>
      <c r="D72" s="1">
        <v>44417.792488425926</v>
      </c>
      <c r="E72" t="s">
        <v>176</v>
      </c>
      <c r="F72" t="s">
        <v>229</v>
      </c>
      <c r="G72">
        <v>11133</v>
      </c>
      <c r="H72" t="s">
        <v>209</v>
      </c>
      <c r="I72" t="s">
        <v>232</v>
      </c>
      <c r="J72">
        <v>1</v>
      </c>
      <c r="K72" t="s">
        <v>53</v>
      </c>
      <c r="L72" s="2">
        <v>44457</v>
      </c>
      <c r="M72" s="3">
        <v>0.84597222222222224</v>
      </c>
      <c r="N72" s="3">
        <v>0.84611111111111104</v>
      </c>
      <c r="O72">
        <v>0</v>
      </c>
      <c r="P72" t="s">
        <v>54</v>
      </c>
      <c r="Q72" t="s">
        <v>16</v>
      </c>
      <c r="R72">
        <v>9.1</v>
      </c>
      <c r="S72">
        <v>1000</v>
      </c>
      <c r="T72">
        <v>1000</v>
      </c>
      <c r="U72">
        <v>0</v>
      </c>
      <c r="V72">
        <v>1</v>
      </c>
      <c r="W72" t="s">
        <v>55</v>
      </c>
      <c r="X72">
        <v>0</v>
      </c>
      <c r="Y72" s="4">
        <v>1.8740199999999999E-8</v>
      </c>
      <c r="Z72">
        <v>5686873</v>
      </c>
      <c r="AA72">
        <v>1247731</v>
      </c>
      <c r="AB72">
        <v>94786</v>
      </c>
      <c r="AC72">
        <v>1162087352</v>
      </c>
      <c r="AD72">
        <v>190674634</v>
      </c>
      <c r="AE72">
        <v>6099443</v>
      </c>
      <c r="AF72">
        <v>193.31100000000001</v>
      </c>
      <c r="AG72" s="4">
        <v>1.34842E-2</v>
      </c>
      <c r="AH72">
        <v>195.07400000000001</v>
      </c>
      <c r="AI72">
        <v>177636</v>
      </c>
      <c r="AJ72">
        <v>29550030</v>
      </c>
      <c r="AK72">
        <v>7207026</v>
      </c>
      <c r="AL72">
        <v>0.13506140431344099</v>
      </c>
      <c r="AM72">
        <v>0.975352</v>
      </c>
      <c r="AN72">
        <v>0.1</v>
      </c>
      <c r="AO72">
        <v>0.5</v>
      </c>
      <c r="AP72" s="4">
        <v>0.04</v>
      </c>
      <c r="AQ72">
        <v>220</v>
      </c>
      <c r="AR72">
        <v>175</v>
      </c>
      <c r="AS72">
        <v>175</v>
      </c>
      <c r="AT72">
        <v>100</v>
      </c>
      <c r="AU72">
        <v>100</v>
      </c>
      <c r="AV72">
        <v>0</v>
      </c>
      <c r="AW72">
        <v>-1</v>
      </c>
      <c r="AX72">
        <v>60</v>
      </c>
      <c r="AY72">
        <v>0</v>
      </c>
      <c r="AZ72">
        <v>-1</v>
      </c>
    </row>
    <row r="73" spans="1:52">
      <c r="A73" t="s">
        <v>201</v>
      </c>
      <c r="B73">
        <v>15610</v>
      </c>
      <c r="C73" t="s">
        <v>228</v>
      </c>
      <c r="D73" s="1">
        <v>44417.792488425926</v>
      </c>
      <c r="E73" t="s">
        <v>176</v>
      </c>
      <c r="F73" t="s">
        <v>229</v>
      </c>
      <c r="G73">
        <v>11151</v>
      </c>
      <c r="H73" t="s">
        <v>209</v>
      </c>
      <c r="I73" t="s">
        <v>233</v>
      </c>
      <c r="J73">
        <v>1</v>
      </c>
      <c r="K73" t="s">
        <v>53</v>
      </c>
      <c r="L73" s="2">
        <v>44457</v>
      </c>
      <c r="M73" s="3">
        <v>0.84847222222222218</v>
      </c>
      <c r="N73" s="3">
        <v>0.84859953703703705</v>
      </c>
      <c r="O73">
        <v>0</v>
      </c>
      <c r="P73" t="s">
        <v>54</v>
      </c>
      <c r="Q73" t="s">
        <v>16</v>
      </c>
      <c r="R73">
        <v>9.1</v>
      </c>
      <c r="S73">
        <v>1000</v>
      </c>
      <c r="T73">
        <v>1000</v>
      </c>
      <c r="U73">
        <v>0</v>
      </c>
      <c r="V73">
        <v>1</v>
      </c>
      <c r="W73" t="s">
        <v>55</v>
      </c>
      <c r="X73">
        <v>0</v>
      </c>
      <c r="Y73" s="4">
        <v>1.8740199999999999E-8</v>
      </c>
      <c r="Z73">
        <v>2089516</v>
      </c>
      <c r="AA73">
        <v>334165</v>
      </c>
      <c r="AB73">
        <v>97593</v>
      </c>
      <c r="AC73">
        <v>414129645</v>
      </c>
      <c r="AD73">
        <v>53258010</v>
      </c>
      <c r="AE73">
        <v>4462645</v>
      </c>
      <c r="AF73">
        <v>187.148</v>
      </c>
      <c r="AG73" s="4">
        <v>3.8707800000000001E-2</v>
      </c>
      <c r="AH73">
        <v>192.84200000000001</v>
      </c>
      <c r="AI73">
        <v>207284</v>
      </c>
      <c r="AJ73">
        <v>41408777</v>
      </c>
      <c r="AK73">
        <v>2728558</v>
      </c>
      <c r="AL73" s="4">
        <v>5.11338345706919E-2</v>
      </c>
      <c r="AM73">
        <v>0.92403199999999996</v>
      </c>
      <c r="AN73">
        <v>0.1</v>
      </c>
      <c r="AO73">
        <v>0.5</v>
      </c>
      <c r="AP73" s="4">
        <v>0.04</v>
      </c>
      <c r="AQ73">
        <v>220</v>
      </c>
      <c r="AR73">
        <v>175</v>
      </c>
      <c r="AS73">
        <v>175</v>
      </c>
      <c r="AT73">
        <v>100</v>
      </c>
      <c r="AU73">
        <v>100</v>
      </c>
      <c r="AV73">
        <v>0</v>
      </c>
      <c r="AW73">
        <v>-1</v>
      </c>
      <c r="AX73">
        <v>60</v>
      </c>
      <c r="AY73">
        <v>0</v>
      </c>
      <c r="AZ73">
        <v>-1</v>
      </c>
    </row>
    <row r="74" spans="1:52">
      <c r="A74" t="s">
        <v>201</v>
      </c>
      <c r="B74">
        <v>15610</v>
      </c>
      <c r="C74" t="s">
        <v>228</v>
      </c>
      <c r="D74" s="1">
        <v>44417.792488425926</v>
      </c>
      <c r="E74" t="s">
        <v>176</v>
      </c>
      <c r="F74" t="s">
        <v>229</v>
      </c>
      <c r="G74">
        <v>11187</v>
      </c>
      <c r="H74" t="s">
        <v>52</v>
      </c>
      <c r="I74" t="s">
        <v>230</v>
      </c>
      <c r="J74">
        <v>1</v>
      </c>
      <c r="K74" t="s">
        <v>53</v>
      </c>
      <c r="L74" s="2">
        <v>44483</v>
      </c>
      <c r="M74" s="3">
        <v>0.69785879629629621</v>
      </c>
      <c r="N74" s="3">
        <v>0.6980439814814815</v>
      </c>
      <c r="O74">
        <v>0</v>
      </c>
      <c r="P74" t="s">
        <v>54</v>
      </c>
      <c r="Q74" t="s">
        <v>16</v>
      </c>
      <c r="R74">
        <v>9.1</v>
      </c>
      <c r="S74">
        <v>1000</v>
      </c>
      <c r="T74">
        <v>1000</v>
      </c>
      <c r="U74">
        <v>0</v>
      </c>
      <c r="V74">
        <v>1</v>
      </c>
      <c r="W74" t="s">
        <v>55</v>
      </c>
      <c r="X74">
        <v>0</v>
      </c>
      <c r="Y74" s="4">
        <v>1.8740199999999999E-8</v>
      </c>
      <c r="Z74">
        <v>0</v>
      </c>
      <c r="AA74">
        <v>0</v>
      </c>
      <c r="AB74">
        <v>8001314</v>
      </c>
      <c r="AC74">
        <v>0</v>
      </c>
      <c r="AD74">
        <v>0</v>
      </c>
      <c r="AE74">
        <v>691731270</v>
      </c>
      <c r="AF74">
        <v>86.452200000000005</v>
      </c>
      <c r="AG74">
        <v>1</v>
      </c>
      <c r="AH74" t="s">
        <v>56</v>
      </c>
      <c r="AI74">
        <v>7471</v>
      </c>
      <c r="AJ74">
        <v>44199</v>
      </c>
      <c r="AK74">
        <v>8008785</v>
      </c>
      <c r="AL74">
        <v>0.15008656121740399</v>
      </c>
      <c r="AM74">
        <v>0.99906700000000004</v>
      </c>
      <c r="AN74">
        <v>0.1</v>
      </c>
      <c r="AO74">
        <v>0.5</v>
      </c>
      <c r="AP74" s="4">
        <v>0.04</v>
      </c>
      <c r="AQ74">
        <v>40</v>
      </c>
      <c r="AR74">
        <v>65</v>
      </c>
      <c r="AS74">
        <v>65</v>
      </c>
      <c r="AT74">
        <v>140</v>
      </c>
      <c r="AU74">
        <v>140</v>
      </c>
      <c r="AV74">
        <v>0</v>
      </c>
      <c r="AW74">
        <v>-1</v>
      </c>
      <c r="AX74">
        <v>60</v>
      </c>
      <c r="AY74">
        <v>0</v>
      </c>
      <c r="AZ74">
        <v>-1</v>
      </c>
    </row>
    <row r="75" spans="1:52">
      <c r="A75" t="s">
        <v>201</v>
      </c>
      <c r="B75">
        <v>15610</v>
      </c>
      <c r="C75" t="s">
        <v>228</v>
      </c>
      <c r="D75" s="1">
        <v>44417.792488425926</v>
      </c>
      <c r="E75" t="s">
        <v>176</v>
      </c>
      <c r="F75" t="s">
        <v>229</v>
      </c>
      <c r="G75">
        <v>11196</v>
      </c>
      <c r="H75" t="s">
        <v>52</v>
      </c>
      <c r="I75" t="s">
        <v>231</v>
      </c>
      <c r="J75">
        <v>1</v>
      </c>
      <c r="K75" t="s">
        <v>53</v>
      </c>
      <c r="L75" s="2">
        <v>44483</v>
      </c>
      <c r="M75" s="3">
        <v>0.69994212962962965</v>
      </c>
      <c r="N75" s="3">
        <v>0.70011574074074068</v>
      </c>
      <c r="O75">
        <v>0</v>
      </c>
      <c r="P75" t="s">
        <v>54</v>
      </c>
      <c r="Q75" t="s">
        <v>16</v>
      </c>
      <c r="R75">
        <v>9.1</v>
      </c>
      <c r="S75">
        <v>1000</v>
      </c>
      <c r="T75">
        <v>1000</v>
      </c>
      <c r="U75">
        <v>0</v>
      </c>
      <c r="V75">
        <v>1</v>
      </c>
      <c r="W75" t="s">
        <v>55</v>
      </c>
      <c r="X75">
        <v>0</v>
      </c>
      <c r="Y75" s="4">
        <v>1.8740199999999999E-8</v>
      </c>
      <c r="Z75">
        <v>0</v>
      </c>
      <c r="AA75">
        <v>0</v>
      </c>
      <c r="AB75">
        <v>179711</v>
      </c>
      <c r="AC75">
        <v>0</v>
      </c>
      <c r="AD75">
        <v>0</v>
      </c>
      <c r="AE75">
        <v>12303192</v>
      </c>
      <c r="AF75">
        <v>68.460999999999999</v>
      </c>
      <c r="AG75">
        <v>1</v>
      </c>
      <c r="AH75" t="s">
        <v>56</v>
      </c>
      <c r="AI75">
        <v>4579</v>
      </c>
      <c r="AJ75">
        <v>40056</v>
      </c>
      <c r="AK75">
        <v>184290</v>
      </c>
      <c r="AL75" s="4">
        <v>3.4536390184972399E-3</v>
      </c>
      <c r="AM75">
        <v>0.97515300000000005</v>
      </c>
      <c r="AN75">
        <v>0.1</v>
      </c>
      <c r="AO75">
        <v>0.5</v>
      </c>
      <c r="AP75" s="4">
        <v>0.04</v>
      </c>
      <c r="AQ75">
        <v>40</v>
      </c>
      <c r="AR75">
        <v>65</v>
      </c>
      <c r="AS75">
        <v>65</v>
      </c>
      <c r="AT75">
        <v>140</v>
      </c>
      <c r="AU75">
        <v>140</v>
      </c>
      <c r="AV75">
        <v>0</v>
      </c>
      <c r="AW75">
        <v>-1</v>
      </c>
      <c r="AX75">
        <v>60</v>
      </c>
      <c r="AY75">
        <v>0</v>
      </c>
      <c r="AZ75">
        <v>-1</v>
      </c>
    </row>
    <row r="76" spans="1:52">
      <c r="A76" t="s">
        <v>201</v>
      </c>
      <c r="B76">
        <v>15610</v>
      </c>
      <c r="C76" t="s">
        <v>228</v>
      </c>
      <c r="D76" s="1">
        <v>44417.792488425926</v>
      </c>
      <c r="E76" t="s">
        <v>176</v>
      </c>
      <c r="F76" t="s">
        <v>229</v>
      </c>
      <c r="G76">
        <v>11223</v>
      </c>
      <c r="H76" t="s">
        <v>52</v>
      </c>
      <c r="I76" t="s">
        <v>230</v>
      </c>
      <c r="J76">
        <v>1</v>
      </c>
      <c r="K76" t="s">
        <v>53</v>
      </c>
      <c r="L76" s="2">
        <v>44483</v>
      </c>
      <c r="M76" s="3">
        <v>0.72446759259259252</v>
      </c>
      <c r="N76" s="3">
        <v>0.72461805555555558</v>
      </c>
      <c r="O76">
        <v>0</v>
      </c>
      <c r="P76" t="s">
        <v>54</v>
      </c>
      <c r="Q76" t="s">
        <v>16</v>
      </c>
      <c r="R76">
        <v>9.1</v>
      </c>
      <c r="S76">
        <v>1000</v>
      </c>
      <c r="T76">
        <v>1000</v>
      </c>
      <c r="U76">
        <v>0</v>
      </c>
      <c r="V76">
        <v>1</v>
      </c>
      <c r="W76" t="s">
        <v>55</v>
      </c>
      <c r="X76">
        <v>0</v>
      </c>
      <c r="Y76" s="4">
        <v>1.8740199999999999E-8</v>
      </c>
      <c r="Z76">
        <v>0</v>
      </c>
      <c r="AA76">
        <v>0</v>
      </c>
      <c r="AB76">
        <v>8001314</v>
      </c>
      <c r="AC76">
        <v>0</v>
      </c>
      <c r="AD76">
        <v>0</v>
      </c>
      <c r="AE76">
        <v>691731270</v>
      </c>
      <c r="AF76">
        <v>86.452200000000005</v>
      </c>
      <c r="AG76">
        <v>1</v>
      </c>
      <c r="AH76" t="s">
        <v>56</v>
      </c>
      <c r="AI76">
        <v>7471</v>
      </c>
      <c r="AJ76">
        <v>44199</v>
      </c>
      <c r="AK76">
        <v>8008785</v>
      </c>
      <c r="AL76">
        <v>0.15008656121740399</v>
      </c>
      <c r="AM76">
        <v>0.99906700000000004</v>
      </c>
      <c r="AN76">
        <v>0.1</v>
      </c>
      <c r="AO76">
        <v>0.5</v>
      </c>
      <c r="AP76" s="4">
        <v>0.04</v>
      </c>
      <c r="AQ76">
        <v>40</v>
      </c>
      <c r="AR76">
        <v>65</v>
      </c>
      <c r="AS76">
        <v>65</v>
      </c>
      <c r="AT76">
        <v>140</v>
      </c>
      <c r="AU76">
        <v>140</v>
      </c>
      <c r="AV76">
        <v>0</v>
      </c>
      <c r="AW76">
        <v>-1</v>
      </c>
      <c r="AX76">
        <v>60</v>
      </c>
      <c r="AY76">
        <v>0</v>
      </c>
      <c r="AZ76">
        <v>-1</v>
      </c>
    </row>
    <row r="77" spans="1:52">
      <c r="A77" t="s">
        <v>201</v>
      </c>
      <c r="B77">
        <v>15610</v>
      </c>
      <c r="C77" t="s">
        <v>228</v>
      </c>
      <c r="D77" s="1">
        <v>44417.792488425926</v>
      </c>
      <c r="E77" t="s">
        <v>176</v>
      </c>
      <c r="F77" t="s">
        <v>229</v>
      </c>
      <c r="G77">
        <v>11232</v>
      </c>
      <c r="H77" t="s">
        <v>52</v>
      </c>
      <c r="I77" t="s">
        <v>231</v>
      </c>
      <c r="J77">
        <v>1</v>
      </c>
      <c r="K77" t="s">
        <v>53</v>
      </c>
      <c r="L77" s="2">
        <v>44483</v>
      </c>
      <c r="M77" s="3">
        <v>0.72583333333333344</v>
      </c>
      <c r="N77" s="3">
        <v>0.72598379629629628</v>
      </c>
      <c r="O77">
        <v>0</v>
      </c>
      <c r="P77" t="s">
        <v>54</v>
      </c>
      <c r="Q77" t="s">
        <v>16</v>
      </c>
      <c r="R77">
        <v>9.1</v>
      </c>
      <c r="S77">
        <v>1000</v>
      </c>
      <c r="T77">
        <v>1000</v>
      </c>
      <c r="U77">
        <v>0</v>
      </c>
      <c r="V77">
        <v>1</v>
      </c>
      <c r="W77" t="s">
        <v>55</v>
      </c>
      <c r="X77">
        <v>0</v>
      </c>
      <c r="Y77" s="4">
        <v>1.8740199999999999E-8</v>
      </c>
      <c r="Z77">
        <v>0</v>
      </c>
      <c r="AA77">
        <v>0</v>
      </c>
      <c r="AB77">
        <v>179711</v>
      </c>
      <c r="AC77">
        <v>0</v>
      </c>
      <c r="AD77">
        <v>0</v>
      </c>
      <c r="AE77">
        <v>12303192</v>
      </c>
      <c r="AF77">
        <v>68.460999999999999</v>
      </c>
      <c r="AG77">
        <v>1</v>
      </c>
      <c r="AH77" t="s">
        <v>56</v>
      </c>
      <c r="AI77">
        <v>4579</v>
      </c>
      <c r="AJ77">
        <v>40056</v>
      </c>
      <c r="AK77">
        <v>184290</v>
      </c>
      <c r="AL77" s="4">
        <v>3.4536390184972399E-3</v>
      </c>
      <c r="AM77">
        <v>0.97515300000000005</v>
      </c>
      <c r="AN77">
        <v>0.1</v>
      </c>
      <c r="AO77">
        <v>0.5</v>
      </c>
      <c r="AP77" s="4">
        <v>0.04</v>
      </c>
      <c r="AQ77">
        <v>40</v>
      </c>
      <c r="AR77">
        <v>65</v>
      </c>
      <c r="AS77">
        <v>65</v>
      </c>
      <c r="AT77">
        <v>140</v>
      </c>
      <c r="AU77">
        <v>140</v>
      </c>
      <c r="AV77">
        <v>0</v>
      </c>
      <c r="AW77">
        <v>-1</v>
      </c>
      <c r="AX77">
        <v>60</v>
      </c>
      <c r="AY77">
        <v>0</v>
      </c>
      <c r="AZ77">
        <v>-1</v>
      </c>
    </row>
    <row r="78" spans="1:52">
      <c r="A78" t="s">
        <v>201</v>
      </c>
      <c r="B78">
        <v>15610</v>
      </c>
      <c r="C78" t="s">
        <v>228</v>
      </c>
      <c r="D78" s="1">
        <v>44417.792488425926</v>
      </c>
      <c r="E78" t="s">
        <v>176</v>
      </c>
      <c r="F78" t="s">
        <v>229</v>
      </c>
      <c r="G78">
        <v>11241</v>
      </c>
      <c r="H78" t="s">
        <v>52</v>
      </c>
      <c r="I78" t="s">
        <v>230</v>
      </c>
      <c r="J78">
        <v>1</v>
      </c>
      <c r="K78" t="s">
        <v>53</v>
      </c>
      <c r="L78" s="2">
        <v>44483</v>
      </c>
      <c r="M78" s="3">
        <v>0.72718749999999999</v>
      </c>
      <c r="N78" s="3">
        <v>0.7273263888888889</v>
      </c>
      <c r="O78">
        <v>0</v>
      </c>
      <c r="P78" t="s">
        <v>54</v>
      </c>
      <c r="Q78" t="s">
        <v>16</v>
      </c>
      <c r="R78">
        <v>9.1</v>
      </c>
      <c r="S78">
        <v>1000</v>
      </c>
      <c r="T78">
        <v>1000</v>
      </c>
      <c r="U78">
        <v>0</v>
      </c>
      <c r="V78">
        <v>1</v>
      </c>
      <c r="W78" t="s">
        <v>55</v>
      </c>
      <c r="X78">
        <v>0</v>
      </c>
      <c r="Y78" s="4">
        <v>1.8740199999999999E-8</v>
      </c>
      <c r="Z78">
        <v>0</v>
      </c>
      <c r="AA78">
        <v>0</v>
      </c>
      <c r="AB78">
        <v>8001314</v>
      </c>
      <c r="AC78">
        <v>0</v>
      </c>
      <c r="AD78">
        <v>0</v>
      </c>
      <c r="AE78">
        <v>691731270</v>
      </c>
      <c r="AF78">
        <v>86.452200000000005</v>
      </c>
      <c r="AG78">
        <v>1</v>
      </c>
      <c r="AH78" t="s">
        <v>56</v>
      </c>
      <c r="AI78">
        <v>7471</v>
      </c>
      <c r="AJ78">
        <v>44199</v>
      </c>
      <c r="AK78">
        <v>8008785</v>
      </c>
      <c r="AL78">
        <v>0.15008656121740399</v>
      </c>
      <c r="AM78">
        <v>0.99906700000000004</v>
      </c>
      <c r="AN78">
        <v>0.1</v>
      </c>
      <c r="AO78">
        <v>0.5</v>
      </c>
      <c r="AP78" s="4">
        <v>0.04</v>
      </c>
      <c r="AQ78">
        <v>40</v>
      </c>
      <c r="AR78">
        <v>65</v>
      </c>
      <c r="AS78">
        <v>65</v>
      </c>
      <c r="AT78">
        <v>140</v>
      </c>
      <c r="AU78">
        <v>140</v>
      </c>
      <c r="AV78">
        <v>0</v>
      </c>
      <c r="AW78">
        <v>-1</v>
      </c>
      <c r="AX78">
        <v>60</v>
      </c>
      <c r="AY78">
        <v>0</v>
      </c>
      <c r="AZ78">
        <v>-1</v>
      </c>
    </row>
    <row r="79" spans="1:52">
      <c r="A79" t="s">
        <v>201</v>
      </c>
      <c r="B79">
        <v>15610</v>
      </c>
      <c r="C79" t="s">
        <v>228</v>
      </c>
      <c r="D79" s="1">
        <v>44417.792488425926</v>
      </c>
      <c r="E79" t="s">
        <v>176</v>
      </c>
      <c r="F79" t="s">
        <v>229</v>
      </c>
      <c r="G79">
        <v>11250</v>
      </c>
      <c r="H79" t="s">
        <v>52</v>
      </c>
      <c r="I79" t="s">
        <v>231</v>
      </c>
      <c r="J79">
        <v>1</v>
      </c>
      <c r="K79" t="s">
        <v>53</v>
      </c>
      <c r="L79" s="2">
        <v>44483</v>
      </c>
      <c r="M79" s="3">
        <v>0.72873842592592597</v>
      </c>
      <c r="N79" s="3">
        <v>0.72892361111111104</v>
      </c>
      <c r="O79">
        <v>0</v>
      </c>
      <c r="P79" t="s">
        <v>54</v>
      </c>
      <c r="Q79" t="s">
        <v>16</v>
      </c>
      <c r="R79">
        <v>9.1</v>
      </c>
      <c r="S79">
        <v>1000</v>
      </c>
      <c r="T79">
        <v>1000</v>
      </c>
      <c r="U79">
        <v>0</v>
      </c>
      <c r="V79">
        <v>1</v>
      </c>
      <c r="W79" t="s">
        <v>55</v>
      </c>
      <c r="X79">
        <v>0</v>
      </c>
      <c r="Y79" s="4">
        <v>1.8740199999999999E-8</v>
      </c>
      <c r="Z79">
        <v>0</v>
      </c>
      <c r="AA79">
        <v>0</v>
      </c>
      <c r="AB79">
        <v>179711</v>
      </c>
      <c r="AC79">
        <v>0</v>
      </c>
      <c r="AD79">
        <v>0</v>
      </c>
      <c r="AE79">
        <v>12303192</v>
      </c>
      <c r="AF79">
        <v>68.460999999999999</v>
      </c>
      <c r="AG79">
        <v>1</v>
      </c>
      <c r="AH79" t="s">
        <v>56</v>
      </c>
      <c r="AI79">
        <v>4579</v>
      </c>
      <c r="AJ79">
        <v>40056</v>
      </c>
      <c r="AK79">
        <v>184290</v>
      </c>
      <c r="AL79" s="4">
        <v>3.4536390184972399E-3</v>
      </c>
      <c r="AM79">
        <v>0.97515300000000005</v>
      </c>
      <c r="AN79">
        <v>0.1</v>
      </c>
      <c r="AO79">
        <v>0.5</v>
      </c>
      <c r="AP79" s="4">
        <v>0.04</v>
      </c>
      <c r="AQ79">
        <v>40</v>
      </c>
      <c r="AR79">
        <v>65</v>
      </c>
      <c r="AS79">
        <v>65</v>
      </c>
      <c r="AT79">
        <v>140</v>
      </c>
      <c r="AU79">
        <v>140</v>
      </c>
      <c r="AV79">
        <v>0</v>
      </c>
      <c r="AW79">
        <v>-1</v>
      </c>
      <c r="AX79">
        <v>60</v>
      </c>
      <c r="AY79">
        <v>0</v>
      </c>
      <c r="AZ79">
        <v>-1</v>
      </c>
    </row>
    <row r="80" spans="1:52">
      <c r="A80" t="s">
        <v>201</v>
      </c>
      <c r="B80">
        <v>15610</v>
      </c>
      <c r="C80" t="s">
        <v>228</v>
      </c>
      <c r="D80" s="1">
        <v>44417.792488425926</v>
      </c>
      <c r="E80" t="s">
        <v>176</v>
      </c>
      <c r="F80" t="s">
        <v>229</v>
      </c>
      <c r="G80">
        <v>11259</v>
      </c>
      <c r="H80" t="s">
        <v>52</v>
      </c>
      <c r="I80" t="s">
        <v>232</v>
      </c>
      <c r="J80">
        <v>1</v>
      </c>
      <c r="K80" t="s">
        <v>53</v>
      </c>
      <c r="L80" s="2">
        <v>44483</v>
      </c>
      <c r="M80" s="3">
        <v>0.73024305555555558</v>
      </c>
      <c r="N80" s="3">
        <v>0.73041666666666671</v>
      </c>
      <c r="O80">
        <v>0</v>
      </c>
      <c r="P80" t="s">
        <v>54</v>
      </c>
      <c r="Q80" t="s">
        <v>16</v>
      </c>
      <c r="R80">
        <v>9.1</v>
      </c>
      <c r="S80">
        <v>1000</v>
      </c>
      <c r="T80">
        <v>1000</v>
      </c>
      <c r="U80">
        <v>0</v>
      </c>
      <c r="V80">
        <v>1</v>
      </c>
      <c r="W80" t="s">
        <v>55</v>
      </c>
      <c r="X80">
        <v>0</v>
      </c>
      <c r="Y80" s="4">
        <v>1.8740199999999999E-8</v>
      </c>
      <c r="Z80">
        <v>0</v>
      </c>
      <c r="AA80">
        <v>0</v>
      </c>
      <c r="AB80">
        <v>391972</v>
      </c>
      <c r="AC80">
        <v>0</v>
      </c>
      <c r="AD80">
        <v>0</v>
      </c>
      <c r="AE80">
        <v>43212196</v>
      </c>
      <c r="AF80">
        <v>110.24299999999999</v>
      </c>
      <c r="AG80">
        <v>1</v>
      </c>
      <c r="AH80" t="s">
        <v>56</v>
      </c>
      <c r="AI80">
        <v>32718</v>
      </c>
      <c r="AJ80">
        <v>99615</v>
      </c>
      <c r="AK80">
        <v>424690</v>
      </c>
      <c r="AL80" s="4">
        <v>7.9587929609072402E-3</v>
      </c>
      <c r="AM80">
        <v>0.92296</v>
      </c>
      <c r="AN80">
        <v>0.1</v>
      </c>
      <c r="AO80">
        <v>0.5</v>
      </c>
      <c r="AP80" s="4">
        <v>0.04</v>
      </c>
      <c r="AQ80">
        <v>40</v>
      </c>
      <c r="AR80">
        <v>65</v>
      </c>
      <c r="AS80">
        <v>65</v>
      </c>
      <c r="AT80">
        <v>140</v>
      </c>
      <c r="AU80">
        <v>140</v>
      </c>
      <c r="AV80">
        <v>0</v>
      </c>
      <c r="AW80">
        <v>-1</v>
      </c>
      <c r="AX80">
        <v>60</v>
      </c>
      <c r="AY80">
        <v>0</v>
      </c>
      <c r="AZ80">
        <v>-1</v>
      </c>
    </row>
    <row r="81" spans="1:52">
      <c r="A81" t="s">
        <v>201</v>
      </c>
      <c r="B81">
        <v>15610</v>
      </c>
      <c r="C81" t="s">
        <v>228</v>
      </c>
      <c r="D81" s="1">
        <v>44417.792488425926</v>
      </c>
      <c r="E81" t="s">
        <v>176</v>
      </c>
      <c r="F81" t="s">
        <v>229</v>
      </c>
      <c r="G81">
        <v>11268</v>
      </c>
      <c r="H81" t="s">
        <v>52</v>
      </c>
      <c r="I81" t="s">
        <v>233</v>
      </c>
      <c r="J81">
        <v>1</v>
      </c>
      <c r="K81" t="s">
        <v>53</v>
      </c>
      <c r="L81" s="2">
        <v>44483</v>
      </c>
      <c r="M81" s="3">
        <v>0.73177083333333337</v>
      </c>
      <c r="N81" s="3">
        <v>0.7319444444444444</v>
      </c>
      <c r="O81">
        <v>0</v>
      </c>
      <c r="P81" t="s">
        <v>54</v>
      </c>
      <c r="Q81" t="s">
        <v>16</v>
      </c>
      <c r="R81">
        <v>9.1</v>
      </c>
      <c r="S81">
        <v>1000</v>
      </c>
      <c r="T81">
        <v>1000</v>
      </c>
      <c r="U81">
        <v>0</v>
      </c>
      <c r="V81">
        <v>1</v>
      </c>
      <c r="W81" t="s">
        <v>55</v>
      </c>
      <c r="X81">
        <v>0</v>
      </c>
      <c r="Y81" s="4">
        <v>1.8740199999999999E-8</v>
      </c>
      <c r="Z81">
        <v>0</v>
      </c>
      <c r="AA81">
        <v>0</v>
      </c>
      <c r="AB81">
        <v>147016</v>
      </c>
      <c r="AC81">
        <v>0</v>
      </c>
      <c r="AD81">
        <v>0</v>
      </c>
      <c r="AE81">
        <v>10535542</v>
      </c>
      <c r="AF81">
        <v>71.662599999999998</v>
      </c>
      <c r="AG81">
        <v>1</v>
      </c>
      <c r="AH81" t="s">
        <v>56</v>
      </c>
      <c r="AI81">
        <v>7322</v>
      </c>
      <c r="AJ81">
        <v>30019</v>
      </c>
      <c r="AK81">
        <v>154338</v>
      </c>
      <c r="AL81" s="4">
        <v>2.8923313193164402E-3</v>
      </c>
      <c r="AM81">
        <v>0.95255900000000004</v>
      </c>
      <c r="AN81">
        <v>0.1</v>
      </c>
      <c r="AO81">
        <v>0.5</v>
      </c>
      <c r="AP81" s="4">
        <v>0.04</v>
      </c>
      <c r="AQ81">
        <v>40</v>
      </c>
      <c r="AR81">
        <v>65</v>
      </c>
      <c r="AS81">
        <v>65</v>
      </c>
      <c r="AT81">
        <v>140</v>
      </c>
      <c r="AU81">
        <v>140</v>
      </c>
      <c r="AV81">
        <v>0</v>
      </c>
      <c r="AW81">
        <v>-1</v>
      </c>
      <c r="AX81">
        <v>60</v>
      </c>
      <c r="AY81">
        <v>0</v>
      </c>
      <c r="AZ81">
        <v>-1</v>
      </c>
    </row>
    <row r="82" spans="1:52">
      <c r="A82" t="s">
        <v>201</v>
      </c>
      <c r="B82">
        <v>15611</v>
      </c>
      <c r="C82" t="s">
        <v>228</v>
      </c>
      <c r="D82" s="1">
        <v>44417.85633101852</v>
      </c>
      <c r="E82" t="s">
        <v>177</v>
      </c>
      <c r="F82" t="s">
        <v>234</v>
      </c>
      <c r="G82">
        <v>11059</v>
      </c>
      <c r="H82" t="s">
        <v>204</v>
      </c>
      <c r="I82" t="s">
        <v>235</v>
      </c>
      <c r="J82">
        <v>1</v>
      </c>
      <c r="K82" t="s">
        <v>53</v>
      </c>
      <c r="L82" s="2">
        <v>44457</v>
      </c>
      <c r="M82" s="3">
        <v>0.83429398148148148</v>
      </c>
      <c r="N82" s="3">
        <v>0.83447916666666666</v>
      </c>
      <c r="O82">
        <v>0</v>
      </c>
      <c r="P82" t="s">
        <v>54</v>
      </c>
      <c r="Q82" t="s">
        <v>16</v>
      </c>
      <c r="R82">
        <v>9.1</v>
      </c>
      <c r="S82">
        <v>1000</v>
      </c>
      <c r="T82">
        <v>1000</v>
      </c>
      <c r="U82">
        <v>0</v>
      </c>
      <c r="V82">
        <v>1</v>
      </c>
      <c r="W82" t="s">
        <v>55</v>
      </c>
      <c r="X82">
        <v>0</v>
      </c>
      <c r="Y82" s="4">
        <v>1.8740199999999999E-8</v>
      </c>
      <c r="Z82">
        <v>107699</v>
      </c>
      <c r="AA82">
        <v>1080926</v>
      </c>
      <c r="AB82">
        <v>286825</v>
      </c>
      <c r="AC82">
        <v>19175075</v>
      </c>
      <c r="AD82">
        <v>153594947</v>
      </c>
      <c r="AE82">
        <v>22535998</v>
      </c>
      <c r="AF82">
        <v>132.37</v>
      </c>
      <c r="AG82">
        <v>0.19439799999999999</v>
      </c>
      <c r="AH82">
        <v>145.35300000000001</v>
      </c>
      <c r="AI82">
        <v>14106</v>
      </c>
      <c r="AJ82">
        <v>1228275</v>
      </c>
      <c r="AK82">
        <v>1489556</v>
      </c>
      <c r="AL82" s="4">
        <v>2.79146384602348E-2</v>
      </c>
      <c r="AM82">
        <v>0.99053000000000002</v>
      </c>
      <c r="AN82">
        <v>0.1</v>
      </c>
      <c r="AO82">
        <v>0.5</v>
      </c>
      <c r="AP82" s="4">
        <v>0.04</v>
      </c>
      <c r="AQ82">
        <v>180</v>
      </c>
      <c r="AR82">
        <v>175</v>
      </c>
      <c r="AS82">
        <v>175</v>
      </c>
      <c r="AT82">
        <v>100</v>
      </c>
      <c r="AU82">
        <v>100</v>
      </c>
      <c r="AV82">
        <v>0</v>
      </c>
      <c r="AW82">
        <v>-1</v>
      </c>
      <c r="AX82">
        <v>60</v>
      </c>
      <c r="AY82">
        <v>0</v>
      </c>
      <c r="AZ82">
        <v>-1</v>
      </c>
    </row>
    <row r="83" spans="1:52">
      <c r="A83" t="s">
        <v>201</v>
      </c>
      <c r="B83">
        <v>15611</v>
      </c>
      <c r="C83" t="s">
        <v>228</v>
      </c>
      <c r="D83" s="1">
        <v>44417.85633101852</v>
      </c>
      <c r="E83" t="s">
        <v>177</v>
      </c>
      <c r="F83" t="s">
        <v>234</v>
      </c>
      <c r="G83">
        <v>11068</v>
      </c>
      <c r="H83" t="s">
        <v>204</v>
      </c>
      <c r="I83" t="s">
        <v>236</v>
      </c>
      <c r="J83">
        <v>1</v>
      </c>
      <c r="K83" t="s">
        <v>53</v>
      </c>
      <c r="L83" s="2">
        <v>44457</v>
      </c>
      <c r="M83" s="3">
        <v>0.83586805555555566</v>
      </c>
      <c r="N83" s="3">
        <v>0.83605324074074072</v>
      </c>
      <c r="O83">
        <v>0</v>
      </c>
      <c r="P83" t="s">
        <v>54</v>
      </c>
      <c r="Q83" t="s">
        <v>16</v>
      </c>
      <c r="R83">
        <v>9.1</v>
      </c>
      <c r="S83">
        <v>1000</v>
      </c>
      <c r="T83">
        <v>1000</v>
      </c>
      <c r="U83">
        <v>0</v>
      </c>
      <c r="V83">
        <v>1</v>
      </c>
      <c r="W83" t="s">
        <v>55</v>
      </c>
      <c r="X83">
        <v>0</v>
      </c>
      <c r="Y83" s="4">
        <v>1.8740199999999999E-8</v>
      </c>
      <c r="Z83">
        <v>757001</v>
      </c>
      <c r="AA83">
        <v>1906389</v>
      </c>
      <c r="AB83">
        <v>157840</v>
      </c>
      <c r="AC83">
        <v>134855854</v>
      </c>
      <c r="AD83">
        <v>302680847</v>
      </c>
      <c r="AE83">
        <v>11026742</v>
      </c>
      <c r="AF83">
        <v>158.99600000000001</v>
      </c>
      <c r="AG83" s="4">
        <v>5.5947200000000002E-2</v>
      </c>
      <c r="AH83">
        <v>164.27799999999999</v>
      </c>
      <c r="AI83">
        <v>2435</v>
      </c>
      <c r="AJ83">
        <v>294587</v>
      </c>
      <c r="AK83">
        <v>2823665</v>
      </c>
      <c r="AL83" s="4">
        <v>5.2916162673856598E-2</v>
      </c>
      <c r="AM83">
        <v>0.99913799999999997</v>
      </c>
      <c r="AN83">
        <v>0.1</v>
      </c>
      <c r="AO83">
        <v>0.5</v>
      </c>
      <c r="AP83" s="4">
        <v>0.04</v>
      </c>
      <c r="AQ83">
        <v>180</v>
      </c>
      <c r="AR83">
        <v>175</v>
      </c>
      <c r="AS83">
        <v>175</v>
      </c>
      <c r="AT83">
        <v>100</v>
      </c>
      <c r="AU83">
        <v>100</v>
      </c>
      <c r="AV83">
        <v>0</v>
      </c>
      <c r="AW83">
        <v>-1</v>
      </c>
      <c r="AX83">
        <v>60</v>
      </c>
      <c r="AY83">
        <v>0</v>
      </c>
      <c r="AZ83">
        <v>-1</v>
      </c>
    </row>
    <row r="84" spans="1:52">
      <c r="A84" t="s">
        <v>201</v>
      </c>
      <c r="B84">
        <v>15611</v>
      </c>
      <c r="C84" t="s">
        <v>228</v>
      </c>
      <c r="D84" s="1">
        <v>44417.85633101852</v>
      </c>
      <c r="E84" t="s">
        <v>177</v>
      </c>
      <c r="F84" t="s">
        <v>234</v>
      </c>
      <c r="G84">
        <v>11077</v>
      </c>
      <c r="H84" t="s">
        <v>213</v>
      </c>
      <c r="I84" t="s">
        <v>237</v>
      </c>
      <c r="J84">
        <v>1</v>
      </c>
      <c r="K84" t="s">
        <v>53</v>
      </c>
      <c r="L84" s="2">
        <v>44457</v>
      </c>
      <c r="M84" s="3">
        <v>0.8375231481481481</v>
      </c>
      <c r="N84" s="3">
        <v>0.83770833333333339</v>
      </c>
      <c r="O84">
        <v>0</v>
      </c>
      <c r="P84" t="s">
        <v>54</v>
      </c>
      <c r="Q84" t="s">
        <v>16</v>
      </c>
      <c r="R84">
        <v>9.1</v>
      </c>
      <c r="S84">
        <v>1000</v>
      </c>
      <c r="T84">
        <v>1000</v>
      </c>
      <c r="U84">
        <v>0</v>
      </c>
      <c r="V84">
        <v>1</v>
      </c>
      <c r="W84" t="s">
        <v>55</v>
      </c>
      <c r="X84">
        <v>0</v>
      </c>
      <c r="Y84" s="4">
        <v>1.8740199999999999E-8</v>
      </c>
      <c r="Z84">
        <v>55356079</v>
      </c>
      <c r="AA84">
        <v>14827054</v>
      </c>
      <c r="AB84">
        <v>23909823</v>
      </c>
      <c r="AC84">
        <v>7415838629</v>
      </c>
      <c r="AD84">
        <v>1565449165</v>
      </c>
      <c r="AE84">
        <v>2107089731</v>
      </c>
      <c r="AF84">
        <v>117.845</v>
      </c>
      <c r="AG84">
        <v>0.25410899999999997</v>
      </c>
      <c r="AH84">
        <v>127.96899999999999</v>
      </c>
      <c r="AI84">
        <v>31058</v>
      </c>
      <c r="AJ84">
        <v>22789</v>
      </c>
      <c r="AK84">
        <v>94124014</v>
      </c>
      <c r="AL84">
        <v>1.7639067086004701</v>
      </c>
      <c r="AM84">
        <v>0.99966999999999995</v>
      </c>
      <c r="AN84">
        <v>0.1</v>
      </c>
      <c r="AO84">
        <v>0.5</v>
      </c>
      <c r="AP84" s="4">
        <v>0.04</v>
      </c>
      <c r="AQ84">
        <v>180</v>
      </c>
      <c r="AR84">
        <v>110</v>
      </c>
      <c r="AS84">
        <v>110</v>
      </c>
      <c r="AT84">
        <v>100</v>
      </c>
      <c r="AU84">
        <v>100</v>
      </c>
      <c r="AV84">
        <v>0</v>
      </c>
      <c r="AW84">
        <v>-1</v>
      </c>
      <c r="AX84">
        <v>60</v>
      </c>
      <c r="AY84">
        <v>0</v>
      </c>
      <c r="AZ84">
        <v>-1</v>
      </c>
    </row>
    <row r="85" spans="1:52">
      <c r="A85" t="s">
        <v>201</v>
      </c>
      <c r="B85">
        <v>15611</v>
      </c>
      <c r="C85" t="s">
        <v>228</v>
      </c>
      <c r="D85" s="1">
        <v>44417.85633101852</v>
      </c>
      <c r="E85" t="s">
        <v>177</v>
      </c>
      <c r="F85" t="s">
        <v>234</v>
      </c>
      <c r="G85">
        <v>11086</v>
      </c>
      <c r="H85" t="s">
        <v>213</v>
      </c>
      <c r="I85" t="s">
        <v>238</v>
      </c>
      <c r="J85">
        <v>1</v>
      </c>
      <c r="K85" t="s">
        <v>53</v>
      </c>
      <c r="L85" s="2">
        <v>44457</v>
      </c>
      <c r="M85" s="3">
        <v>0.83918981481481481</v>
      </c>
      <c r="N85" s="3">
        <v>0.83938657407407413</v>
      </c>
      <c r="O85">
        <v>0</v>
      </c>
      <c r="P85" t="s">
        <v>54</v>
      </c>
      <c r="Q85" t="s">
        <v>16</v>
      </c>
      <c r="R85">
        <v>9.1</v>
      </c>
      <c r="S85">
        <v>1000</v>
      </c>
      <c r="T85">
        <v>1000</v>
      </c>
      <c r="U85">
        <v>0</v>
      </c>
      <c r="V85">
        <v>1</v>
      </c>
      <c r="W85" t="s">
        <v>55</v>
      </c>
      <c r="X85">
        <v>0</v>
      </c>
      <c r="Y85" s="4">
        <v>1.8740199999999999E-8</v>
      </c>
      <c r="Z85">
        <v>15175899</v>
      </c>
      <c r="AA85">
        <v>39894</v>
      </c>
      <c r="AB85">
        <v>115153</v>
      </c>
      <c r="AC85">
        <v>2520072106</v>
      </c>
      <c r="AD85">
        <v>4234093</v>
      </c>
      <c r="AE85">
        <v>6781127</v>
      </c>
      <c r="AF85">
        <v>165.09700000000001</v>
      </c>
      <c r="AG85" s="4">
        <v>7.5111500000000003E-3</v>
      </c>
      <c r="AH85">
        <v>165.9</v>
      </c>
      <c r="AI85">
        <v>7693</v>
      </c>
      <c r="AJ85">
        <v>186288</v>
      </c>
      <c r="AK85">
        <v>15338639</v>
      </c>
      <c r="AL85">
        <v>0.28744979185546399</v>
      </c>
      <c r="AM85">
        <v>0.999498</v>
      </c>
      <c r="AN85">
        <v>0.1</v>
      </c>
      <c r="AO85">
        <v>0.5</v>
      </c>
      <c r="AP85" s="4">
        <v>0.04</v>
      </c>
      <c r="AQ85">
        <v>180</v>
      </c>
      <c r="AR85">
        <v>110</v>
      </c>
      <c r="AS85">
        <v>110</v>
      </c>
      <c r="AT85">
        <v>100</v>
      </c>
      <c r="AU85">
        <v>100</v>
      </c>
      <c r="AV85">
        <v>0</v>
      </c>
      <c r="AW85">
        <v>-1</v>
      </c>
      <c r="AX85">
        <v>60</v>
      </c>
      <c r="AY85">
        <v>0</v>
      </c>
      <c r="AZ85">
        <v>-1</v>
      </c>
    </row>
    <row r="86" spans="1:52">
      <c r="A86" t="s">
        <v>201</v>
      </c>
      <c r="B86">
        <v>15611</v>
      </c>
      <c r="C86" t="s">
        <v>228</v>
      </c>
      <c r="D86" s="1">
        <v>44417.85633101852</v>
      </c>
      <c r="E86" t="s">
        <v>177</v>
      </c>
      <c r="F86" t="s">
        <v>234</v>
      </c>
      <c r="G86">
        <v>11098</v>
      </c>
      <c r="H86" t="s">
        <v>209</v>
      </c>
      <c r="I86" t="s">
        <v>235</v>
      </c>
      <c r="J86">
        <v>1</v>
      </c>
      <c r="K86" t="s">
        <v>53</v>
      </c>
      <c r="L86" s="2">
        <v>44457</v>
      </c>
      <c r="M86" s="3">
        <v>0.84118055555555549</v>
      </c>
      <c r="N86" s="3">
        <v>0.84133101851851855</v>
      </c>
      <c r="O86">
        <v>0</v>
      </c>
      <c r="P86" t="s">
        <v>54</v>
      </c>
      <c r="Q86" t="s">
        <v>16</v>
      </c>
      <c r="R86">
        <v>9.1</v>
      </c>
      <c r="S86">
        <v>1000</v>
      </c>
      <c r="T86">
        <v>1000</v>
      </c>
      <c r="U86">
        <v>0</v>
      </c>
      <c r="V86">
        <v>1</v>
      </c>
      <c r="W86" t="s">
        <v>55</v>
      </c>
      <c r="X86">
        <v>0</v>
      </c>
      <c r="Y86" s="4">
        <v>1.8740199999999999E-8</v>
      </c>
      <c r="Z86">
        <v>3342481</v>
      </c>
      <c r="AA86">
        <v>1080926</v>
      </c>
      <c r="AB86">
        <v>286825</v>
      </c>
      <c r="AC86">
        <v>696371733</v>
      </c>
      <c r="AD86">
        <v>153594947</v>
      </c>
      <c r="AE86">
        <v>22535998</v>
      </c>
      <c r="AF86">
        <v>185.23599999999999</v>
      </c>
      <c r="AG86" s="4">
        <v>6.0893999999999997E-2</v>
      </c>
      <c r="AH86">
        <v>192.15199999999999</v>
      </c>
      <c r="AI86">
        <v>39177</v>
      </c>
      <c r="AJ86">
        <v>6494502</v>
      </c>
      <c r="AK86">
        <v>4749409</v>
      </c>
      <c r="AL86" s="4">
        <v>8.9005069386304203E-2</v>
      </c>
      <c r="AM86">
        <v>0.99175100000000005</v>
      </c>
      <c r="AN86">
        <v>0.1</v>
      </c>
      <c r="AO86">
        <v>0.5</v>
      </c>
      <c r="AP86" s="4">
        <v>0.04</v>
      </c>
      <c r="AQ86">
        <v>220</v>
      </c>
      <c r="AR86">
        <v>175</v>
      </c>
      <c r="AS86">
        <v>175</v>
      </c>
      <c r="AT86">
        <v>100</v>
      </c>
      <c r="AU86">
        <v>100</v>
      </c>
      <c r="AV86">
        <v>0</v>
      </c>
      <c r="AW86">
        <v>-1</v>
      </c>
      <c r="AX86">
        <v>60</v>
      </c>
      <c r="AY86">
        <v>0</v>
      </c>
      <c r="AZ86">
        <v>-1</v>
      </c>
    </row>
    <row r="87" spans="1:52">
      <c r="A87" t="s">
        <v>201</v>
      </c>
      <c r="B87">
        <v>15611</v>
      </c>
      <c r="C87" t="s">
        <v>228</v>
      </c>
      <c r="D87" s="1">
        <v>44417.85633101852</v>
      </c>
      <c r="E87" t="s">
        <v>177</v>
      </c>
      <c r="F87" t="s">
        <v>234</v>
      </c>
      <c r="G87">
        <v>11116</v>
      </c>
      <c r="H87" t="s">
        <v>209</v>
      </c>
      <c r="I87" t="s">
        <v>236</v>
      </c>
      <c r="J87">
        <v>1</v>
      </c>
      <c r="K87" t="s">
        <v>53</v>
      </c>
      <c r="L87" s="2">
        <v>44457</v>
      </c>
      <c r="M87" s="3">
        <v>0.84363425925925928</v>
      </c>
      <c r="N87" s="3">
        <v>0.84377314814814808</v>
      </c>
      <c r="O87">
        <v>0</v>
      </c>
      <c r="P87" t="s">
        <v>54</v>
      </c>
      <c r="Q87" t="s">
        <v>16</v>
      </c>
      <c r="R87">
        <v>9.1</v>
      </c>
      <c r="S87">
        <v>1000</v>
      </c>
      <c r="T87">
        <v>1000</v>
      </c>
      <c r="U87">
        <v>0</v>
      </c>
      <c r="V87">
        <v>1</v>
      </c>
      <c r="W87" t="s">
        <v>55</v>
      </c>
      <c r="X87">
        <v>0</v>
      </c>
      <c r="Y87" s="4">
        <v>1.8740199999999999E-8</v>
      </c>
      <c r="Z87">
        <v>29463604</v>
      </c>
      <c r="AA87">
        <v>1906389</v>
      </c>
      <c r="AB87">
        <v>157840</v>
      </c>
      <c r="AC87">
        <v>6080788644</v>
      </c>
      <c r="AD87">
        <v>302680847</v>
      </c>
      <c r="AE87">
        <v>11026742</v>
      </c>
      <c r="AF87">
        <v>202.821</v>
      </c>
      <c r="AG87" s="4">
        <v>5.0063699999999996E-3</v>
      </c>
      <c r="AH87">
        <v>203.49</v>
      </c>
      <c r="AI87">
        <v>45286</v>
      </c>
      <c r="AJ87">
        <v>9448725</v>
      </c>
      <c r="AK87">
        <v>31573119</v>
      </c>
      <c r="AL87">
        <v>0.59168785997100604</v>
      </c>
      <c r="AM87">
        <v>0.99856599999999995</v>
      </c>
      <c r="AN87">
        <v>0.1</v>
      </c>
      <c r="AO87">
        <v>0.5</v>
      </c>
      <c r="AP87" s="4">
        <v>0.04</v>
      </c>
      <c r="AQ87">
        <v>220</v>
      </c>
      <c r="AR87">
        <v>175</v>
      </c>
      <c r="AS87">
        <v>175</v>
      </c>
      <c r="AT87">
        <v>100</v>
      </c>
      <c r="AU87">
        <v>100</v>
      </c>
      <c r="AV87">
        <v>0</v>
      </c>
      <c r="AW87">
        <v>-1</v>
      </c>
      <c r="AX87">
        <v>60</v>
      </c>
      <c r="AY87">
        <v>0</v>
      </c>
      <c r="AZ87">
        <v>-1</v>
      </c>
    </row>
    <row r="88" spans="1:52">
      <c r="A88" t="s">
        <v>201</v>
      </c>
      <c r="B88">
        <v>15611</v>
      </c>
      <c r="C88" t="s">
        <v>228</v>
      </c>
      <c r="D88" s="1">
        <v>44417.85633101852</v>
      </c>
      <c r="E88" t="s">
        <v>177</v>
      </c>
      <c r="F88" t="s">
        <v>234</v>
      </c>
      <c r="G88">
        <v>11134</v>
      </c>
      <c r="H88" t="s">
        <v>209</v>
      </c>
      <c r="I88" t="s">
        <v>237</v>
      </c>
      <c r="J88">
        <v>1</v>
      </c>
      <c r="K88" t="s">
        <v>53</v>
      </c>
      <c r="L88" s="2">
        <v>44457</v>
      </c>
      <c r="M88" s="3">
        <v>0.84612268518518519</v>
      </c>
      <c r="N88" s="3">
        <v>0.8462615740740741</v>
      </c>
      <c r="O88">
        <v>0</v>
      </c>
      <c r="P88" t="s">
        <v>54</v>
      </c>
      <c r="Q88" t="s">
        <v>16</v>
      </c>
      <c r="R88">
        <v>9.1</v>
      </c>
      <c r="S88">
        <v>1000</v>
      </c>
      <c r="T88">
        <v>1000</v>
      </c>
      <c r="U88">
        <v>0</v>
      </c>
      <c r="V88">
        <v>1</v>
      </c>
      <c r="W88" t="s">
        <v>55</v>
      </c>
      <c r="X88">
        <v>0</v>
      </c>
      <c r="Y88" s="4">
        <v>1.8740199999999999E-8</v>
      </c>
      <c r="Z88">
        <v>2395244</v>
      </c>
      <c r="AA88">
        <v>69465539</v>
      </c>
      <c r="AB88">
        <v>23909823</v>
      </c>
      <c r="AC88">
        <v>450981838</v>
      </c>
      <c r="AD88">
        <v>8853651467</v>
      </c>
      <c r="AE88">
        <v>2107089731</v>
      </c>
      <c r="AF88">
        <v>119.157</v>
      </c>
      <c r="AG88">
        <v>0.24965699999999999</v>
      </c>
      <c r="AH88">
        <v>129.48099999999999</v>
      </c>
      <c r="AI88">
        <v>32249</v>
      </c>
      <c r="AJ88">
        <v>276554</v>
      </c>
      <c r="AK88">
        <v>95802855</v>
      </c>
      <c r="AL88">
        <v>1.7953685935831201</v>
      </c>
      <c r="AM88">
        <v>0.99966299999999997</v>
      </c>
      <c r="AN88">
        <v>0.1</v>
      </c>
      <c r="AO88">
        <v>0.5</v>
      </c>
      <c r="AP88" s="4">
        <v>0.04</v>
      </c>
      <c r="AQ88">
        <v>220</v>
      </c>
      <c r="AR88">
        <v>175</v>
      </c>
      <c r="AS88">
        <v>175</v>
      </c>
      <c r="AT88">
        <v>100</v>
      </c>
      <c r="AU88">
        <v>100</v>
      </c>
      <c r="AV88">
        <v>0</v>
      </c>
      <c r="AW88">
        <v>-1</v>
      </c>
      <c r="AX88">
        <v>60</v>
      </c>
      <c r="AY88">
        <v>0</v>
      </c>
      <c r="AZ88">
        <v>-1</v>
      </c>
    </row>
    <row r="89" spans="1:52">
      <c r="A89" t="s">
        <v>201</v>
      </c>
      <c r="B89">
        <v>15611</v>
      </c>
      <c r="C89" t="s">
        <v>228</v>
      </c>
      <c r="D89" s="1">
        <v>44417.85633101852</v>
      </c>
      <c r="E89" t="s">
        <v>177</v>
      </c>
      <c r="F89" t="s">
        <v>234</v>
      </c>
      <c r="G89">
        <v>11152</v>
      </c>
      <c r="H89" t="s">
        <v>209</v>
      </c>
      <c r="I89" t="s">
        <v>238</v>
      </c>
      <c r="J89">
        <v>1</v>
      </c>
      <c r="K89" t="s">
        <v>53</v>
      </c>
      <c r="L89" s="2">
        <v>44457</v>
      </c>
      <c r="M89" s="3">
        <v>0.84861111111111109</v>
      </c>
      <c r="N89" s="3">
        <v>0.84875</v>
      </c>
      <c r="O89">
        <v>0</v>
      </c>
      <c r="P89" t="s">
        <v>54</v>
      </c>
      <c r="Q89" t="s">
        <v>16</v>
      </c>
      <c r="R89">
        <v>9.1</v>
      </c>
      <c r="S89">
        <v>1000</v>
      </c>
      <c r="T89">
        <v>1000</v>
      </c>
      <c r="U89">
        <v>0</v>
      </c>
      <c r="V89">
        <v>1</v>
      </c>
      <c r="W89" t="s">
        <v>55</v>
      </c>
      <c r="X89">
        <v>0</v>
      </c>
      <c r="Y89" s="4">
        <v>1.8740199999999999E-8</v>
      </c>
      <c r="Z89">
        <v>70553380</v>
      </c>
      <c r="AA89">
        <v>11175324</v>
      </c>
      <c r="AB89">
        <v>115153</v>
      </c>
      <c r="AC89">
        <v>14168883018</v>
      </c>
      <c r="AD89">
        <v>1804673400</v>
      </c>
      <c r="AE89">
        <v>6781127</v>
      </c>
      <c r="AF89">
        <v>195.25399999999999</v>
      </c>
      <c r="AG89" s="4">
        <v>1.4069799999999999E-3</v>
      </c>
      <c r="AH89">
        <v>195.446</v>
      </c>
      <c r="AI89">
        <v>9018</v>
      </c>
      <c r="AJ89">
        <v>464490</v>
      </c>
      <c r="AK89">
        <v>81852875</v>
      </c>
      <c r="AL89">
        <v>1.5339426060891901</v>
      </c>
      <c r="AM89">
        <v>0.99988999999999995</v>
      </c>
      <c r="AN89">
        <v>0.1</v>
      </c>
      <c r="AO89">
        <v>0.5</v>
      </c>
      <c r="AP89" s="4">
        <v>0.04</v>
      </c>
      <c r="AQ89">
        <v>220</v>
      </c>
      <c r="AR89">
        <v>175</v>
      </c>
      <c r="AS89">
        <v>175</v>
      </c>
      <c r="AT89">
        <v>100</v>
      </c>
      <c r="AU89">
        <v>100</v>
      </c>
      <c r="AV89">
        <v>0</v>
      </c>
      <c r="AW89">
        <v>-1</v>
      </c>
      <c r="AX89">
        <v>60</v>
      </c>
      <c r="AY89">
        <v>0</v>
      </c>
      <c r="AZ89">
        <v>-1</v>
      </c>
    </row>
    <row r="90" spans="1:52">
      <c r="A90" t="s">
        <v>201</v>
      </c>
      <c r="B90">
        <v>15611</v>
      </c>
      <c r="C90" t="s">
        <v>228</v>
      </c>
      <c r="D90" s="1">
        <v>44417.85633101852</v>
      </c>
      <c r="E90" t="s">
        <v>177</v>
      </c>
      <c r="F90" t="s">
        <v>234</v>
      </c>
      <c r="G90">
        <v>11167</v>
      </c>
      <c r="H90" t="s">
        <v>216</v>
      </c>
      <c r="I90" t="s">
        <v>237</v>
      </c>
      <c r="J90">
        <v>1</v>
      </c>
      <c r="K90" t="s">
        <v>53</v>
      </c>
      <c r="L90" s="2">
        <v>44459</v>
      </c>
      <c r="M90" s="3">
        <v>0.42486111111111113</v>
      </c>
      <c r="N90" s="3">
        <v>0.42501157407407408</v>
      </c>
      <c r="O90">
        <v>0</v>
      </c>
      <c r="P90" t="s">
        <v>54</v>
      </c>
      <c r="Q90" t="s">
        <v>16</v>
      </c>
      <c r="R90">
        <v>9.1</v>
      </c>
      <c r="S90">
        <v>1000</v>
      </c>
      <c r="T90">
        <v>1000</v>
      </c>
      <c r="U90">
        <v>0</v>
      </c>
      <c r="V90">
        <v>1</v>
      </c>
      <c r="W90" t="s">
        <v>55</v>
      </c>
      <c r="X90">
        <v>0</v>
      </c>
      <c r="Y90" s="4">
        <v>1.8740199999999999E-8</v>
      </c>
      <c r="Z90">
        <v>55356079</v>
      </c>
      <c r="AA90">
        <v>14827054</v>
      </c>
      <c r="AB90">
        <v>19820071</v>
      </c>
      <c r="AC90">
        <v>7415838629</v>
      </c>
      <c r="AD90">
        <v>1565449165</v>
      </c>
      <c r="AE90">
        <v>1817417841</v>
      </c>
      <c r="AF90">
        <v>119.98099999999999</v>
      </c>
      <c r="AG90">
        <v>0.22021499999999999</v>
      </c>
      <c r="AH90">
        <v>127.96899999999999</v>
      </c>
      <c r="AI90">
        <v>31058</v>
      </c>
      <c r="AJ90">
        <v>22789</v>
      </c>
      <c r="AK90">
        <v>90034262</v>
      </c>
      <c r="AL90">
        <v>1.68726377038799</v>
      </c>
      <c r="AM90">
        <v>0.99965499999999996</v>
      </c>
      <c r="AN90">
        <v>0.1</v>
      </c>
      <c r="AO90">
        <v>0.5</v>
      </c>
      <c r="AP90" s="4">
        <v>0.04</v>
      </c>
      <c r="AQ90">
        <v>180</v>
      </c>
      <c r="AR90">
        <v>110</v>
      </c>
      <c r="AS90">
        <v>110</v>
      </c>
      <c r="AT90">
        <v>100</v>
      </c>
      <c r="AU90">
        <v>100</v>
      </c>
      <c r="AV90">
        <v>80</v>
      </c>
      <c r="AW90">
        <v>-1</v>
      </c>
      <c r="AX90">
        <v>60</v>
      </c>
      <c r="AY90">
        <v>0</v>
      </c>
      <c r="AZ90">
        <v>-1</v>
      </c>
    </row>
    <row r="91" spans="1:52">
      <c r="A91" t="s">
        <v>201</v>
      </c>
      <c r="B91">
        <v>15611</v>
      </c>
      <c r="C91" t="s">
        <v>228</v>
      </c>
      <c r="D91" s="1">
        <v>44417.85633101852</v>
      </c>
      <c r="E91" t="s">
        <v>177</v>
      </c>
      <c r="F91" t="s">
        <v>234</v>
      </c>
      <c r="G91">
        <v>11176</v>
      </c>
      <c r="H91" t="s">
        <v>216</v>
      </c>
      <c r="I91" t="s">
        <v>238</v>
      </c>
      <c r="J91">
        <v>1</v>
      </c>
      <c r="K91" t="s">
        <v>53</v>
      </c>
      <c r="L91" s="2">
        <v>44459</v>
      </c>
      <c r="M91" s="3">
        <v>0.42611111111111111</v>
      </c>
      <c r="N91" s="3">
        <v>0.42626157407407406</v>
      </c>
      <c r="O91">
        <v>0</v>
      </c>
      <c r="P91" t="s">
        <v>54</v>
      </c>
      <c r="Q91" t="s">
        <v>16</v>
      </c>
      <c r="R91">
        <v>9.1</v>
      </c>
      <c r="S91">
        <v>1000</v>
      </c>
      <c r="T91">
        <v>1000</v>
      </c>
      <c r="U91">
        <v>0</v>
      </c>
      <c r="V91">
        <v>1</v>
      </c>
      <c r="W91" t="s">
        <v>55</v>
      </c>
      <c r="X91">
        <v>0</v>
      </c>
      <c r="Y91" s="4">
        <v>1.8740199999999999E-8</v>
      </c>
      <c r="Z91">
        <v>15175899</v>
      </c>
      <c r="AA91">
        <v>39894</v>
      </c>
      <c r="AB91">
        <v>37829</v>
      </c>
      <c r="AC91">
        <v>2520072106</v>
      </c>
      <c r="AD91">
        <v>4234093</v>
      </c>
      <c r="AE91">
        <v>3444890</v>
      </c>
      <c r="AF91">
        <v>165.715</v>
      </c>
      <c r="AG91" s="4">
        <v>2.48E-3</v>
      </c>
      <c r="AH91">
        <v>165.9</v>
      </c>
      <c r="AI91">
        <v>7693</v>
      </c>
      <c r="AJ91">
        <v>186288</v>
      </c>
      <c r="AK91">
        <v>15261315</v>
      </c>
      <c r="AL91">
        <v>0.28600072145844702</v>
      </c>
      <c r="AM91">
        <v>0.99949600000000005</v>
      </c>
      <c r="AN91">
        <v>0.1</v>
      </c>
      <c r="AO91">
        <v>0.5</v>
      </c>
      <c r="AP91" s="4">
        <v>0.04</v>
      </c>
      <c r="AQ91">
        <v>180</v>
      </c>
      <c r="AR91">
        <v>110</v>
      </c>
      <c r="AS91">
        <v>110</v>
      </c>
      <c r="AT91">
        <v>100</v>
      </c>
      <c r="AU91">
        <v>100</v>
      </c>
      <c r="AV91">
        <v>80</v>
      </c>
      <c r="AW91">
        <v>-1</v>
      </c>
      <c r="AX91">
        <v>60</v>
      </c>
      <c r="AY91">
        <v>0</v>
      </c>
      <c r="AZ91">
        <v>-1</v>
      </c>
    </row>
    <row r="92" spans="1:52">
      <c r="A92" t="s">
        <v>201</v>
      </c>
      <c r="B92">
        <v>15611</v>
      </c>
      <c r="C92" t="s">
        <v>228</v>
      </c>
      <c r="D92" s="1">
        <v>44417.85633101852</v>
      </c>
      <c r="E92" t="s">
        <v>177</v>
      </c>
      <c r="F92" t="s">
        <v>234</v>
      </c>
      <c r="G92">
        <v>11205</v>
      </c>
      <c r="H92" t="s">
        <v>52</v>
      </c>
      <c r="I92" t="s">
        <v>235</v>
      </c>
      <c r="J92">
        <v>1</v>
      </c>
      <c r="K92" t="s">
        <v>53</v>
      </c>
      <c r="L92" s="2">
        <v>44483</v>
      </c>
      <c r="M92" s="3">
        <v>0.70190972222222225</v>
      </c>
      <c r="N92" s="3">
        <v>0.70228009259259261</v>
      </c>
      <c r="O92">
        <v>0</v>
      </c>
      <c r="P92" t="s">
        <v>54</v>
      </c>
      <c r="Q92" t="s">
        <v>16</v>
      </c>
      <c r="R92">
        <v>9.1</v>
      </c>
      <c r="S92">
        <v>1000</v>
      </c>
      <c r="T92">
        <v>1000</v>
      </c>
      <c r="U92">
        <v>0</v>
      </c>
      <c r="V92">
        <v>1</v>
      </c>
      <c r="W92" t="s">
        <v>55</v>
      </c>
      <c r="X92">
        <v>0</v>
      </c>
      <c r="Y92" s="4">
        <v>1.8740199999999999E-8</v>
      </c>
      <c r="Z92">
        <v>0</v>
      </c>
      <c r="AA92">
        <v>0</v>
      </c>
      <c r="AB92">
        <v>777035</v>
      </c>
      <c r="AC92">
        <v>0</v>
      </c>
      <c r="AD92">
        <v>0</v>
      </c>
      <c r="AE92">
        <v>82243639</v>
      </c>
      <c r="AF92">
        <v>105.843</v>
      </c>
      <c r="AG92">
        <v>1</v>
      </c>
      <c r="AH92" t="s">
        <v>56</v>
      </c>
      <c r="AI92">
        <v>4536</v>
      </c>
      <c r="AJ92">
        <v>31639</v>
      </c>
      <c r="AK92">
        <v>781571</v>
      </c>
      <c r="AL92" s="4">
        <v>1.4646828918150201E-2</v>
      </c>
      <c r="AM92">
        <v>0.99419599999999997</v>
      </c>
      <c r="AN92">
        <v>0.1</v>
      </c>
      <c r="AO92">
        <v>0.5</v>
      </c>
      <c r="AP92" s="4">
        <v>0.04</v>
      </c>
      <c r="AQ92">
        <v>40</v>
      </c>
      <c r="AR92">
        <v>65</v>
      </c>
      <c r="AS92">
        <v>65</v>
      </c>
      <c r="AT92">
        <v>140</v>
      </c>
      <c r="AU92">
        <v>140</v>
      </c>
      <c r="AV92">
        <v>0</v>
      </c>
      <c r="AW92">
        <v>-1</v>
      </c>
      <c r="AX92">
        <v>60</v>
      </c>
      <c r="AY92">
        <v>0</v>
      </c>
      <c r="AZ92">
        <v>-1</v>
      </c>
    </row>
    <row r="93" spans="1:52">
      <c r="A93" t="s">
        <v>201</v>
      </c>
      <c r="B93">
        <v>15611</v>
      </c>
      <c r="C93" t="s">
        <v>228</v>
      </c>
      <c r="D93" s="1">
        <v>44417.85633101852</v>
      </c>
      <c r="E93" t="s">
        <v>177</v>
      </c>
      <c r="F93" t="s">
        <v>234</v>
      </c>
      <c r="G93">
        <v>11214</v>
      </c>
      <c r="H93" t="s">
        <v>57</v>
      </c>
      <c r="I93" t="s">
        <v>236</v>
      </c>
      <c r="J93">
        <v>1</v>
      </c>
      <c r="K93" t="s">
        <v>53</v>
      </c>
      <c r="L93" s="2">
        <v>44483</v>
      </c>
      <c r="M93" s="3">
        <v>0.7041087962962963</v>
      </c>
      <c r="N93" s="3">
        <v>0.70428240740740744</v>
      </c>
      <c r="O93">
        <v>0</v>
      </c>
      <c r="P93" t="s">
        <v>54</v>
      </c>
      <c r="Q93" t="s">
        <v>16</v>
      </c>
      <c r="R93">
        <v>9.1</v>
      </c>
      <c r="S93">
        <v>1000</v>
      </c>
      <c r="T93">
        <v>1000</v>
      </c>
      <c r="U93">
        <v>0</v>
      </c>
      <c r="V93">
        <v>1</v>
      </c>
      <c r="W93" t="s">
        <v>55</v>
      </c>
      <c r="X93">
        <v>0</v>
      </c>
      <c r="Y93" s="4">
        <v>1.8740199999999999E-8</v>
      </c>
      <c r="Z93">
        <v>2695843</v>
      </c>
      <c r="AA93">
        <v>75632</v>
      </c>
      <c r="AB93">
        <v>49755</v>
      </c>
      <c r="AC93">
        <v>440641624</v>
      </c>
      <c r="AD93">
        <v>5778276</v>
      </c>
      <c r="AE93">
        <v>2143543</v>
      </c>
      <c r="AF93">
        <v>158.99600000000001</v>
      </c>
      <c r="AG93" s="4">
        <v>1.7635899999999999E-2</v>
      </c>
      <c r="AH93">
        <v>161.077</v>
      </c>
      <c r="AI93">
        <v>2435</v>
      </c>
      <c r="AJ93">
        <v>294587</v>
      </c>
      <c r="AK93">
        <v>2823665</v>
      </c>
      <c r="AL93" s="4">
        <v>5.2916162673856598E-2</v>
      </c>
      <c r="AM93">
        <v>0.99913799999999997</v>
      </c>
      <c r="AN93">
        <v>0.1</v>
      </c>
      <c r="AO93">
        <v>0.5</v>
      </c>
      <c r="AP93" s="4">
        <v>0.04</v>
      </c>
      <c r="AQ93">
        <v>180</v>
      </c>
      <c r="AR93">
        <v>90</v>
      </c>
      <c r="AS93">
        <v>90</v>
      </c>
      <c r="AT93">
        <v>60</v>
      </c>
      <c r="AU93">
        <v>60</v>
      </c>
      <c r="AV93">
        <v>0</v>
      </c>
      <c r="AW93">
        <v>-1</v>
      </c>
      <c r="AX93">
        <v>60</v>
      </c>
      <c r="AY93">
        <v>0</v>
      </c>
      <c r="AZ93">
        <v>-1</v>
      </c>
    </row>
    <row r="94" spans="1:52">
      <c r="A94" t="s">
        <v>201</v>
      </c>
      <c r="B94">
        <v>15611</v>
      </c>
      <c r="C94" t="s">
        <v>228</v>
      </c>
      <c r="D94" s="1">
        <v>44417.85633101852</v>
      </c>
      <c r="E94" t="s">
        <v>177</v>
      </c>
      <c r="F94" t="s">
        <v>234</v>
      </c>
      <c r="G94">
        <v>11277</v>
      </c>
      <c r="H94" t="s">
        <v>52</v>
      </c>
      <c r="I94" t="s">
        <v>235</v>
      </c>
      <c r="J94">
        <v>1</v>
      </c>
      <c r="K94" t="s">
        <v>53</v>
      </c>
      <c r="L94" s="2">
        <v>44483</v>
      </c>
      <c r="M94" s="3">
        <v>0.73324074074074075</v>
      </c>
      <c r="N94" s="3">
        <v>0.7333912037037037</v>
      </c>
      <c r="O94">
        <v>0</v>
      </c>
      <c r="P94" t="s">
        <v>54</v>
      </c>
      <c r="Q94" t="s">
        <v>16</v>
      </c>
      <c r="R94">
        <v>9.1</v>
      </c>
      <c r="S94">
        <v>1000</v>
      </c>
      <c r="T94">
        <v>1000</v>
      </c>
      <c r="U94">
        <v>0</v>
      </c>
      <c r="V94">
        <v>1</v>
      </c>
      <c r="W94" t="s">
        <v>55</v>
      </c>
      <c r="X94">
        <v>0</v>
      </c>
      <c r="Y94" s="4">
        <v>1.8740199999999999E-8</v>
      </c>
      <c r="Z94">
        <v>0</v>
      </c>
      <c r="AA94">
        <v>0</v>
      </c>
      <c r="AB94">
        <v>777035</v>
      </c>
      <c r="AC94">
        <v>0</v>
      </c>
      <c r="AD94">
        <v>0</v>
      </c>
      <c r="AE94">
        <v>82243639</v>
      </c>
      <c r="AF94">
        <v>105.843</v>
      </c>
      <c r="AG94">
        <v>1</v>
      </c>
      <c r="AH94" t="s">
        <v>56</v>
      </c>
      <c r="AI94">
        <v>4536</v>
      </c>
      <c r="AJ94">
        <v>31639</v>
      </c>
      <c r="AK94">
        <v>781571</v>
      </c>
      <c r="AL94" s="4">
        <v>1.4646828918150201E-2</v>
      </c>
      <c r="AM94">
        <v>0.99419599999999997</v>
      </c>
      <c r="AN94">
        <v>0.1</v>
      </c>
      <c r="AO94">
        <v>0.5</v>
      </c>
      <c r="AP94" s="4">
        <v>0.04</v>
      </c>
      <c r="AQ94">
        <v>40</v>
      </c>
      <c r="AR94">
        <v>65</v>
      </c>
      <c r="AS94">
        <v>65</v>
      </c>
      <c r="AT94">
        <v>140</v>
      </c>
      <c r="AU94">
        <v>140</v>
      </c>
      <c r="AV94">
        <v>0</v>
      </c>
      <c r="AW94">
        <v>-1</v>
      </c>
      <c r="AX94">
        <v>60</v>
      </c>
      <c r="AY94">
        <v>0</v>
      </c>
      <c r="AZ94">
        <v>-1</v>
      </c>
    </row>
    <row r="95" spans="1:52">
      <c r="A95" t="s">
        <v>201</v>
      </c>
      <c r="B95">
        <v>15611</v>
      </c>
      <c r="C95" t="s">
        <v>228</v>
      </c>
      <c r="D95" s="1">
        <v>44417.85633101852</v>
      </c>
      <c r="E95" t="s">
        <v>177</v>
      </c>
      <c r="F95" t="s">
        <v>234</v>
      </c>
      <c r="G95">
        <v>11286</v>
      </c>
      <c r="H95" t="s">
        <v>52</v>
      </c>
      <c r="I95" t="s">
        <v>236</v>
      </c>
      <c r="J95">
        <v>1</v>
      </c>
      <c r="K95" t="s">
        <v>53</v>
      </c>
      <c r="L95" s="2">
        <v>44483</v>
      </c>
      <c r="M95" s="3">
        <v>0.73457175925925933</v>
      </c>
      <c r="N95" s="3">
        <v>0.73473379629629632</v>
      </c>
      <c r="O95">
        <v>0</v>
      </c>
      <c r="P95" t="s">
        <v>54</v>
      </c>
      <c r="Q95" t="s">
        <v>16</v>
      </c>
      <c r="R95">
        <v>9.1</v>
      </c>
      <c r="S95">
        <v>1000</v>
      </c>
      <c r="T95">
        <v>1000</v>
      </c>
      <c r="U95">
        <v>0</v>
      </c>
      <c r="V95">
        <v>1</v>
      </c>
      <c r="W95" t="s">
        <v>55</v>
      </c>
      <c r="X95">
        <v>0</v>
      </c>
      <c r="Y95" s="4">
        <v>1.8740199999999999E-8</v>
      </c>
      <c r="Z95">
        <v>0</v>
      </c>
      <c r="AA95">
        <v>0</v>
      </c>
      <c r="AB95">
        <v>425696</v>
      </c>
      <c r="AC95">
        <v>0</v>
      </c>
      <c r="AD95">
        <v>0</v>
      </c>
      <c r="AE95">
        <v>44420226</v>
      </c>
      <c r="AF95">
        <v>104.34699999999999</v>
      </c>
      <c r="AG95">
        <v>1</v>
      </c>
      <c r="AH95" t="s">
        <v>56</v>
      </c>
      <c r="AI95">
        <v>184</v>
      </c>
      <c r="AJ95">
        <v>2746</v>
      </c>
      <c r="AK95">
        <v>425880</v>
      </c>
      <c r="AL95" s="4">
        <v>7.9810938477269892E-3</v>
      </c>
      <c r="AM95">
        <v>0.99956800000000001</v>
      </c>
      <c r="AN95">
        <v>0.1</v>
      </c>
      <c r="AO95">
        <v>0.5</v>
      </c>
      <c r="AP95" s="4">
        <v>0.04</v>
      </c>
      <c r="AQ95">
        <v>40</v>
      </c>
      <c r="AR95">
        <v>65</v>
      </c>
      <c r="AS95">
        <v>65</v>
      </c>
      <c r="AT95">
        <v>140</v>
      </c>
      <c r="AU95">
        <v>140</v>
      </c>
      <c r="AV95">
        <v>0</v>
      </c>
      <c r="AW95">
        <v>-1</v>
      </c>
      <c r="AX95">
        <v>60</v>
      </c>
      <c r="AY95">
        <v>0</v>
      </c>
      <c r="AZ95">
        <v>-1</v>
      </c>
    </row>
    <row r="96" spans="1:52">
      <c r="A96" t="s">
        <v>201</v>
      </c>
      <c r="B96">
        <v>15611</v>
      </c>
      <c r="C96" t="s">
        <v>228</v>
      </c>
      <c r="D96" s="1">
        <v>44417.85633101852</v>
      </c>
      <c r="E96" t="s">
        <v>177</v>
      </c>
      <c r="F96" t="s">
        <v>234</v>
      </c>
      <c r="G96">
        <v>11295</v>
      </c>
      <c r="H96" t="s">
        <v>57</v>
      </c>
      <c r="I96" t="s">
        <v>237</v>
      </c>
      <c r="J96">
        <v>1</v>
      </c>
      <c r="K96" t="s">
        <v>53</v>
      </c>
      <c r="L96" s="2">
        <v>44483</v>
      </c>
      <c r="M96" s="3">
        <v>0.73600694444444448</v>
      </c>
      <c r="N96" s="3">
        <v>0.73619212962962965</v>
      </c>
      <c r="O96">
        <v>0</v>
      </c>
      <c r="P96" t="s">
        <v>54</v>
      </c>
      <c r="Q96" t="s">
        <v>16</v>
      </c>
      <c r="R96">
        <v>9.1</v>
      </c>
      <c r="S96">
        <v>1000</v>
      </c>
      <c r="T96">
        <v>1000</v>
      </c>
      <c r="U96">
        <v>0</v>
      </c>
      <c r="V96">
        <v>1</v>
      </c>
      <c r="W96" t="s">
        <v>55</v>
      </c>
      <c r="X96">
        <v>0</v>
      </c>
      <c r="Y96" s="4">
        <v>1.8740199999999999E-8</v>
      </c>
      <c r="Z96">
        <v>82008668</v>
      </c>
      <c r="AA96">
        <v>11683537</v>
      </c>
      <c r="AB96">
        <v>400751</v>
      </c>
      <c r="AC96">
        <v>10113954789</v>
      </c>
      <c r="AD96">
        <v>956381593</v>
      </c>
      <c r="AE96">
        <v>18041143</v>
      </c>
      <c r="AF96">
        <v>117.845</v>
      </c>
      <c r="AG96" s="4">
        <v>4.2591E-3</v>
      </c>
      <c r="AH96">
        <v>118.15600000000001</v>
      </c>
      <c r="AI96">
        <v>31058</v>
      </c>
      <c r="AJ96">
        <v>22789</v>
      </c>
      <c r="AK96">
        <v>94124014</v>
      </c>
      <c r="AL96">
        <v>1.7639067086004701</v>
      </c>
      <c r="AM96">
        <v>0.99966999999999995</v>
      </c>
      <c r="AN96">
        <v>0.1</v>
      </c>
      <c r="AO96">
        <v>0.5</v>
      </c>
      <c r="AP96" s="4">
        <v>0.04</v>
      </c>
      <c r="AQ96">
        <v>180</v>
      </c>
      <c r="AR96">
        <v>90</v>
      </c>
      <c r="AS96">
        <v>90</v>
      </c>
      <c r="AT96">
        <v>60</v>
      </c>
      <c r="AU96">
        <v>60</v>
      </c>
      <c r="AV96">
        <v>0</v>
      </c>
      <c r="AW96">
        <v>-1</v>
      </c>
      <c r="AX96">
        <v>60</v>
      </c>
      <c r="AY96">
        <v>0</v>
      </c>
      <c r="AZ96">
        <v>-1</v>
      </c>
    </row>
    <row r="97" spans="1:52">
      <c r="A97" t="s">
        <v>201</v>
      </c>
      <c r="B97">
        <v>15611</v>
      </c>
      <c r="C97" t="s">
        <v>228</v>
      </c>
      <c r="D97" s="1">
        <v>44417.85633101852</v>
      </c>
      <c r="E97" t="s">
        <v>177</v>
      </c>
      <c r="F97" t="s">
        <v>234</v>
      </c>
      <c r="G97">
        <v>11304</v>
      </c>
      <c r="H97" t="s">
        <v>57</v>
      </c>
      <c r="I97" t="s">
        <v>238</v>
      </c>
      <c r="J97">
        <v>1</v>
      </c>
      <c r="K97" t="s">
        <v>53</v>
      </c>
      <c r="L97" s="2">
        <v>44483</v>
      </c>
      <c r="M97" s="3">
        <v>0.73761574074074077</v>
      </c>
      <c r="N97" s="3">
        <v>0.73781249999999998</v>
      </c>
      <c r="O97">
        <v>0</v>
      </c>
      <c r="P97" t="s">
        <v>54</v>
      </c>
      <c r="Q97" t="s">
        <v>16</v>
      </c>
      <c r="R97">
        <v>9.1</v>
      </c>
      <c r="S97">
        <v>1000</v>
      </c>
      <c r="T97">
        <v>1000</v>
      </c>
      <c r="U97">
        <v>0</v>
      </c>
      <c r="V97">
        <v>1</v>
      </c>
      <c r="W97" t="s">
        <v>55</v>
      </c>
      <c r="X97">
        <v>0</v>
      </c>
      <c r="Y97" s="4">
        <v>1.8740199999999999E-8</v>
      </c>
      <c r="Z97">
        <v>15236517</v>
      </c>
      <c r="AA97">
        <v>41397</v>
      </c>
      <c r="AB97">
        <v>53032</v>
      </c>
      <c r="AC97">
        <v>2526294145</v>
      </c>
      <c r="AD97">
        <v>3163558</v>
      </c>
      <c r="AE97">
        <v>1629623</v>
      </c>
      <c r="AF97">
        <v>165.09700000000001</v>
      </c>
      <c r="AG97" s="4">
        <v>3.4591499999999998E-3</v>
      </c>
      <c r="AH97">
        <v>165.56299999999999</v>
      </c>
      <c r="AI97">
        <v>7693</v>
      </c>
      <c r="AJ97">
        <v>186288</v>
      </c>
      <c r="AK97">
        <v>15338639</v>
      </c>
      <c r="AL97">
        <v>0.28744979185546399</v>
      </c>
      <c r="AM97">
        <v>0.999498</v>
      </c>
      <c r="AN97">
        <v>0.1</v>
      </c>
      <c r="AO97">
        <v>0.5</v>
      </c>
      <c r="AP97" s="4">
        <v>0.04</v>
      </c>
      <c r="AQ97">
        <v>180</v>
      </c>
      <c r="AR97">
        <v>90</v>
      </c>
      <c r="AS97">
        <v>90</v>
      </c>
      <c r="AT97">
        <v>60</v>
      </c>
      <c r="AU97">
        <v>60</v>
      </c>
      <c r="AV97">
        <v>0</v>
      </c>
      <c r="AW97">
        <v>-1</v>
      </c>
      <c r="AX97">
        <v>60</v>
      </c>
      <c r="AY97">
        <v>0</v>
      </c>
      <c r="AZ97">
        <v>-1</v>
      </c>
    </row>
    <row r="98" spans="1:52">
      <c r="A98" t="s">
        <v>201</v>
      </c>
      <c r="B98">
        <v>15612</v>
      </c>
      <c r="C98" t="s">
        <v>239</v>
      </c>
      <c r="D98" s="1">
        <v>44417.931759259256</v>
      </c>
      <c r="E98" t="s">
        <v>178</v>
      </c>
      <c r="F98" t="s">
        <v>240</v>
      </c>
      <c r="G98">
        <v>11024</v>
      </c>
      <c r="H98" t="s">
        <v>204</v>
      </c>
      <c r="I98" t="s">
        <v>241</v>
      </c>
      <c r="J98">
        <v>1</v>
      </c>
      <c r="K98" t="s">
        <v>53</v>
      </c>
      <c r="L98" s="2">
        <v>44457</v>
      </c>
      <c r="M98" s="3">
        <v>0.82761574074074085</v>
      </c>
      <c r="N98" s="3">
        <v>0.82781249999999995</v>
      </c>
      <c r="O98">
        <v>0</v>
      </c>
      <c r="P98" t="s">
        <v>54</v>
      </c>
      <c r="Q98" t="s">
        <v>16</v>
      </c>
      <c r="R98">
        <v>9.1</v>
      </c>
      <c r="S98">
        <v>1000</v>
      </c>
      <c r="T98">
        <v>1000</v>
      </c>
      <c r="U98">
        <v>0</v>
      </c>
      <c r="V98">
        <v>1</v>
      </c>
      <c r="W98" t="s">
        <v>55</v>
      </c>
      <c r="X98">
        <v>0</v>
      </c>
      <c r="Y98" s="4">
        <v>1.8740199999999999E-8</v>
      </c>
      <c r="Z98">
        <v>274737</v>
      </c>
      <c r="AA98">
        <v>3237919</v>
      </c>
      <c r="AB98">
        <v>2292587</v>
      </c>
      <c r="AC98">
        <v>48910692</v>
      </c>
      <c r="AD98">
        <v>454066238</v>
      </c>
      <c r="AE98">
        <v>151872709</v>
      </c>
      <c r="AF98">
        <v>112.803</v>
      </c>
      <c r="AG98">
        <v>0.39491700000000002</v>
      </c>
      <c r="AH98">
        <v>143.19</v>
      </c>
      <c r="AI98">
        <v>7285</v>
      </c>
      <c r="AJ98">
        <v>882744</v>
      </c>
      <c r="AK98">
        <v>5812528</v>
      </c>
      <c r="AL98">
        <v>0.10892817568456099</v>
      </c>
      <c r="AM98">
        <v>0.99874700000000005</v>
      </c>
      <c r="AN98">
        <v>0.1</v>
      </c>
      <c r="AO98">
        <v>0.5</v>
      </c>
      <c r="AP98" s="4">
        <v>0.04</v>
      </c>
      <c r="AQ98">
        <v>180</v>
      </c>
      <c r="AR98">
        <v>175</v>
      </c>
      <c r="AS98">
        <v>175</v>
      </c>
      <c r="AT98">
        <v>100</v>
      </c>
      <c r="AU98">
        <v>100</v>
      </c>
      <c r="AV98">
        <v>0</v>
      </c>
      <c r="AW98">
        <v>-1</v>
      </c>
      <c r="AX98">
        <v>60</v>
      </c>
      <c r="AY98">
        <v>0</v>
      </c>
      <c r="AZ98">
        <v>-1</v>
      </c>
    </row>
    <row r="99" spans="1:52">
      <c r="A99" t="s">
        <v>201</v>
      </c>
      <c r="B99">
        <v>15612</v>
      </c>
      <c r="C99" t="s">
        <v>239</v>
      </c>
      <c r="D99" s="1">
        <v>44417.931759259256</v>
      </c>
      <c r="E99" t="s">
        <v>178</v>
      </c>
      <c r="F99" t="s">
        <v>240</v>
      </c>
      <c r="G99">
        <v>11033</v>
      </c>
      <c r="H99" t="s">
        <v>204</v>
      </c>
      <c r="I99" t="s">
        <v>242</v>
      </c>
      <c r="J99">
        <v>1</v>
      </c>
      <c r="K99" t="s">
        <v>53</v>
      </c>
      <c r="L99" s="2">
        <v>44457</v>
      </c>
      <c r="M99" s="3">
        <v>0.82942129629629635</v>
      </c>
      <c r="N99" s="3">
        <v>0.82961805555555557</v>
      </c>
      <c r="O99">
        <v>0</v>
      </c>
      <c r="P99" t="s">
        <v>54</v>
      </c>
      <c r="Q99" t="s">
        <v>16</v>
      </c>
      <c r="R99">
        <v>9.1</v>
      </c>
      <c r="S99">
        <v>1000</v>
      </c>
      <c r="T99">
        <v>1000</v>
      </c>
      <c r="U99">
        <v>0</v>
      </c>
      <c r="V99">
        <v>1</v>
      </c>
      <c r="W99" t="s">
        <v>55</v>
      </c>
      <c r="X99">
        <v>0</v>
      </c>
      <c r="Y99" s="4">
        <v>1.8740199999999999E-8</v>
      </c>
      <c r="Z99">
        <v>9128</v>
      </c>
      <c r="AA99">
        <v>56965</v>
      </c>
      <c r="AB99">
        <v>7513</v>
      </c>
      <c r="AC99">
        <v>1625229</v>
      </c>
      <c r="AD99">
        <v>8556025</v>
      </c>
      <c r="AE99">
        <v>534769</v>
      </c>
      <c r="AF99">
        <v>145.58600000000001</v>
      </c>
      <c r="AG99">
        <v>0.10206999999999999</v>
      </c>
      <c r="AH99">
        <v>154.04400000000001</v>
      </c>
      <c r="AI99">
        <v>5985</v>
      </c>
      <c r="AJ99">
        <v>861206</v>
      </c>
      <c r="AK99">
        <v>79591</v>
      </c>
      <c r="AL99" s="4">
        <v>1.49155452342077E-3</v>
      </c>
      <c r="AM99">
        <v>0.92480300000000004</v>
      </c>
      <c r="AN99">
        <v>0.1</v>
      </c>
      <c r="AO99">
        <v>0.5</v>
      </c>
      <c r="AP99" s="4">
        <v>0.04</v>
      </c>
      <c r="AQ99">
        <v>180</v>
      </c>
      <c r="AR99">
        <v>175</v>
      </c>
      <c r="AS99">
        <v>175</v>
      </c>
      <c r="AT99">
        <v>100</v>
      </c>
      <c r="AU99">
        <v>100</v>
      </c>
      <c r="AV99">
        <v>0</v>
      </c>
      <c r="AW99">
        <v>-1</v>
      </c>
      <c r="AX99">
        <v>60</v>
      </c>
      <c r="AY99">
        <v>0</v>
      </c>
      <c r="AZ99">
        <v>-1</v>
      </c>
    </row>
    <row r="100" spans="1:52">
      <c r="A100" t="s">
        <v>201</v>
      </c>
      <c r="B100">
        <v>15612</v>
      </c>
      <c r="C100" t="s">
        <v>239</v>
      </c>
      <c r="D100" s="1">
        <v>44417.931759259256</v>
      </c>
      <c r="E100" t="s">
        <v>178</v>
      </c>
      <c r="F100" t="s">
        <v>240</v>
      </c>
      <c r="G100">
        <v>11042</v>
      </c>
      <c r="H100" t="s">
        <v>204</v>
      </c>
      <c r="I100" t="s">
        <v>243</v>
      </c>
      <c r="J100">
        <v>1</v>
      </c>
      <c r="K100" t="s">
        <v>53</v>
      </c>
      <c r="L100" s="2">
        <v>44457</v>
      </c>
      <c r="M100" s="3">
        <v>0.83116898148148144</v>
      </c>
      <c r="N100" s="3">
        <v>0.83136574074074077</v>
      </c>
      <c r="O100">
        <v>0</v>
      </c>
      <c r="P100" t="s">
        <v>54</v>
      </c>
      <c r="Q100" t="s">
        <v>16</v>
      </c>
      <c r="R100">
        <v>9.1</v>
      </c>
      <c r="S100">
        <v>1000</v>
      </c>
      <c r="T100">
        <v>1000</v>
      </c>
      <c r="U100">
        <v>0</v>
      </c>
      <c r="V100">
        <v>1</v>
      </c>
      <c r="W100" t="s">
        <v>55</v>
      </c>
      <c r="X100">
        <v>0</v>
      </c>
      <c r="Y100" s="4">
        <v>1.8740199999999999E-8</v>
      </c>
      <c r="Z100">
        <v>422699</v>
      </c>
      <c r="AA100">
        <v>5715671</v>
      </c>
      <c r="AB100">
        <v>9370644</v>
      </c>
      <c r="AC100">
        <v>75248357</v>
      </c>
      <c r="AD100">
        <v>788776638</v>
      </c>
      <c r="AE100">
        <v>544427756</v>
      </c>
      <c r="AF100">
        <v>90.815100000000001</v>
      </c>
      <c r="AG100">
        <v>0.60420600000000002</v>
      </c>
      <c r="AH100">
        <v>140.75800000000001</v>
      </c>
      <c r="AI100">
        <v>17162</v>
      </c>
      <c r="AJ100">
        <v>1987947</v>
      </c>
      <c r="AK100">
        <v>15526176</v>
      </c>
      <c r="AL100">
        <v>0.29096428043657002</v>
      </c>
      <c r="AM100">
        <v>0.99889499999999998</v>
      </c>
      <c r="AN100">
        <v>0.1</v>
      </c>
      <c r="AO100">
        <v>0.5</v>
      </c>
      <c r="AP100" s="4">
        <v>0.04</v>
      </c>
      <c r="AQ100">
        <v>180</v>
      </c>
      <c r="AR100">
        <v>175</v>
      </c>
      <c r="AS100">
        <v>175</v>
      </c>
      <c r="AT100">
        <v>100</v>
      </c>
      <c r="AU100">
        <v>100</v>
      </c>
      <c r="AV100">
        <v>0</v>
      </c>
      <c r="AW100">
        <v>-1</v>
      </c>
      <c r="AX100">
        <v>60</v>
      </c>
      <c r="AY100">
        <v>0</v>
      </c>
      <c r="AZ100">
        <v>-1</v>
      </c>
    </row>
    <row r="101" spans="1:52">
      <c r="A101" t="s">
        <v>201</v>
      </c>
      <c r="B101">
        <v>15612</v>
      </c>
      <c r="C101" t="s">
        <v>239</v>
      </c>
      <c r="D101" s="1">
        <v>44417.931759259256</v>
      </c>
      <c r="E101" t="s">
        <v>178</v>
      </c>
      <c r="F101" t="s">
        <v>240</v>
      </c>
      <c r="G101">
        <v>11051</v>
      </c>
      <c r="H101" t="s">
        <v>204</v>
      </c>
      <c r="I101" t="s">
        <v>244</v>
      </c>
      <c r="J101">
        <v>1</v>
      </c>
      <c r="K101" t="s">
        <v>53</v>
      </c>
      <c r="L101" s="2">
        <v>44457</v>
      </c>
      <c r="M101" s="3">
        <v>0.83283564814814814</v>
      </c>
      <c r="N101" s="3">
        <v>0.83302083333333332</v>
      </c>
      <c r="O101">
        <v>0</v>
      </c>
      <c r="P101" t="s">
        <v>54</v>
      </c>
      <c r="Q101" t="s">
        <v>16</v>
      </c>
      <c r="R101">
        <v>9.1</v>
      </c>
      <c r="S101">
        <v>1000</v>
      </c>
      <c r="T101">
        <v>1000</v>
      </c>
      <c r="U101">
        <v>0</v>
      </c>
      <c r="V101">
        <v>1</v>
      </c>
      <c r="W101" t="s">
        <v>55</v>
      </c>
      <c r="X101">
        <v>0</v>
      </c>
      <c r="Y101" s="4">
        <v>1.8740199999999999E-8</v>
      </c>
      <c r="Z101">
        <v>20056</v>
      </c>
      <c r="AA101">
        <v>172933</v>
      </c>
      <c r="AB101">
        <v>62140</v>
      </c>
      <c r="AC101">
        <v>3570677</v>
      </c>
      <c r="AD101">
        <v>25347350</v>
      </c>
      <c r="AE101">
        <v>3537786</v>
      </c>
      <c r="AF101">
        <v>127.21299999999999</v>
      </c>
      <c r="AG101">
        <v>0.243563</v>
      </c>
      <c r="AH101">
        <v>149.84299999999999</v>
      </c>
      <c r="AI101">
        <v>45516</v>
      </c>
      <c r="AJ101">
        <v>2538845</v>
      </c>
      <c r="AK101">
        <v>300645</v>
      </c>
      <c r="AL101" s="4">
        <v>5.6341597629611202E-3</v>
      </c>
      <c r="AM101">
        <v>0.84860500000000005</v>
      </c>
      <c r="AN101">
        <v>0.1</v>
      </c>
      <c r="AO101">
        <v>0.5</v>
      </c>
      <c r="AP101" s="4">
        <v>0.04</v>
      </c>
      <c r="AQ101">
        <v>180</v>
      </c>
      <c r="AR101">
        <v>175</v>
      </c>
      <c r="AS101">
        <v>175</v>
      </c>
      <c r="AT101">
        <v>100</v>
      </c>
      <c r="AU101">
        <v>100</v>
      </c>
      <c r="AV101">
        <v>0</v>
      </c>
      <c r="AW101">
        <v>-1</v>
      </c>
      <c r="AX101">
        <v>60</v>
      </c>
      <c r="AY101">
        <v>0</v>
      </c>
      <c r="AZ101">
        <v>-1</v>
      </c>
    </row>
    <row r="102" spans="1:52">
      <c r="A102" t="s">
        <v>201</v>
      </c>
      <c r="B102">
        <v>15612</v>
      </c>
      <c r="C102" t="s">
        <v>239</v>
      </c>
      <c r="D102" s="1">
        <v>44417.931759259256</v>
      </c>
      <c r="E102" t="s">
        <v>178</v>
      </c>
      <c r="F102" t="s">
        <v>240</v>
      </c>
      <c r="G102">
        <v>11099</v>
      </c>
      <c r="H102" t="s">
        <v>209</v>
      </c>
      <c r="I102" t="s">
        <v>241</v>
      </c>
      <c r="J102">
        <v>1</v>
      </c>
      <c r="K102" t="s">
        <v>53</v>
      </c>
      <c r="L102" s="2">
        <v>44457</v>
      </c>
      <c r="M102" s="3">
        <v>0.84133101851851855</v>
      </c>
      <c r="N102" s="3">
        <v>0.84148148148148139</v>
      </c>
      <c r="O102">
        <v>0</v>
      </c>
      <c r="P102" t="s">
        <v>54</v>
      </c>
      <c r="Q102" t="s">
        <v>16</v>
      </c>
      <c r="R102">
        <v>9.1</v>
      </c>
      <c r="S102">
        <v>1000</v>
      </c>
      <c r="T102">
        <v>1000</v>
      </c>
      <c r="U102">
        <v>0</v>
      </c>
      <c r="V102">
        <v>1</v>
      </c>
      <c r="W102" t="s">
        <v>55</v>
      </c>
      <c r="X102">
        <v>0</v>
      </c>
      <c r="Y102" s="4">
        <v>1.8740199999999999E-8</v>
      </c>
      <c r="Z102">
        <v>3488754</v>
      </c>
      <c r="AA102">
        <v>3237919</v>
      </c>
      <c r="AB102">
        <v>2292587</v>
      </c>
      <c r="AC102">
        <v>701436639</v>
      </c>
      <c r="AD102">
        <v>454066238</v>
      </c>
      <c r="AE102">
        <v>151872709</v>
      </c>
      <c r="AF102">
        <v>144.95400000000001</v>
      </c>
      <c r="AG102">
        <v>0.25418800000000003</v>
      </c>
      <c r="AH102">
        <v>171.779</v>
      </c>
      <c r="AI102">
        <v>22424</v>
      </c>
      <c r="AJ102">
        <v>4026105</v>
      </c>
      <c r="AK102">
        <v>9041684</v>
      </c>
      <c r="AL102">
        <v>0.169443337431886</v>
      </c>
      <c r="AM102">
        <v>0.99751999999999996</v>
      </c>
      <c r="AN102">
        <v>0.1</v>
      </c>
      <c r="AO102">
        <v>0.5</v>
      </c>
      <c r="AP102" s="4">
        <v>0.04</v>
      </c>
      <c r="AQ102">
        <v>220</v>
      </c>
      <c r="AR102">
        <v>175</v>
      </c>
      <c r="AS102">
        <v>175</v>
      </c>
      <c r="AT102">
        <v>100</v>
      </c>
      <c r="AU102">
        <v>100</v>
      </c>
      <c r="AV102">
        <v>0</v>
      </c>
      <c r="AW102">
        <v>-1</v>
      </c>
      <c r="AX102">
        <v>60</v>
      </c>
      <c r="AY102">
        <v>0</v>
      </c>
      <c r="AZ102">
        <v>-1</v>
      </c>
    </row>
    <row r="103" spans="1:52" s="6" customFormat="1">
      <c r="A103" t="s">
        <v>201</v>
      </c>
      <c r="B103">
        <v>15612</v>
      </c>
      <c r="C103" t="s">
        <v>239</v>
      </c>
      <c r="D103" s="1">
        <v>44417.931759259256</v>
      </c>
      <c r="E103" t="s">
        <v>178</v>
      </c>
      <c r="F103" t="s">
        <v>240</v>
      </c>
      <c r="G103">
        <v>11117</v>
      </c>
      <c r="H103" t="s">
        <v>209</v>
      </c>
      <c r="I103" t="s">
        <v>242</v>
      </c>
      <c r="J103">
        <v>1</v>
      </c>
      <c r="K103" t="s">
        <v>53</v>
      </c>
      <c r="L103" s="2">
        <v>44457</v>
      </c>
      <c r="M103" s="3">
        <v>0.84378472222222223</v>
      </c>
      <c r="N103" s="3">
        <v>0.84392361111111114</v>
      </c>
      <c r="O103">
        <v>0</v>
      </c>
      <c r="P103" t="s">
        <v>54</v>
      </c>
      <c r="Q103" t="s">
        <v>16</v>
      </c>
      <c r="R103">
        <v>9.1</v>
      </c>
      <c r="S103">
        <v>1000</v>
      </c>
      <c r="T103">
        <v>1000</v>
      </c>
      <c r="U103">
        <v>0</v>
      </c>
      <c r="V103">
        <v>1</v>
      </c>
      <c r="W103" t="s">
        <v>55</v>
      </c>
      <c r="X103">
        <v>0</v>
      </c>
      <c r="Y103" s="4">
        <v>1.8740199999999999E-8</v>
      </c>
      <c r="Z103">
        <v>267582</v>
      </c>
      <c r="AA103">
        <v>56965</v>
      </c>
      <c r="AB103">
        <v>7513</v>
      </c>
      <c r="AC103">
        <v>55466182</v>
      </c>
      <c r="AD103">
        <v>8556025</v>
      </c>
      <c r="AE103">
        <v>534769</v>
      </c>
      <c r="AF103">
        <v>194.41399999999999</v>
      </c>
      <c r="AG103" s="4">
        <v>2.26254E-2</v>
      </c>
      <c r="AH103">
        <v>197.26599999999999</v>
      </c>
      <c r="AI103">
        <v>22076</v>
      </c>
      <c r="AJ103">
        <v>4182094</v>
      </c>
      <c r="AK103">
        <v>354136</v>
      </c>
      <c r="AL103" s="4">
        <v>6.6365939956293902E-3</v>
      </c>
      <c r="AM103">
        <v>0.937662</v>
      </c>
      <c r="AN103">
        <v>0.1</v>
      </c>
      <c r="AO103">
        <v>0.5</v>
      </c>
      <c r="AP103" s="4">
        <v>0.04</v>
      </c>
      <c r="AQ103">
        <v>220</v>
      </c>
      <c r="AR103">
        <v>175</v>
      </c>
      <c r="AS103">
        <v>175</v>
      </c>
      <c r="AT103">
        <v>100</v>
      </c>
      <c r="AU103">
        <v>100</v>
      </c>
      <c r="AV103">
        <v>0</v>
      </c>
      <c r="AW103">
        <v>-1</v>
      </c>
      <c r="AX103" s="6">
        <v>60</v>
      </c>
      <c r="AY103" s="6">
        <v>0</v>
      </c>
      <c r="AZ103" s="6">
        <v>-1</v>
      </c>
    </row>
    <row r="104" spans="1:52">
      <c r="A104" t="s">
        <v>201</v>
      </c>
      <c r="B104">
        <v>15612</v>
      </c>
      <c r="C104" t="s">
        <v>239</v>
      </c>
      <c r="D104" s="1">
        <v>44417.931759259256</v>
      </c>
      <c r="E104" t="s">
        <v>178</v>
      </c>
      <c r="F104" t="s">
        <v>240</v>
      </c>
      <c r="G104">
        <v>11135</v>
      </c>
      <c r="H104" t="s">
        <v>209</v>
      </c>
      <c r="I104" t="s">
        <v>243</v>
      </c>
      <c r="J104">
        <v>1</v>
      </c>
      <c r="K104" t="s">
        <v>53</v>
      </c>
      <c r="L104" s="2">
        <v>44457</v>
      </c>
      <c r="M104" s="3">
        <v>0.8462615740740741</v>
      </c>
      <c r="N104" s="3">
        <v>0.84641203703703705</v>
      </c>
      <c r="O104">
        <v>0</v>
      </c>
      <c r="P104" t="s">
        <v>54</v>
      </c>
      <c r="Q104" t="s">
        <v>16</v>
      </c>
      <c r="R104">
        <v>9.1</v>
      </c>
      <c r="S104">
        <v>1000</v>
      </c>
      <c r="T104">
        <v>1000</v>
      </c>
      <c r="U104">
        <v>0</v>
      </c>
      <c r="V104">
        <v>1</v>
      </c>
      <c r="W104" t="s">
        <v>55</v>
      </c>
      <c r="X104">
        <v>0</v>
      </c>
      <c r="Y104" s="4">
        <v>1.8740199999999999E-8</v>
      </c>
      <c r="Z104">
        <v>5498001</v>
      </c>
      <c r="AA104">
        <v>5715671</v>
      </c>
      <c r="AB104">
        <v>9370644</v>
      </c>
      <c r="AC104">
        <v>1108578190</v>
      </c>
      <c r="AD104">
        <v>788776638</v>
      </c>
      <c r="AE104">
        <v>544427756</v>
      </c>
      <c r="AF104">
        <v>118.623</v>
      </c>
      <c r="AG104">
        <v>0.45523200000000003</v>
      </c>
      <c r="AH104">
        <v>169.2</v>
      </c>
      <c r="AI104">
        <v>69010</v>
      </c>
      <c r="AJ104">
        <v>12886999</v>
      </c>
      <c r="AK104">
        <v>20653326</v>
      </c>
      <c r="AL104">
        <v>0.38704830720789901</v>
      </c>
      <c r="AM104">
        <v>0.99665899999999996</v>
      </c>
      <c r="AN104">
        <v>0.1</v>
      </c>
      <c r="AO104">
        <v>0.5</v>
      </c>
      <c r="AP104" s="4">
        <v>0.04</v>
      </c>
      <c r="AQ104">
        <v>220</v>
      </c>
      <c r="AR104">
        <v>175</v>
      </c>
      <c r="AS104">
        <v>175</v>
      </c>
      <c r="AT104">
        <v>100</v>
      </c>
      <c r="AU104">
        <v>100</v>
      </c>
      <c r="AV104">
        <v>0</v>
      </c>
      <c r="AW104">
        <v>-1</v>
      </c>
      <c r="AX104">
        <v>60</v>
      </c>
      <c r="AY104">
        <v>0</v>
      </c>
      <c r="AZ104">
        <v>-1</v>
      </c>
    </row>
    <row r="105" spans="1:52">
      <c r="A105" t="s">
        <v>201</v>
      </c>
      <c r="B105">
        <v>15612</v>
      </c>
      <c r="C105" t="s">
        <v>239</v>
      </c>
      <c r="D105" s="1">
        <v>44417.931759259256</v>
      </c>
      <c r="E105" t="s">
        <v>178</v>
      </c>
      <c r="F105" t="s">
        <v>240</v>
      </c>
      <c r="G105">
        <v>11153</v>
      </c>
      <c r="H105" t="s">
        <v>209</v>
      </c>
      <c r="I105" t="s">
        <v>244</v>
      </c>
      <c r="J105">
        <v>1</v>
      </c>
      <c r="K105" t="s">
        <v>53</v>
      </c>
      <c r="L105" s="2">
        <v>44457</v>
      </c>
      <c r="M105" s="3">
        <v>0.84876157407407404</v>
      </c>
      <c r="N105" s="3">
        <v>0.84891203703703699</v>
      </c>
      <c r="O105">
        <v>0</v>
      </c>
      <c r="P105" t="s">
        <v>54</v>
      </c>
      <c r="Q105" t="s">
        <v>16</v>
      </c>
      <c r="R105">
        <v>9.1</v>
      </c>
      <c r="S105">
        <v>1000</v>
      </c>
      <c r="T105">
        <v>1000</v>
      </c>
      <c r="U105">
        <v>0</v>
      </c>
      <c r="V105">
        <v>1</v>
      </c>
      <c r="W105" t="s">
        <v>55</v>
      </c>
      <c r="X105">
        <v>0</v>
      </c>
      <c r="Y105" s="4">
        <v>1.8740199999999999E-8</v>
      </c>
      <c r="Z105">
        <v>356710</v>
      </c>
      <c r="AA105">
        <v>172933</v>
      </c>
      <c r="AB105">
        <v>62140</v>
      </c>
      <c r="AC105">
        <v>72919308</v>
      </c>
      <c r="AD105">
        <v>25347350</v>
      </c>
      <c r="AE105">
        <v>3537786</v>
      </c>
      <c r="AF105">
        <v>172.03</v>
      </c>
      <c r="AG105">
        <v>0.105005</v>
      </c>
      <c r="AH105">
        <v>185.53399999999999</v>
      </c>
      <c r="AI105">
        <v>75506</v>
      </c>
      <c r="AJ105">
        <v>8703183</v>
      </c>
      <c r="AK105">
        <v>667289</v>
      </c>
      <c r="AL105" s="4">
        <v>1.25051566933312E-2</v>
      </c>
      <c r="AM105">
        <v>0.88684700000000005</v>
      </c>
      <c r="AN105">
        <v>0.1</v>
      </c>
      <c r="AO105">
        <v>0.5</v>
      </c>
      <c r="AP105" s="4">
        <v>0.04</v>
      </c>
      <c r="AQ105">
        <v>220</v>
      </c>
      <c r="AR105">
        <v>175</v>
      </c>
      <c r="AS105">
        <v>175</v>
      </c>
      <c r="AT105">
        <v>100</v>
      </c>
      <c r="AU105">
        <v>100</v>
      </c>
      <c r="AV105">
        <v>0</v>
      </c>
      <c r="AW105">
        <v>-1</v>
      </c>
      <c r="AX105">
        <v>60</v>
      </c>
      <c r="AY105">
        <v>0</v>
      </c>
      <c r="AZ105">
        <v>-1</v>
      </c>
    </row>
    <row r="106" spans="1:52">
      <c r="A106" t="s">
        <v>201</v>
      </c>
      <c r="B106">
        <v>15612</v>
      </c>
      <c r="C106" t="s">
        <v>239</v>
      </c>
      <c r="D106" s="1">
        <v>44417.931759259256</v>
      </c>
      <c r="E106" t="s">
        <v>178</v>
      </c>
      <c r="F106" t="s">
        <v>240</v>
      </c>
      <c r="G106">
        <v>11188</v>
      </c>
      <c r="H106" t="s">
        <v>52</v>
      </c>
      <c r="I106" t="s">
        <v>241</v>
      </c>
      <c r="J106">
        <v>1</v>
      </c>
      <c r="K106" t="s">
        <v>53</v>
      </c>
      <c r="L106" s="2">
        <v>44483</v>
      </c>
      <c r="M106" s="3">
        <v>0.69805555555555554</v>
      </c>
      <c r="N106" s="3">
        <v>0.69822916666666668</v>
      </c>
      <c r="O106">
        <v>0</v>
      </c>
      <c r="P106" t="s">
        <v>54</v>
      </c>
      <c r="Q106" t="s">
        <v>16</v>
      </c>
      <c r="R106">
        <v>9.1</v>
      </c>
      <c r="S106">
        <v>1000</v>
      </c>
      <c r="T106">
        <v>1000</v>
      </c>
      <c r="U106">
        <v>0</v>
      </c>
      <c r="V106">
        <v>1</v>
      </c>
      <c r="W106" t="s">
        <v>55</v>
      </c>
      <c r="X106">
        <v>0</v>
      </c>
      <c r="Y106" s="4">
        <v>1.8740199999999999E-8</v>
      </c>
      <c r="Z106">
        <v>0</v>
      </c>
      <c r="AA106">
        <v>0</v>
      </c>
      <c r="AB106">
        <v>3876906</v>
      </c>
      <c r="AC106">
        <v>0</v>
      </c>
      <c r="AD106">
        <v>0</v>
      </c>
      <c r="AE106">
        <v>343766476</v>
      </c>
      <c r="AF106">
        <v>88.670299999999997</v>
      </c>
      <c r="AG106">
        <v>1</v>
      </c>
      <c r="AH106" t="s">
        <v>56</v>
      </c>
      <c r="AI106">
        <v>1176</v>
      </c>
      <c r="AJ106">
        <v>1108</v>
      </c>
      <c r="AK106">
        <v>3878082</v>
      </c>
      <c r="AL106" s="4">
        <v>7.2676191394713999E-2</v>
      </c>
      <c r="AM106">
        <v>0.99969699999999995</v>
      </c>
      <c r="AN106">
        <v>0.1</v>
      </c>
      <c r="AO106">
        <v>0.5</v>
      </c>
      <c r="AP106" s="4">
        <v>0.04</v>
      </c>
      <c r="AQ106">
        <v>40</v>
      </c>
      <c r="AR106">
        <v>65</v>
      </c>
      <c r="AS106">
        <v>65</v>
      </c>
      <c r="AT106">
        <v>140</v>
      </c>
      <c r="AU106">
        <v>140</v>
      </c>
      <c r="AV106">
        <v>0</v>
      </c>
      <c r="AW106">
        <v>-1</v>
      </c>
      <c r="AX106">
        <v>60</v>
      </c>
      <c r="AY106">
        <v>0</v>
      </c>
      <c r="AZ106">
        <v>-1</v>
      </c>
    </row>
    <row r="107" spans="1:52">
      <c r="A107" t="s">
        <v>201</v>
      </c>
      <c r="B107">
        <v>15612</v>
      </c>
      <c r="C107" t="s">
        <v>239</v>
      </c>
      <c r="D107" s="1">
        <v>44417.931759259256</v>
      </c>
      <c r="E107" t="s">
        <v>178</v>
      </c>
      <c r="F107" t="s">
        <v>240</v>
      </c>
      <c r="G107">
        <v>11197</v>
      </c>
      <c r="H107" t="s">
        <v>52</v>
      </c>
      <c r="I107" t="s">
        <v>242</v>
      </c>
      <c r="J107">
        <v>1</v>
      </c>
      <c r="K107" t="s">
        <v>53</v>
      </c>
      <c r="L107" s="2">
        <v>44483</v>
      </c>
      <c r="M107" s="3">
        <v>0.70012731481481483</v>
      </c>
      <c r="N107" s="3">
        <v>0.7003125</v>
      </c>
      <c r="O107">
        <v>0</v>
      </c>
      <c r="P107" t="s">
        <v>54</v>
      </c>
      <c r="Q107" t="s">
        <v>16</v>
      </c>
      <c r="R107">
        <v>9.1</v>
      </c>
      <c r="S107">
        <v>1000</v>
      </c>
      <c r="T107">
        <v>1000</v>
      </c>
      <c r="U107">
        <v>0</v>
      </c>
      <c r="V107">
        <v>1</v>
      </c>
      <c r="W107" t="s">
        <v>55</v>
      </c>
      <c r="X107">
        <v>0</v>
      </c>
      <c r="Y107" s="4">
        <v>1.8740199999999999E-8</v>
      </c>
      <c r="Z107">
        <v>0</v>
      </c>
      <c r="AA107">
        <v>0</v>
      </c>
      <c r="AB107">
        <v>23532</v>
      </c>
      <c r="AC107">
        <v>0</v>
      </c>
      <c r="AD107">
        <v>0</v>
      </c>
      <c r="AE107">
        <v>2544050</v>
      </c>
      <c r="AF107">
        <v>108.11</v>
      </c>
      <c r="AG107">
        <v>1</v>
      </c>
      <c r="AH107" t="s">
        <v>56</v>
      </c>
      <c r="AI107">
        <v>4</v>
      </c>
      <c r="AJ107">
        <v>131</v>
      </c>
      <c r="AK107">
        <v>23536</v>
      </c>
      <c r="AL107" s="4">
        <v>4.4107031276439902E-4</v>
      </c>
      <c r="AM107">
        <v>0.99983</v>
      </c>
      <c r="AN107">
        <v>0.1</v>
      </c>
      <c r="AO107">
        <v>0.5</v>
      </c>
      <c r="AP107" s="4">
        <v>0.04</v>
      </c>
      <c r="AQ107">
        <v>40</v>
      </c>
      <c r="AR107">
        <v>65</v>
      </c>
      <c r="AS107">
        <v>65</v>
      </c>
      <c r="AT107">
        <v>140</v>
      </c>
      <c r="AU107">
        <v>140</v>
      </c>
      <c r="AV107">
        <v>0</v>
      </c>
      <c r="AW107">
        <v>-1</v>
      </c>
      <c r="AX107">
        <v>60</v>
      </c>
      <c r="AY107">
        <v>0</v>
      </c>
      <c r="AZ107">
        <v>-1</v>
      </c>
    </row>
    <row r="108" spans="1:52">
      <c r="A108" t="s">
        <v>201</v>
      </c>
      <c r="B108">
        <v>15612</v>
      </c>
      <c r="C108" t="s">
        <v>239</v>
      </c>
      <c r="D108" s="1">
        <v>44417.931759259256</v>
      </c>
      <c r="E108" t="s">
        <v>178</v>
      </c>
      <c r="F108" t="s">
        <v>240</v>
      </c>
      <c r="G108">
        <v>11224</v>
      </c>
      <c r="H108" t="s">
        <v>52</v>
      </c>
      <c r="I108" t="s">
        <v>241</v>
      </c>
      <c r="J108">
        <v>1</v>
      </c>
      <c r="K108" t="s">
        <v>53</v>
      </c>
      <c r="L108" s="2">
        <v>44483</v>
      </c>
      <c r="M108" s="3">
        <v>0.72461805555555558</v>
      </c>
      <c r="N108" s="3">
        <v>0.72478009259259257</v>
      </c>
      <c r="O108">
        <v>0</v>
      </c>
      <c r="P108" t="s">
        <v>54</v>
      </c>
      <c r="Q108" t="s">
        <v>16</v>
      </c>
      <c r="R108">
        <v>9.1</v>
      </c>
      <c r="S108">
        <v>1000</v>
      </c>
      <c r="T108">
        <v>1000</v>
      </c>
      <c r="U108">
        <v>0</v>
      </c>
      <c r="V108">
        <v>1</v>
      </c>
      <c r="W108" t="s">
        <v>55</v>
      </c>
      <c r="X108">
        <v>0</v>
      </c>
      <c r="Y108" s="4">
        <v>1.8740199999999999E-8</v>
      </c>
      <c r="Z108">
        <v>0</v>
      </c>
      <c r="AA108">
        <v>0</v>
      </c>
      <c r="AB108">
        <v>3876906</v>
      </c>
      <c r="AC108">
        <v>0</v>
      </c>
      <c r="AD108">
        <v>0</v>
      </c>
      <c r="AE108">
        <v>343766476</v>
      </c>
      <c r="AF108">
        <v>88.670299999999997</v>
      </c>
      <c r="AG108">
        <v>1</v>
      </c>
      <c r="AH108" t="s">
        <v>56</v>
      </c>
      <c r="AI108">
        <v>1176</v>
      </c>
      <c r="AJ108">
        <v>1108</v>
      </c>
      <c r="AK108">
        <v>3878082</v>
      </c>
      <c r="AL108" s="4">
        <v>7.2676191394713999E-2</v>
      </c>
      <c r="AM108">
        <v>0.99969699999999995</v>
      </c>
      <c r="AN108">
        <v>0.1</v>
      </c>
      <c r="AO108">
        <v>0.5</v>
      </c>
      <c r="AP108" s="4">
        <v>0.04</v>
      </c>
      <c r="AQ108">
        <v>40</v>
      </c>
      <c r="AR108">
        <v>65</v>
      </c>
      <c r="AS108">
        <v>65</v>
      </c>
      <c r="AT108">
        <v>140</v>
      </c>
      <c r="AU108">
        <v>140</v>
      </c>
      <c r="AV108">
        <v>0</v>
      </c>
      <c r="AW108">
        <v>-1</v>
      </c>
      <c r="AX108">
        <v>60</v>
      </c>
      <c r="AY108">
        <v>0</v>
      </c>
      <c r="AZ108">
        <v>-1</v>
      </c>
    </row>
    <row r="109" spans="1:52">
      <c r="A109" t="s">
        <v>201</v>
      </c>
      <c r="B109">
        <v>15612</v>
      </c>
      <c r="C109" t="s">
        <v>239</v>
      </c>
      <c r="D109" s="1">
        <v>44417.931759259256</v>
      </c>
      <c r="E109" t="s">
        <v>178</v>
      </c>
      <c r="F109" t="s">
        <v>240</v>
      </c>
      <c r="G109">
        <v>11233</v>
      </c>
      <c r="H109" t="s">
        <v>52</v>
      </c>
      <c r="I109" t="s">
        <v>242</v>
      </c>
      <c r="J109">
        <v>1</v>
      </c>
      <c r="K109" t="s">
        <v>53</v>
      </c>
      <c r="L109" s="2">
        <v>44483</v>
      </c>
      <c r="M109" s="3">
        <v>0.72598379629629628</v>
      </c>
      <c r="N109" s="3">
        <v>0.72614583333333327</v>
      </c>
      <c r="O109">
        <v>0</v>
      </c>
      <c r="P109" t="s">
        <v>54</v>
      </c>
      <c r="Q109" t="s">
        <v>16</v>
      </c>
      <c r="R109">
        <v>9.1</v>
      </c>
      <c r="S109">
        <v>1000</v>
      </c>
      <c r="T109">
        <v>1000</v>
      </c>
      <c r="U109">
        <v>0</v>
      </c>
      <c r="V109">
        <v>1</v>
      </c>
      <c r="W109" t="s">
        <v>55</v>
      </c>
      <c r="X109">
        <v>0</v>
      </c>
      <c r="Y109" s="4">
        <v>1.8740199999999999E-8</v>
      </c>
      <c r="Z109">
        <v>0</v>
      </c>
      <c r="AA109">
        <v>0</v>
      </c>
      <c r="AB109">
        <v>23532</v>
      </c>
      <c r="AC109">
        <v>0</v>
      </c>
      <c r="AD109">
        <v>0</v>
      </c>
      <c r="AE109">
        <v>2544050</v>
      </c>
      <c r="AF109">
        <v>108.11</v>
      </c>
      <c r="AG109">
        <v>1</v>
      </c>
      <c r="AH109" t="s">
        <v>56</v>
      </c>
      <c r="AI109">
        <v>4</v>
      </c>
      <c r="AJ109">
        <v>131</v>
      </c>
      <c r="AK109">
        <v>23536</v>
      </c>
      <c r="AL109" s="4">
        <v>4.4107031276439902E-4</v>
      </c>
      <c r="AM109">
        <v>0.99983</v>
      </c>
      <c r="AN109">
        <v>0.1</v>
      </c>
      <c r="AO109">
        <v>0.5</v>
      </c>
      <c r="AP109" s="4">
        <v>0.04</v>
      </c>
      <c r="AQ109">
        <v>40</v>
      </c>
      <c r="AR109">
        <v>65</v>
      </c>
      <c r="AS109">
        <v>65</v>
      </c>
      <c r="AT109">
        <v>140</v>
      </c>
      <c r="AU109">
        <v>140</v>
      </c>
      <c r="AV109">
        <v>0</v>
      </c>
      <c r="AW109">
        <v>-1</v>
      </c>
      <c r="AX109">
        <v>60</v>
      </c>
      <c r="AY109">
        <v>0</v>
      </c>
      <c r="AZ109">
        <v>-1</v>
      </c>
    </row>
    <row r="110" spans="1:52">
      <c r="A110" t="s">
        <v>201</v>
      </c>
      <c r="B110">
        <v>15612</v>
      </c>
      <c r="C110" t="s">
        <v>239</v>
      </c>
      <c r="D110" s="1">
        <v>44417.931759259256</v>
      </c>
      <c r="E110" t="s">
        <v>178</v>
      </c>
      <c r="F110" t="s">
        <v>240</v>
      </c>
      <c r="G110">
        <v>11242</v>
      </c>
      <c r="H110" t="s">
        <v>52</v>
      </c>
      <c r="I110" t="s">
        <v>241</v>
      </c>
      <c r="J110">
        <v>1</v>
      </c>
      <c r="K110" t="s">
        <v>53</v>
      </c>
      <c r="L110" s="2">
        <v>44483</v>
      </c>
      <c r="M110" s="3">
        <v>0.7273263888888889</v>
      </c>
      <c r="N110" s="3">
        <v>0.72748842592592589</v>
      </c>
      <c r="O110">
        <v>0</v>
      </c>
      <c r="P110" t="s">
        <v>54</v>
      </c>
      <c r="Q110" t="s">
        <v>16</v>
      </c>
      <c r="R110">
        <v>9.1</v>
      </c>
      <c r="S110">
        <v>1000</v>
      </c>
      <c r="T110">
        <v>1000</v>
      </c>
      <c r="U110">
        <v>0</v>
      </c>
      <c r="V110">
        <v>1</v>
      </c>
      <c r="W110" t="s">
        <v>55</v>
      </c>
      <c r="X110">
        <v>0</v>
      </c>
      <c r="Y110" s="4">
        <v>1.8740199999999999E-8</v>
      </c>
      <c r="Z110">
        <v>0</v>
      </c>
      <c r="AA110">
        <v>0</v>
      </c>
      <c r="AB110">
        <v>3876906</v>
      </c>
      <c r="AC110">
        <v>0</v>
      </c>
      <c r="AD110">
        <v>0</v>
      </c>
      <c r="AE110">
        <v>343766476</v>
      </c>
      <c r="AF110">
        <v>88.670299999999997</v>
      </c>
      <c r="AG110">
        <v>1</v>
      </c>
      <c r="AH110" t="s">
        <v>56</v>
      </c>
      <c r="AI110">
        <v>1176</v>
      </c>
      <c r="AJ110">
        <v>1108</v>
      </c>
      <c r="AK110">
        <v>3878082</v>
      </c>
      <c r="AL110" s="4">
        <v>7.2676191394713999E-2</v>
      </c>
      <c r="AM110">
        <v>0.99969699999999995</v>
      </c>
      <c r="AN110">
        <v>0.1</v>
      </c>
      <c r="AO110">
        <v>0.5</v>
      </c>
      <c r="AP110" s="4">
        <v>0.04</v>
      </c>
      <c r="AQ110">
        <v>40</v>
      </c>
      <c r="AR110">
        <v>65</v>
      </c>
      <c r="AS110">
        <v>65</v>
      </c>
      <c r="AT110">
        <v>140</v>
      </c>
      <c r="AU110">
        <v>140</v>
      </c>
      <c r="AV110">
        <v>0</v>
      </c>
      <c r="AW110">
        <v>-1</v>
      </c>
      <c r="AX110">
        <v>60</v>
      </c>
      <c r="AY110">
        <v>0</v>
      </c>
      <c r="AZ110">
        <v>-1</v>
      </c>
    </row>
    <row r="111" spans="1:52">
      <c r="A111" t="s">
        <v>201</v>
      </c>
      <c r="B111">
        <v>15612</v>
      </c>
      <c r="C111" t="s">
        <v>239</v>
      </c>
      <c r="D111" s="1">
        <v>44417.931759259256</v>
      </c>
      <c r="E111" t="s">
        <v>178</v>
      </c>
      <c r="F111" t="s">
        <v>240</v>
      </c>
      <c r="G111">
        <v>11251</v>
      </c>
      <c r="H111" t="s">
        <v>52</v>
      </c>
      <c r="I111" t="s">
        <v>242</v>
      </c>
      <c r="J111">
        <v>1</v>
      </c>
      <c r="K111" t="s">
        <v>53</v>
      </c>
      <c r="L111" s="2">
        <v>44483</v>
      </c>
      <c r="M111" s="3">
        <v>0.72893518518518519</v>
      </c>
      <c r="N111" s="3">
        <v>0.72909722222222229</v>
      </c>
      <c r="O111">
        <v>0</v>
      </c>
      <c r="P111" t="s">
        <v>54</v>
      </c>
      <c r="Q111" t="s">
        <v>16</v>
      </c>
      <c r="R111">
        <v>9.1</v>
      </c>
      <c r="S111">
        <v>1000</v>
      </c>
      <c r="T111">
        <v>1000</v>
      </c>
      <c r="U111">
        <v>0</v>
      </c>
      <c r="V111">
        <v>1</v>
      </c>
      <c r="W111" t="s">
        <v>55</v>
      </c>
      <c r="X111">
        <v>0</v>
      </c>
      <c r="Y111" s="4">
        <v>1.8740199999999999E-8</v>
      </c>
      <c r="Z111">
        <v>0</v>
      </c>
      <c r="AA111">
        <v>0</v>
      </c>
      <c r="AB111">
        <v>23532</v>
      </c>
      <c r="AC111">
        <v>0</v>
      </c>
      <c r="AD111">
        <v>0</v>
      </c>
      <c r="AE111">
        <v>2544050</v>
      </c>
      <c r="AF111">
        <v>108.11</v>
      </c>
      <c r="AG111">
        <v>1</v>
      </c>
      <c r="AH111" t="s">
        <v>56</v>
      </c>
      <c r="AI111">
        <v>4</v>
      </c>
      <c r="AJ111">
        <v>131</v>
      </c>
      <c r="AK111">
        <v>23536</v>
      </c>
      <c r="AL111" s="4">
        <v>4.4107031276439902E-4</v>
      </c>
      <c r="AM111">
        <v>0.99983</v>
      </c>
      <c r="AN111">
        <v>0.1</v>
      </c>
      <c r="AO111">
        <v>0.5</v>
      </c>
      <c r="AP111" s="4">
        <v>0.04</v>
      </c>
      <c r="AQ111">
        <v>40</v>
      </c>
      <c r="AR111">
        <v>65</v>
      </c>
      <c r="AS111">
        <v>65</v>
      </c>
      <c r="AT111">
        <v>140</v>
      </c>
      <c r="AU111">
        <v>140</v>
      </c>
      <c r="AV111">
        <v>0</v>
      </c>
      <c r="AW111">
        <v>-1</v>
      </c>
      <c r="AX111">
        <v>60</v>
      </c>
      <c r="AY111">
        <v>0</v>
      </c>
      <c r="AZ111">
        <v>-1</v>
      </c>
    </row>
    <row r="112" spans="1:52">
      <c r="A112" t="s">
        <v>201</v>
      </c>
      <c r="B112">
        <v>15612</v>
      </c>
      <c r="C112" t="s">
        <v>239</v>
      </c>
      <c r="D112" s="1">
        <v>44417.931759259256</v>
      </c>
      <c r="E112" t="s">
        <v>178</v>
      </c>
      <c r="F112" t="s">
        <v>240</v>
      </c>
      <c r="G112">
        <v>11260</v>
      </c>
      <c r="H112" t="s">
        <v>52</v>
      </c>
      <c r="I112" t="s">
        <v>243</v>
      </c>
      <c r="J112">
        <v>1</v>
      </c>
      <c r="K112" t="s">
        <v>53</v>
      </c>
      <c r="L112" s="2">
        <v>44483</v>
      </c>
      <c r="M112" s="3">
        <v>0.73041666666666671</v>
      </c>
      <c r="N112" s="3">
        <v>0.73059027777777785</v>
      </c>
      <c r="O112">
        <v>0</v>
      </c>
      <c r="P112" t="s">
        <v>54</v>
      </c>
      <c r="Q112" t="s">
        <v>16</v>
      </c>
      <c r="R112">
        <v>9.1</v>
      </c>
      <c r="S112">
        <v>1000</v>
      </c>
      <c r="T112">
        <v>1000</v>
      </c>
      <c r="U112">
        <v>0</v>
      </c>
      <c r="V112">
        <v>1</v>
      </c>
      <c r="W112" t="s">
        <v>55</v>
      </c>
      <c r="X112">
        <v>0</v>
      </c>
      <c r="Y112" s="4">
        <v>1.8740199999999999E-8</v>
      </c>
      <c r="Z112">
        <v>0</v>
      </c>
      <c r="AA112">
        <v>0</v>
      </c>
      <c r="AB112">
        <v>12410071</v>
      </c>
      <c r="AC112">
        <v>0</v>
      </c>
      <c r="AD112">
        <v>0</v>
      </c>
      <c r="AE112">
        <v>909479476</v>
      </c>
      <c r="AF112">
        <v>73.285600000000002</v>
      </c>
      <c r="AG112">
        <v>1</v>
      </c>
      <c r="AH112" t="s">
        <v>56</v>
      </c>
      <c r="AI112">
        <v>2328</v>
      </c>
      <c r="AJ112">
        <v>23696</v>
      </c>
      <c r="AK112">
        <v>12412399</v>
      </c>
      <c r="AL112">
        <v>0.23261134895846799</v>
      </c>
      <c r="AM112">
        <v>0.99981200000000003</v>
      </c>
      <c r="AN112">
        <v>0.1</v>
      </c>
      <c r="AO112">
        <v>0.5</v>
      </c>
      <c r="AP112" s="4">
        <v>0.04</v>
      </c>
      <c r="AQ112">
        <v>40</v>
      </c>
      <c r="AR112">
        <v>65</v>
      </c>
      <c r="AS112">
        <v>65</v>
      </c>
      <c r="AT112">
        <v>140</v>
      </c>
      <c r="AU112">
        <v>140</v>
      </c>
      <c r="AV112">
        <v>0</v>
      </c>
      <c r="AW112">
        <v>-1</v>
      </c>
      <c r="AX112">
        <v>60</v>
      </c>
      <c r="AY112">
        <v>0</v>
      </c>
      <c r="AZ112">
        <v>-1</v>
      </c>
    </row>
    <row r="113" spans="1:52">
      <c r="A113" t="s">
        <v>201</v>
      </c>
      <c r="B113">
        <v>15612</v>
      </c>
      <c r="C113" t="s">
        <v>239</v>
      </c>
      <c r="D113" s="1">
        <v>44417.931759259256</v>
      </c>
      <c r="E113" t="s">
        <v>178</v>
      </c>
      <c r="F113" t="s">
        <v>240</v>
      </c>
      <c r="G113">
        <v>11269</v>
      </c>
      <c r="H113" t="s">
        <v>52</v>
      </c>
      <c r="I113" t="s">
        <v>244</v>
      </c>
      <c r="J113">
        <v>1</v>
      </c>
      <c r="K113" t="s">
        <v>53</v>
      </c>
      <c r="L113" s="2">
        <v>44483</v>
      </c>
      <c r="M113" s="3">
        <v>0.7319444444444444</v>
      </c>
      <c r="N113" s="3">
        <v>0.73211805555555554</v>
      </c>
      <c r="O113">
        <v>0</v>
      </c>
      <c r="P113" t="s">
        <v>54</v>
      </c>
      <c r="Q113" t="s">
        <v>16</v>
      </c>
      <c r="R113">
        <v>9.1</v>
      </c>
      <c r="S113">
        <v>1000</v>
      </c>
      <c r="T113">
        <v>1000</v>
      </c>
      <c r="U113">
        <v>0</v>
      </c>
      <c r="V113">
        <v>1</v>
      </c>
      <c r="W113" t="s">
        <v>55</v>
      </c>
      <c r="X113">
        <v>0</v>
      </c>
      <c r="Y113" s="4">
        <v>1.8740199999999999E-8</v>
      </c>
      <c r="Z113">
        <v>0</v>
      </c>
      <c r="AA113">
        <v>0</v>
      </c>
      <c r="AB113">
        <v>123528</v>
      </c>
      <c r="AC113">
        <v>0</v>
      </c>
      <c r="AD113">
        <v>0</v>
      </c>
      <c r="AE113">
        <v>11111258</v>
      </c>
      <c r="AF113">
        <v>89.949299999999994</v>
      </c>
      <c r="AG113">
        <v>1</v>
      </c>
      <c r="AH113" t="s">
        <v>56</v>
      </c>
      <c r="AI113">
        <v>26288</v>
      </c>
      <c r="AJ113">
        <v>50087</v>
      </c>
      <c r="AK113">
        <v>149816</v>
      </c>
      <c r="AL113" s="4">
        <v>2.8075879494013898E-3</v>
      </c>
      <c r="AM113">
        <v>0.82453100000000001</v>
      </c>
      <c r="AN113">
        <v>0.1</v>
      </c>
      <c r="AO113">
        <v>0.5</v>
      </c>
      <c r="AP113" s="4">
        <v>0.04</v>
      </c>
      <c r="AQ113">
        <v>40</v>
      </c>
      <c r="AR113">
        <v>65</v>
      </c>
      <c r="AS113">
        <v>65</v>
      </c>
      <c r="AT113">
        <v>140</v>
      </c>
      <c r="AU113">
        <v>140</v>
      </c>
      <c r="AV113">
        <v>0</v>
      </c>
      <c r="AW113">
        <v>-1</v>
      </c>
      <c r="AX113">
        <v>60</v>
      </c>
      <c r="AY113">
        <v>0</v>
      </c>
      <c r="AZ113">
        <v>-1</v>
      </c>
    </row>
    <row r="114" spans="1:52">
      <c r="A114" t="s">
        <v>201</v>
      </c>
      <c r="B114">
        <v>15613</v>
      </c>
      <c r="C114" t="s">
        <v>245</v>
      </c>
      <c r="D114" s="1">
        <v>44418.013807870368</v>
      </c>
      <c r="E114" t="s">
        <v>179</v>
      </c>
      <c r="F114" t="s">
        <v>246</v>
      </c>
      <c r="G114">
        <v>11025</v>
      </c>
      <c r="H114" t="s">
        <v>204</v>
      </c>
      <c r="I114" t="s">
        <v>247</v>
      </c>
      <c r="J114">
        <v>1</v>
      </c>
      <c r="K114" t="s">
        <v>53</v>
      </c>
      <c r="L114" s="2">
        <v>44457</v>
      </c>
      <c r="M114" s="3">
        <v>0.82781249999999995</v>
      </c>
      <c r="N114" s="3">
        <v>0.82802083333333332</v>
      </c>
      <c r="O114">
        <v>0</v>
      </c>
      <c r="P114" t="s">
        <v>54</v>
      </c>
      <c r="Q114" t="s">
        <v>16</v>
      </c>
      <c r="R114">
        <v>9.1</v>
      </c>
      <c r="S114">
        <v>1000</v>
      </c>
      <c r="T114">
        <v>1000</v>
      </c>
      <c r="U114">
        <v>0</v>
      </c>
      <c r="V114">
        <v>1</v>
      </c>
      <c r="W114" t="s">
        <v>55</v>
      </c>
      <c r="X114">
        <v>0</v>
      </c>
      <c r="Y114" s="4">
        <v>1.8740199999999999E-8</v>
      </c>
      <c r="Z114">
        <v>5698684</v>
      </c>
      <c r="AA114">
        <v>27111977</v>
      </c>
      <c r="AB114">
        <v>10263371</v>
      </c>
      <c r="AC114">
        <v>1014564376</v>
      </c>
      <c r="AD114">
        <v>4165409312</v>
      </c>
      <c r="AE114">
        <v>554752138</v>
      </c>
      <c r="AF114">
        <v>133.136</v>
      </c>
      <c r="AG114">
        <v>0.23827300000000001</v>
      </c>
      <c r="AH114">
        <v>157.875</v>
      </c>
      <c r="AI114">
        <v>31297</v>
      </c>
      <c r="AJ114">
        <v>1383528</v>
      </c>
      <c r="AK114">
        <v>43105329</v>
      </c>
      <c r="AL114">
        <v>0.80780425492192198</v>
      </c>
      <c r="AM114">
        <v>0.999274</v>
      </c>
      <c r="AN114">
        <v>0.1</v>
      </c>
      <c r="AO114">
        <v>0.5</v>
      </c>
      <c r="AP114" s="4">
        <v>0.04</v>
      </c>
      <c r="AQ114">
        <v>180</v>
      </c>
      <c r="AR114">
        <v>175</v>
      </c>
      <c r="AS114">
        <v>175</v>
      </c>
      <c r="AT114">
        <v>100</v>
      </c>
      <c r="AU114">
        <v>100</v>
      </c>
      <c r="AV114">
        <v>0</v>
      </c>
      <c r="AW114">
        <v>-1</v>
      </c>
      <c r="AX114">
        <v>60</v>
      </c>
      <c r="AY114">
        <v>0</v>
      </c>
      <c r="AZ114">
        <v>-1</v>
      </c>
    </row>
    <row r="115" spans="1:52">
      <c r="A115" t="s">
        <v>201</v>
      </c>
      <c r="B115">
        <v>15613</v>
      </c>
      <c r="C115" t="s">
        <v>245</v>
      </c>
      <c r="D115" s="1">
        <v>44418.013807870368</v>
      </c>
      <c r="E115" t="s">
        <v>179</v>
      </c>
      <c r="F115" t="s">
        <v>246</v>
      </c>
      <c r="G115">
        <v>11034</v>
      </c>
      <c r="H115" t="s">
        <v>204</v>
      </c>
      <c r="I115" t="s">
        <v>248</v>
      </c>
      <c r="J115">
        <v>1</v>
      </c>
      <c r="K115" t="s">
        <v>53</v>
      </c>
      <c r="L115" s="2">
        <v>44457</v>
      </c>
      <c r="M115" s="3">
        <v>0.82961805555555557</v>
      </c>
      <c r="N115" s="3">
        <v>0.82982638888888882</v>
      </c>
      <c r="O115">
        <v>0</v>
      </c>
      <c r="P115" t="s">
        <v>54</v>
      </c>
      <c r="Q115" t="s">
        <v>16</v>
      </c>
      <c r="R115">
        <v>9.1</v>
      </c>
      <c r="S115">
        <v>1000</v>
      </c>
      <c r="T115">
        <v>1000</v>
      </c>
      <c r="U115">
        <v>0</v>
      </c>
      <c r="V115">
        <v>1</v>
      </c>
      <c r="W115" t="s">
        <v>55</v>
      </c>
      <c r="X115">
        <v>0</v>
      </c>
      <c r="Y115" s="4">
        <v>1.8740199999999999E-8</v>
      </c>
      <c r="Z115">
        <v>526383</v>
      </c>
      <c r="AA115">
        <v>1233465</v>
      </c>
      <c r="AB115">
        <v>294020</v>
      </c>
      <c r="AC115">
        <v>93782198</v>
      </c>
      <c r="AD115">
        <v>197014743</v>
      </c>
      <c r="AE115">
        <v>15158897</v>
      </c>
      <c r="AF115">
        <v>148.96600000000001</v>
      </c>
      <c r="AG115">
        <v>0.143154</v>
      </c>
      <c r="AH115">
        <v>165.24</v>
      </c>
      <c r="AI115">
        <v>16400</v>
      </c>
      <c r="AJ115">
        <v>1596519</v>
      </c>
      <c r="AK115">
        <v>2070268</v>
      </c>
      <c r="AL115" s="4">
        <v>3.8797321306344598E-2</v>
      </c>
      <c r="AM115">
        <v>0.99207800000000002</v>
      </c>
      <c r="AN115">
        <v>0.1</v>
      </c>
      <c r="AO115">
        <v>0.5</v>
      </c>
      <c r="AP115" s="4">
        <v>0.04</v>
      </c>
      <c r="AQ115">
        <v>180</v>
      </c>
      <c r="AR115">
        <v>175</v>
      </c>
      <c r="AS115">
        <v>175</v>
      </c>
      <c r="AT115">
        <v>100</v>
      </c>
      <c r="AU115">
        <v>100</v>
      </c>
      <c r="AV115">
        <v>0</v>
      </c>
      <c r="AW115">
        <v>-1</v>
      </c>
      <c r="AX115">
        <v>60</v>
      </c>
      <c r="AY115">
        <v>0</v>
      </c>
      <c r="AZ115">
        <v>-1</v>
      </c>
    </row>
    <row r="116" spans="1:52">
      <c r="A116" t="s">
        <v>201</v>
      </c>
      <c r="B116">
        <v>15613</v>
      </c>
      <c r="C116" t="s">
        <v>245</v>
      </c>
      <c r="D116" s="1">
        <v>44418.013807870368</v>
      </c>
      <c r="E116" t="s">
        <v>179</v>
      </c>
      <c r="F116" t="s">
        <v>246</v>
      </c>
      <c r="G116">
        <v>11043</v>
      </c>
      <c r="H116" t="s">
        <v>204</v>
      </c>
      <c r="I116" t="s">
        <v>249</v>
      </c>
      <c r="J116">
        <v>1</v>
      </c>
      <c r="K116" t="s">
        <v>53</v>
      </c>
      <c r="L116" s="2">
        <v>44457</v>
      </c>
      <c r="M116" s="3">
        <v>0.83136574074074077</v>
      </c>
      <c r="N116" s="3">
        <v>0.83156249999999998</v>
      </c>
      <c r="O116">
        <v>0</v>
      </c>
      <c r="P116" t="s">
        <v>54</v>
      </c>
      <c r="Q116" t="s">
        <v>16</v>
      </c>
      <c r="R116">
        <v>9.1</v>
      </c>
      <c r="S116">
        <v>1000</v>
      </c>
      <c r="T116">
        <v>1000</v>
      </c>
      <c r="U116">
        <v>0</v>
      </c>
      <c r="V116">
        <v>1</v>
      </c>
      <c r="W116" t="s">
        <v>55</v>
      </c>
      <c r="X116">
        <v>0</v>
      </c>
      <c r="Y116" s="4">
        <v>1.8740199999999999E-8</v>
      </c>
      <c r="Z116">
        <v>368476</v>
      </c>
      <c r="AA116">
        <v>4891140</v>
      </c>
      <c r="AB116">
        <v>6450609</v>
      </c>
      <c r="AC116">
        <v>65595670</v>
      </c>
      <c r="AD116">
        <v>679461930</v>
      </c>
      <c r="AE116">
        <v>358867427</v>
      </c>
      <c r="AF116">
        <v>94.270200000000003</v>
      </c>
      <c r="AG116">
        <v>0.55085300000000004</v>
      </c>
      <c r="AH116">
        <v>141.65600000000001</v>
      </c>
      <c r="AI116">
        <v>104836</v>
      </c>
      <c r="AJ116">
        <v>9204832</v>
      </c>
      <c r="AK116">
        <v>11815061</v>
      </c>
      <c r="AL116">
        <v>0.22141709086507699</v>
      </c>
      <c r="AM116">
        <v>0.99112699999999998</v>
      </c>
      <c r="AN116">
        <v>0.1</v>
      </c>
      <c r="AO116">
        <v>0.5</v>
      </c>
      <c r="AP116" s="4">
        <v>0.04</v>
      </c>
      <c r="AQ116">
        <v>180</v>
      </c>
      <c r="AR116">
        <v>175</v>
      </c>
      <c r="AS116">
        <v>175</v>
      </c>
      <c r="AT116">
        <v>100</v>
      </c>
      <c r="AU116">
        <v>100</v>
      </c>
      <c r="AV116">
        <v>0</v>
      </c>
      <c r="AW116">
        <v>-1</v>
      </c>
      <c r="AX116">
        <v>60</v>
      </c>
      <c r="AY116">
        <v>0</v>
      </c>
      <c r="AZ116">
        <v>-1</v>
      </c>
    </row>
    <row r="117" spans="1:52">
      <c r="A117" t="s">
        <v>201</v>
      </c>
      <c r="B117">
        <v>15613</v>
      </c>
      <c r="C117" t="s">
        <v>245</v>
      </c>
      <c r="D117" s="1">
        <v>44418.013807870368</v>
      </c>
      <c r="E117" t="s">
        <v>179</v>
      </c>
      <c r="F117" t="s">
        <v>246</v>
      </c>
      <c r="G117">
        <v>11052</v>
      </c>
      <c r="H117" t="s">
        <v>204</v>
      </c>
      <c r="I117" t="s">
        <v>250</v>
      </c>
      <c r="J117">
        <v>1</v>
      </c>
      <c r="K117" t="s">
        <v>53</v>
      </c>
      <c r="L117" s="2">
        <v>44457</v>
      </c>
      <c r="M117" s="3">
        <v>0.83302083333333332</v>
      </c>
      <c r="N117" s="3">
        <v>0.83319444444444446</v>
      </c>
      <c r="O117">
        <v>0</v>
      </c>
      <c r="P117" t="s">
        <v>54</v>
      </c>
      <c r="Q117" t="s">
        <v>16</v>
      </c>
      <c r="R117">
        <v>9.1</v>
      </c>
      <c r="S117">
        <v>1000</v>
      </c>
      <c r="T117">
        <v>1000</v>
      </c>
      <c r="U117">
        <v>0</v>
      </c>
      <c r="V117">
        <v>1</v>
      </c>
      <c r="W117" t="s">
        <v>55</v>
      </c>
      <c r="X117">
        <v>0</v>
      </c>
      <c r="Y117" s="4">
        <v>1.8740199999999999E-8</v>
      </c>
      <c r="Z117">
        <v>33164</v>
      </c>
      <c r="AA117">
        <v>249110</v>
      </c>
      <c r="AB117">
        <v>148104</v>
      </c>
      <c r="AC117">
        <v>5904942</v>
      </c>
      <c r="AD117">
        <v>36360920</v>
      </c>
      <c r="AE117">
        <v>7220790</v>
      </c>
      <c r="AF117">
        <v>114.98399999999999</v>
      </c>
      <c r="AG117">
        <v>0.34412500000000001</v>
      </c>
      <c r="AH117">
        <v>149.733</v>
      </c>
      <c r="AI117">
        <v>41861</v>
      </c>
      <c r="AJ117">
        <v>3775992</v>
      </c>
      <c r="AK117">
        <v>472239</v>
      </c>
      <c r="AL117" s="4">
        <v>8.8498726814049706E-3</v>
      </c>
      <c r="AM117">
        <v>0.91135600000000005</v>
      </c>
      <c r="AN117">
        <v>0.1</v>
      </c>
      <c r="AO117">
        <v>0.5</v>
      </c>
      <c r="AP117" s="4">
        <v>0.04</v>
      </c>
      <c r="AQ117">
        <v>180</v>
      </c>
      <c r="AR117">
        <v>175</v>
      </c>
      <c r="AS117">
        <v>175</v>
      </c>
      <c r="AT117">
        <v>100</v>
      </c>
      <c r="AU117">
        <v>100</v>
      </c>
      <c r="AV117">
        <v>0</v>
      </c>
      <c r="AW117">
        <v>-1</v>
      </c>
      <c r="AX117">
        <v>60</v>
      </c>
      <c r="AY117">
        <v>0</v>
      </c>
      <c r="AZ117">
        <v>-1</v>
      </c>
    </row>
    <row r="118" spans="1:52">
      <c r="A118" t="s">
        <v>201</v>
      </c>
      <c r="B118">
        <v>15613</v>
      </c>
      <c r="C118" t="s">
        <v>245</v>
      </c>
      <c r="D118" s="1">
        <v>44418.013807870368</v>
      </c>
      <c r="E118" t="s">
        <v>179</v>
      </c>
      <c r="F118" t="s">
        <v>246</v>
      </c>
      <c r="G118">
        <v>11100</v>
      </c>
      <c r="H118" t="s">
        <v>209</v>
      </c>
      <c r="I118" t="s">
        <v>247</v>
      </c>
      <c r="J118">
        <v>1</v>
      </c>
      <c r="K118" t="s">
        <v>53</v>
      </c>
      <c r="L118" s="2">
        <v>44457</v>
      </c>
      <c r="M118" s="3">
        <v>0.84148148148148139</v>
      </c>
      <c r="N118" s="3">
        <v>0.8416203703703703</v>
      </c>
      <c r="O118">
        <v>0</v>
      </c>
      <c r="P118" t="s">
        <v>54</v>
      </c>
      <c r="Q118" t="s">
        <v>16</v>
      </c>
      <c r="R118">
        <v>9.1</v>
      </c>
      <c r="S118">
        <v>1000</v>
      </c>
      <c r="T118">
        <v>1000</v>
      </c>
      <c r="U118">
        <v>0</v>
      </c>
      <c r="V118">
        <v>1</v>
      </c>
      <c r="W118" t="s">
        <v>55</v>
      </c>
      <c r="X118">
        <v>0</v>
      </c>
      <c r="Y118" s="4">
        <v>1.8740199999999999E-8</v>
      </c>
      <c r="Z118">
        <v>50579881</v>
      </c>
      <c r="AA118">
        <v>27111977</v>
      </c>
      <c r="AB118">
        <v>10263371</v>
      </c>
      <c r="AC118">
        <v>9943643648</v>
      </c>
      <c r="AD118">
        <v>4165409312</v>
      </c>
      <c r="AE118">
        <v>554752138</v>
      </c>
      <c r="AF118">
        <v>166.71899999999999</v>
      </c>
      <c r="AG118">
        <v>0.116689</v>
      </c>
      <c r="AH118">
        <v>181.60300000000001</v>
      </c>
      <c r="AI118">
        <v>41345</v>
      </c>
      <c r="AJ118">
        <v>3466998</v>
      </c>
      <c r="AK118">
        <v>87996574</v>
      </c>
      <c r="AL118">
        <v>1.6490770061342399</v>
      </c>
      <c r="AM118">
        <v>0.99953000000000003</v>
      </c>
      <c r="AN118">
        <v>0.1</v>
      </c>
      <c r="AO118">
        <v>0.5</v>
      </c>
      <c r="AP118" s="4">
        <v>0.04</v>
      </c>
      <c r="AQ118">
        <v>220</v>
      </c>
      <c r="AR118">
        <v>175</v>
      </c>
      <c r="AS118">
        <v>175</v>
      </c>
      <c r="AT118">
        <v>100</v>
      </c>
      <c r="AU118">
        <v>100</v>
      </c>
      <c r="AV118">
        <v>0</v>
      </c>
      <c r="AW118">
        <v>-1</v>
      </c>
      <c r="AX118">
        <v>60</v>
      </c>
      <c r="AY118">
        <v>0</v>
      </c>
      <c r="AZ118">
        <v>-1</v>
      </c>
    </row>
    <row r="119" spans="1:52">
      <c r="A119" t="s">
        <v>201</v>
      </c>
      <c r="B119">
        <v>15613</v>
      </c>
      <c r="C119" t="s">
        <v>245</v>
      </c>
      <c r="D119" s="1">
        <v>44418.013807870368</v>
      </c>
      <c r="E119" t="s">
        <v>179</v>
      </c>
      <c r="F119" t="s">
        <v>246</v>
      </c>
      <c r="G119">
        <v>11118</v>
      </c>
      <c r="H119" t="s">
        <v>209</v>
      </c>
      <c r="I119" t="s">
        <v>248</v>
      </c>
      <c r="J119">
        <v>1</v>
      </c>
      <c r="K119" t="s">
        <v>53</v>
      </c>
      <c r="L119" s="2">
        <v>44457</v>
      </c>
      <c r="M119" s="3">
        <v>0.84392361111111114</v>
      </c>
      <c r="N119" s="3">
        <v>0.84407407407407409</v>
      </c>
      <c r="O119">
        <v>0</v>
      </c>
      <c r="P119" t="s">
        <v>54</v>
      </c>
      <c r="Q119" t="s">
        <v>16</v>
      </c>
      <c r="R119">
        <v>9.1</v>
      </c>
      <c r="S119">
        <v>1000</v>
      </c>
      <c r="T119">
        <v>1000</v>
      </c>
      <c r="U119">
        <v>0</v>
      </c>
      <c r="V119">
        <v>1</v>
      </c>
      <c r="W119" t="s">
        <v>55</v>
      </c>
      <c r="X119">
        <v>0</v>
      </c>
      <c r="Y119" s="4">
        <v>1.8740199999999999E-8</v>
      </c>
      <c r="Z119">
        <v>28548603</v>
      </c>
      <c r="AA119">
        <v>1233465</v>
      </c>
      <c r="AB119">
        <v>294020</v>
      </c>
      <c r="AC119">
        <v>5920113419</v>
      </c>
      <c r="AD119">
        <v>197014743</v>
      </c>
      <c r="AE119">
        <v>15158897</v>
      </c>
      <c r="AF119">
        <v>203.892</v>
      </c>
      <c r="AG119" s="4">
        <v>9.7758700000000007E-3</v>
      </c>
      <c r="AH119">
        <v>205.39599999999999</v>
      </c>
      <c r="AI119">
        <v>439729</v>
      </c>
      <c r="AJ119">
        <v>91281948</v>
      </c>
      <c r="AK119">
        <v>30515817</v>
      </c>
      <c r="AL119">
        <v>0.57187376565479198</v>
      </c>
      <c r="AM119">
        <v>0.98558999999999997</v>
      </c>
      <c r="AN119">
        <v>0.1</v>
      </c>
      <c r="AO119">
        <v>0.5</v>
      </c>
      <c r="AP119" s="4">
        <v>0.04</v>
      </c>
      <c r="AQ119">
        <v>220</v>
      </c>
      <c r="AR119">
        <v>175</v>
      </c>
      <c r="AS119">
        <v>175</v>
      </c>
      <c r="AT119">
        <v>100</v>
      </c>
      <c r="AU119">
        <v>100</v>
      </c>
      <c r="AV119">
        <v>0</v>
      </c>
      <c r="AW119">
        <v>-1</v>
      </c>
      <c r="AX119">
        <v>60</v>
      </c>
      <c r="AY119">
        <v>0</v>
      </c>
      <c r="AZ119">
        <v>-1</v>
      </c>
    </row>
    <row r="120" spans="1:52">
      <c r="A120" t="s">
        <v>201</v>
      </c>
      <c r="B120">
        <v>15613</v>
      </c>
      <c r="C120" t="s">
        <v>245</v>
      </c>
      <c r="D120" s="1">
        <v>44418.013807870368</v>
      </c>
      <c r="E120" t="s">
        <v>179</v>
      </c>
      <c r="F120" t="s">
        <v>246</v>
      </c>
      <c r="G120">
        <v>11136</v>
      </c>
      <c r="H120" t="s">
        <v>209</v>
      </c>
      <c r="I120" t="s">
        <v>249</v>
      </c>
      <c r="J120">
        <v>1</v>
      </c>
      <c r="K120" t="s">
        <v>53</v>
      </c>
      <c r="L120" s="2">
        <v>44457</v>
      </c>
      <c r="M120" s="3">
        <v>0.84642361111111108</v>
      </c>
      <c r="N120" s="3">
        <v>0.8465625</v>
      </c>
      <c r="O120">
        <v>0</v>
      </c>
      <c r="P120" t="s">
        <v>54</v>
      </c>
      <c r="Q120" t="s">
        <v>16</v>
      </c>
      <c r="R120">
        <v>9.1</v>
      </c>
      <c r="S120">
        <v>1000</v>
      </c>
      <c r="T120">
        <v>1000</v>
      </c>
      <c r="U120">
        <v>0</v>
      </c>
      <c r="V120">
        <v>1</v>
      </c>
      <c r="W120" t="s">
        <v>55</v>
      </c>
      <c r="X120">
        <v>0</v>
      </c>
      <c r="Y120" s="4">
        <v>1.8740199999999999E-8</v>
      </c>
      <c r="Z120">
        <v>4746697</v>
      </c>
      <c r="AA120">
        <v>4891140</v>
      </c>
      <c r="AB120">
        <v>6450609</v>
      </c>
      <c r="AC120">
        <v>957298766</v>
      </c>
      <c r="AD120">
        <v>679461930</v>
      </c>
      <c r="AE120">
        <v>358867427</v>
      </c>
      <c r="AF120">
        <v>124.041</v>
      </c>
      <c r="AG120">
        <v>0.400947</v>
      </c>
      <c r="AH120">
        <v>169.827</v>
      </c>
      <c r="AI120">
        <v>157620</v>
      </c>
      <c r="AJ120">
        <v>20187455</v>
      </c>
      <c r="AK120">
        <v>16246066</v>
      </c>
      <c r="AL120">
        <v>0.30445519254805697</v>
      </c>
      <c r="AM120">
        <v>0.99029800000000001</v>
      </c>
      <c r="AN120">
        <v>0.1</v>
      </c>
      <c r="AO120">
        <v>0.5</v>
      </c>
      <c r="AP120" s="4">
        <v>0.04</v>
      </c>
      <c r="AQ120">
        <v>220</v>
      </c>
      <c r="AR120">
        <v>175</v>
      </c>
      <c r="AS120">
        <v>175</v>
      </c>
      <c r="AT120">
        <v>100</v>
      </c>
      <c r="AU120">
        <v>100</v>
      </c>
      <c r="AV120">
        <v>0</v>
      </c>
      <c r="AW120">
        <v>-1</v>
      </c>
      <c r="AX120">
        <v>60</v>
      </c>
      <c r="AY120">
        <v>0</v>
      </c>
      <c r="AZ120">
        <v>-1</v>
      </c>
    </row>
    <row r="121" spans="1:52">
      <c r="A121" t="s">
        <v>201</v>
      </c>
      <c r="B121">
        <v>15613</v>
      </c>
      <c r="C121" t="s">
        <v>245</v>
      </c>
      <c r="D121" s="1">
        <v>44418.013807870368</v>
      </c>
      <c r="E121" t="s">
        <v>179</v>
      </c>
      <c r="F121" t="s">
        <v>246</v>
      </c>
      <c r="G121">
        <v>11154</v>
      </c>
      <c r="H121" t="s">
        <v>209</v>
      </c>
      <c r="I121" t="s">
        <v>250</v>
      </c>
      <c r="J121">
        <v>1</v>
      </c>
      <c r="K121" t="s">
        <v>53</v>
      </c>
      <c r="L121" s="2">
        <v>44457</v>
      </c>
      <c r="M121" s="3">
        <v>0.84891203703703699</v>
      </c>
      <c r="N121" s="3">
        <v>0.84903935185185186</v>
      </c>
      <c r="O121">
        <v>0</v>
      </c>
      <c r="P121" t="s">
        <v>54</v>
      </c>
      <c r="Q121" t="s">
        <v>16</v>
      </c>
      <c r="R121">
        <v>9.1</v>
      </c>
      <c r="S121">
        <v>1000</v>
      </c>
      <c r="T121">
        <v>1000</v>
      </c>
      <c r="U121">
        <v>0</v>
      </c>
      <c r="V121">
        <v>1</v>
      </c>
      <c r="W121" t="s">
        <v>55</v>
      </c>
      <c r="X121">
        <v>0</v>
      </c>
      <c r="Y121" s="4">
        <v>1.8740199999999999E-8</v>
      </c>
      <c r="Z121">
        <v>708531</v>
      </c>
      <c r="AA121">
        <v>249110</v>
      </c>
      <c r="AB121">
        <v>148104</v>
      </c>
      <c r="AC121">
        <v>145237823</v>
      </c>
      <c r="AD121">
        <v>36360920</v>
      </c>
      <c r="AE121">
        <v>7220790</v>
      </c>
      <c r="AF121">
        <v>170.762</v>
      </c>
      <c r="AG121">
        <v>0.13394</v>
      </c>
      <c r="AH121">
        <v>189.631</v>
      </c>
      <c r="AI121">
        <v>386327</v>
      </c>
      <c r="AJ121">
        <v>77139439</v>
      </c>
      <c r="AK121">
        <v>1492072</v>
      </c>
      <c r="AL121" s="4">
        <v>2.7961788906653701E-2</v>
      </c>
      <c r="AM121">
        <v>0.74107999999999996</v>
      </c>
      <c r="AN121">
        <v>0.1</v>
      </c>
      <c r="AO121">
        <v>0.5</v>
      </c>
      <c r="AP121" s="4">
        <v>0.04</v>
      </c>
      <c r="AQ121">
        <v>220</v>
      </c>
      <c r="AR121">
        <v>175</v>
      </c>
      <c r="AS121">
        <v>175</v>
      </c>
      <c r="AT121">
        <v>100</v>
      </c>
      <c r="AU121">
        <v>100</v>
      </c>
      <c r="AV121">
        <v>0</v>
      </c>
      <c r="AW121">
        <v>-1</v>
      </c>
      <c r="AX121">
        <v>60</v>
      </c>
      <c r="AY121">
        <v>0</v>
      </c>
      <c r="AZ121">
        <v>-1</v>
      </c>
    </row>
    <row r="122" spans="1:52">
      <c r="A122" t="s">
        <v>201</v>
      </c>
      <c r="B122">
        <v>15613</v>
      </c>
      <c r="C122" t="s">
        <v>245</v>
      </c>
      <c r="D122" s="1">
        <v>44418.013807870368</v>
      </c>
      <c r="E122" t="s">
        <v>179</v>
      </c>
      <c r="F122" t="s">
        <v>246</v>
      </c>
      <c r="G122">
        <v>11189</v>
      </c>
      <c r="H122" t="s">
        <v>52</v>
      </c>
      <c r="I122" t="s">
        <v>247</v>
      </c>
      <c r="J122">
        <v>1</v>
      </c>
      <c r="K122" t="s">
        <v>53</v>
      </c>
      <c r="L122" s="2">
        <v>44483</v>
      </c>
      <c r="M122" s="3">
        <v>0.69824074074074083</v>
      </c>
      <c r="N122" s="3">
        <v>0.69847222222222216</v>
      </c>
      <c r="O122">
        <v>0</v>
      </c>
      <c r="P122" t="s">
        <v>54</v>
      </c>
      <c r="Q122" t="s">
        <v>16</v>
      </c>
      <c r="R122">
        <v>9.1</v>
      </c>
      <c r="S122">
        <v>1000</v>
      </c>
      <c r="T122">
        <v>1000</v>
      </c>
      <c r="U122">
        <v>0</v>
      </c>
      <c r="V122">
        <v>1</v>
      </c>
      <c r="W122" t="s">
        <v>55</v>
      </c>
      <c r="X122">
        <v>0</v>
      </c>
      <c r="Y122" s="4">
        <v>1.8740199999999999E-8</v>
      </c>
      <c r="Z122">
        <v>0</v>
      </c>
      <c r="AA122">
        <v>0</v>
      </c>
      <c r="AB122">
        <v>16309497</v>
      </c>
      <c r="AC122">
        <v>0</v>
      </c>
      <c r="AD122">
        <v>0</v>
      </c>
      <c r="AE122">
        <v>1299319086</v>
      </c>
      <c r="AF122">
        <v>79.666399999999996</v>
      </c>
      <c r="AG122">
        <v>1</v>
      </c>
      <c r="AH122" t="s">
        <v>56</v>
      </c>
      <c r="AI122">
        <v>19877</v>
      </c>
      <c r="AJ122">
        <v>35491</v>
      </c>
      <c r="AK122">
        <v>16329374</v>
      </c>
      <c r="AL122">
        <v>0.306016404547368</v>
      </c>
      <c r="AM122">
        <v>0.99878299999999998</v>
      </c>
      <c r="AN122">
        <v>0.1</v>
      </c>
      <c r="AO122">
        <v>0.5</v>
      </c>
      <c r="AP122" s="4">
        <v>0.04</v>
      </c>
      <c r="AQ122">
        <v>40</v>
      </c>
      <c r="AR122">
        <v>65</v>
      </c>
      <c r="AS122">
        <v>65</v>
      </c>
      <c r="AT122">
        <v>140</v>
      </c>
      <c r="AU122">
        <v>140</v>
      </c>
      <c r="AV122">
        <v>0</v>
      </c>
      <c r="AW122">
        <v>-1</v>
      </c>
      <c r="AX122">
        <v>60</v>
      </c>
      <c r="AY122">
        <v>0</v>
      </c>
      <c r="AZ122">
        <v>-1</v>
      </c>
    </row>
    <row r="123" spans="1:52">
      <c r="A123" t="s">
        <v>201</v>
      </c>
      <c r="B123">
        <v>15613</v>
      </c>
      <c r="C123" t="s">
        <v>245</v>
      </c>
      <c r="D123" s="1">
        <v>44418.013807870368</v>
      </c>
      <c r="E123" t="s">
        <v>179</v>
      </c>
      <c r="F123" t="s">
        <v>246</v>
      </c>
      <c r="G123">
        <v>11198</v>
      </c>
      <c r="H123" t="s">
        <v>52</v>
      </c>
      <c r="I123" t="s">
        <v>248</v>
      </c>
      <c r="J123">
        <v>1</v>
      </c>
      <c r="K123" t="s">
        <v>53</v>
      </c>
      <c r="L123" s="2">
        <v>44483</v>
      </c>
      <c r="M123" s="3">
        <v>0.70032407407407404</v>
      </c>
      <c r="N123" s="3">
        <v>0.70054398148148145</v>
      </c>
      <c r="O123">
        <v>0</v>
      </c>
      <c r="P123" t="s">
        <v>54</v>
      </c>
      <c r="Q123" t="s">
        <v>16</v>
      </c>
      <c r="R123">
        <v>9.1</v>
      </c>
      <c r="S123">
        <v>1000</v>
      </c>
      <c r="T123">
        <v>1000</v>
      </c>
      <c r="U123">
        <v>0</v>
      </c>
      <c r="V123">
        <v>1</v>
      </c>
      <c r="W123" t="s">
        <v>55</v>
      </c>
      <c r="X123">
        <v>0</v>
      </c>
      <c r="Y123" s="4">
        <v>1.8740199999999999E-8</v>
      </c>
      <c r="Z123">
        <v>0</v>
      </c>
      <c r="AA123">
        <v>0</v>
      </c>
      <c r="AB123">
        <v>443309</v>
      </c>
      <c r="AC123">
        <v>0</v>
      </c>
      <c r="AD123">
        <v>0</v>
      </c>
      <c r="AE123">
        <v>33790627</v>
      </c>
      <c r="AF123">
        <v>76.223600000000005</v>
      </c>
      <c r="AG123">
        <v>1</v>
      </c>
      <c r="AH123" t="s">
        <v>56</v>
      </c>
      <c r="AI123">
        <v>4599</v>
      </c>
      <c r="AJ123">
        <v>30577</v>
      </c>
      <c r="AK123">
        <v>447908</v>
      </c>
      <c r="AL123" s="4">
        <v>8.3939038770256894E-3</v>
      </c>
      <c r="AM123">
        <v>0.98973199999999995</v>
      </c>
      <c r="AN123">
        <v>0.1</v>
      </c>
      <c r="AO123">
        <v>0.5</v>
      </c>
      <c r="AP123" s="4">
        <v>0.04</v>
      </c>
      <c r="AQ123">
        <v>40</v>
      </c>
      <c r="AR123">
        <v>65</v>
      </c>
      <c r="AS123">
        <v>65</v>
      </c>
      <c r="AT123">
        <v>140</v>
      </c>
      <c r="AU123">
        <v>140</v>
      </c>
      <c r="AV123">
        <v>0</v>
      </c>
      <c r="AW123">
        <v>-1</v>
      </c>
      <c r="AX123">
        <v>60</v>
      </c>
      <c r="AY123">
        <v>0</v>
      </c>
      <c r="AZ123">
        <v>-1</v>
      </c>
    </row>
    <row r="124" spans="1:52">
      <c r="A124" t="s">
        <v>201</v>
      </c>
      <c r="B124">
        <v>15613</v>
      </c>
      <c r="C124" t="s">
        <v>245</v>
      </c>
      <c r="D124" s="1">
        <v>44418.013807870368</v>
      </c>
      <c r="E124" t="s">
        <v>179</v>
      </c>
      <c r="F124" t="s">
        <v>246</v>
      </c>
      <c r="G124">
        <v>11225</v>
      </c>
      <c r="H124" t="s">
        <v>52</v>
      </c>
      <c r="I124" t="s">
        <v>247</v>
      </c>
      <c r="J124">
        <v>1</v>
      </c>
      <c r="K124" t="s">
        <v>53</v>
      </c>
      <c r="L124" s="2">
        <v>44483</v>
      </c>
      <c r="M124" s="3">
        <v>0.72478009259259257</v>
      </c>
      <c r="N124" s="3">
        <v>0.72493055555555552</v>
      </c>
      <c r="O124">
        <v>0</v>
      </c>
      <c r="P124" t="s">
        <v>54</v>
      </c>
      <c r="Q124" t="s">
        <v>16</v>
      </c>
      <c r="R124">
        <v>9.1</v>
      </c>
      <c r="S124">
        <v>1000</v>
      </c>
      <c r="T124">
        <v>1000</v>
      </c>
      <c r="U124">
        <v>0</v>
      </c>
      <c r="V124">
        <v>1</v>
      </c>
      <c r="W124" t="s">
        <v>55</v>
      </c>
      <c r="X124">
        <v>0</v>
      </c>
      <c r="Y124" s="4">
        <v>1.8740199999999999E-8</v>
      </c>
      <c r="Z124">
        <v>0</v>
      </c>
      <c r="AA124">
        <v>0</v>
      </c>
      <c r="AB124">
        <v>16309497</v>
      </c>
      <c r="AC124">
        <v>0</v>
      </c>
      <c r="AD124">
        <v>0</v>
      </c>
      <c r="AE124">
        <v>1299319086</v>
      </c>
      <c r="AF124">
        <v>79.666399999999996</v>
      </c>
      <c r="AG124">
        <v>1</v>
      </c>
      <c r="AH124" t="s">
        <v>56</v>
      </c>
      <c r="AI124">
        <v>19877</v>
      </c>
      <c r="AJ124">
        <v>35491</v>
      </c>
      <c r="AK124">
        <v>16329374</v>
      </c>
      <c r="AL124">
        <v>0.306016404547368</v>
      </c>
      <c r="AM124">
        <v>0.99878299999999998</v>
      </c>
      <c r="AN124">
        <v>0.1</v>
      </c>
      <c r="AO124">
        <v>0.5</v>
      </c>
      <c r="AP124" s="4">
        <v>0.04</v>
      </c>
      <c r="AQ124">
        <v>40</v>
      </c>
      <c r="AR124">
        <v>65</v>
      </c>
      <c r="AS124">
        <v>65</v>
      </c>
      <c r="AT124">
        <v>140</v>
      </c>
      <c r="AU124">
        <v>140</v>
      </c>
      <c r="AV124">
        <v>0</v>
      </c>
      <c r="AW124">
        <v>-1</v>
      </c>
      <c r="AX124">
        <v>60</v>
      </c>
      <c r="AY124">
        <v>0</v>
      </c>
      <c r="AZ124">
        <v>-1</v>
      </c>
    </row>
    <row r="125" spans="1:52">
      <c r="A125" t="s">
        <v>201</v>
      </c>
      <c r="B125">
        <v>15613</v>
      </c>
      <c r="C125" t="s">
        <v>245</v>
      </c>
      <c r="D125" s="1">
        <v>44418.013807870368</v>
      </c>
      <c r="E125" t="s">
        <v>179</v>
      </c>
      <c r="F125" t="s">
        <v>246</v>
      </c>
      <c r="G125">
        <v>11234</v>
      </c>
      <c r="H125" t="s">
        <v>52</v>
      </c>
      <c r="I125" t="s">
        <v>248</v>
      </c>
      <c r="J125">
        <v>1</v>
      </c>
      <c r="K125" t="s">
        <v>53</v>
      </c>
      <c r="L125" s="2">
        <v>44483</v>
      </c>
      <c r="M125" s="3">
        <v>0.72614583333333327</v>
      </c>
      <c r="N125" s="3">
        <v>0.72629629629629633</v>
      </c>
      <c r="O125">
        <v>0</v>
      </c>
      <c r="P125" t="s">
        <v>54</v>
      </c>
      <c r="Q125" t="s">
        <v>16</v>
      </c>
      <c r="R125">
        <v>9.1</v>
      </c>
      <c r="S125">
        <v>1000</v>
      </c>
      <c r="T125">
        <v>1000</v>
      </c>
      <c r="U125">
        <v>0</v>
      </c>
      <c r="V125">
        <v>1</v>
      </c>
      <c r="W125" t="s">
        <v>55</v>
      </c>
      <c r="X125">
        <v>0</v>
      </c>
      <c r="Y125" s="4">
        <v>1.8740199999999999E-8</v>
      </c>
      <c r="Z125">
        <v>0</v>
      </c>
      <c r="AA125">
        <v>0</v>
      </c>
      <c r="AB125">
        <v>443309</v>
      </c>
      <c r="AC125">
        <v>0</v>
      </c>
      <c r="AD125">
        <v>0</v>
      </c>
      <c r="AE125">
        <v>33790627</v>
      </c>
      <c r="AF125">
        <v>76.223600000000005</v>
      </c>
      <c r="AG125">
        <v>1</v>
      </c>
      <c r="AH125" t="s">
        <v>56</v>
      </c>
      <c r="AI125">
        <v>4599</v>
      </c>
      <c r="AJ125">
        <v>30577</v>
      </c>
      <c r="AK125">
        <v>447908</v>
      </c>
      <c r="AL125" s="4">
        <v>8.3939038770256894E-3</v>
      </c>
      <c r="AM125">
        <v>0.98973199999999995</v>
      </c>
      <c r="AN125">
        <v>0.1</v>
      </c>
      <c r="AO125">
        <v>0.5</v>
      </c>
      <c r="AP125" s="4">
        <v>0.04</v>
      </c>
      <c r="AQ125">
        <v>40</v>
      </c>
      <c r="AR125">
        <v>65</v>
      </c>
      <c r="AS125">
        <v>65</v>
      </c>
      <c r="AT125">
        <v>140</v>
      </c>
      <c r="AU125">
        <v>140</v>
      </c>
      <c r="AV125">
        <v>0</v>
      </c>
      <c r="AW125">
        <v>-1</v>
      </c>
      <c r="AX125">
        <v>60</v>
      </c>
      <c r="AY125">
        <v>0</v>
      </c>
      <c r="AZ125">
        <v>-1</v>
      </c>
    </row>
    <row r="126" spans="1:52">
      <c r="A126" t="s">
        <v>201</v>
      </c>
      <c r="B126">
        <v>15613</v>
      </c>
      <c r="C126" t="s">
        <v>245</v>
      </c>
      <c r="D126" s="1">
        <v>44418.013807870368</v>
      </c>
      <c r="E126" t="s">
        <v>179</v>
      </c>
      <c r="F126" t="s">
        <v>246</v>
      </c>
      <c r="G126">
        <v>11243</v>
      </c>
      <c r="H126" t="s">
        <v>52</v>
      </c>
      <c r="I126" t="s">
        <v>247</v>
      </c>
      <c r="J126">
        <v>1</v>
      </c>
      <c r="K126" t="s">
        <v>53</v>
      </c>
      <c r="L126" s="2">
        <v>44483</v>
      </c>
      <c r="M126" s="3">
        <v>0.72748842592592589</v>
      </c>
      <c r="N126" s="3">
        <v>0.7276273148148148</v>
      </c>
      <c r="O126">
        <v>0</v>
      </c>
      <c r="P126" t="s">
        <v>54</v>
      </c>
      <c r="Q126" t="s">
        <v>16</v>
      </c>
      <c r="R126">
        <v>9.1</v>
      </c>
      <c r="S126">
        <v>1000</v>
      </c>
      <c r="T126">
        <v>1000</v>
      </c>
      <c r="U126">
        <v>0</v>
      </c>
      <c r="V126">
        <v>1</v>
      </c>
      <c r="W126" t="s">
        <v>55</v>
      </c>
      <c r="X126">
        <v>0</v>
      </c>
      <c r="Y126" s="4">
        <v>1.8740199999999999E-8</v>
      </c>
      <c r="Z126">
        <v>0</v>
      </c>
      <c r="AA126">
        <v>0</v>
      </c>
      <c r="AB126">
        <v>16309497</v>
      </c>
      <c r="AC126">
        <v>0</v>
      </c>
      <c r="AD126">
        <v>0</v>
      </c>
      <c r="AE126">
        <v>1299319086</v>
      </c>
      <c r="AF126">
        <v>79.666399999999996</v>
      </c>
      <c r="AG126">
        <v>1</v>
      </c>
      <c r="AH126" t="s">
        <v>56</v>
      </c>
      <c r="AI126">
        <v>19877</v>
      </c>
      <c r="AJ126">
        <v>35491</v>
      </c>
      <c r="AK126">
        <v>16329374</v>
      </c>
      <c r="AL126">
        <v>0.306016404547368</v>
      </c>
      <c r="AM126">
        <v>0.99878299999999998</v>
      </c>
      <c r="AN126">
        <v>0.1</v>
      </c>
      <c r="AO126">
        <v>0.5</v>
      </c>
      <c r="AP126" s="4">
        <v>0.04</v>
      </c>
      <c r="AQ126">
        <v>40</v>
      </c>
      <c r="AR126">
        <v>65</v>
      </c>
      <c r="AS126">
        <v>65</v>
      </c>
      <c r="AT126">
        <v>140</v>
      </c>
      <c r="AU126">
        <v>140</v>
      </c>
      <c r="AV126">
        <v>0</v>
      </c>
      <c r="AW126">
        <v>-1</v>
      </c>
      <c r="AX126">
        <v>60</v>
      </c>
      <c r="AY126">
        <v>0</v>
      </c>
      <c r="AZ126">
        <v>-1</v>
      </c>
    </row>
    <row r="127" spans="1:52">
      <c r="A127" t="s">
        <v>201</v>
      </c>
      <c r="B127">
        <v>15613</v>
      </c>
      <c r="C127" t="s">
        <v>245</v>
      </c>
      <c r="D127" s="1">
        <v>44418.013807870368</v>
      </c>
      <c r="E127" t="s">
        <v>179</v>
      </c>
      <c r="F127" t="s">
        <v>246</v>
      </c>
      <c r="G127">
        <v>11252</v>
      </c>
      <c r="H127" t="s">
        <v>52</v>
      </c>
      <c r="I127" t="s">
        <v>248</v>
      </c>
      <c r="J127">
        <v>1</v>
      </c>
      <c r="K127" t="s">
        <v>53</v>
      </c>
      <c r="L127" s="2">
        <v>44483</v>
      </c>
      <c r="M127" s="3">
        <v>0.72910879629629621</v>
      </c>
      <c r="N127" s="3">
        <v>0.72928240740740735</v>
      </c>
      <c r="O127">
        <v>0</v>
      </c>
      <c r="P127" t="s">
        <v>54</v>
      </c>
      <c r="Q127" t="s">
        <v>16</v>
      </c>
      <c r="R127">
        <v>9.1</v>
      </c>
      <c r="S127">
        <v>1000</v>
      </c>
      <c r="T127">
        <v>1000</v>
      </c>
      <c r="U127">
        <v>0</v>
      </c>
      <c r="V127">
        <v>1</v>
      </c>
      <c r="W127" t="s">
        <v>55</v>
      </c>
      <c r="X127">
        <v>0</v>
      </c>
      <c r="Y127" s="4">
        <v>1.8740199999999999E-8</v>
      </c>
      <c r="Z127">
        <v>0</v>
      </c>
      <c r="AA127">
        <v>0</v>
      </c>
      <c r="AB127">
        <v>443309</v>
      </c>
      <c r="AC127">
        <v>0</v>
      </c>
      <c r="AD127">
        <v>0</v>
      </c>
      <c r="AE127">
        <v>33790627</v>
      </c>
      <c r="AF127">
        <v>76.223600000000005</v>
      </c>
      <c r="AG127">
        <v>1</v>
      </c>
      <c r="AH127" t="s">
        <v>56</v>
      </c>
      <c r="AI127">
        <v>4599</v>
      </c>
      <c r="AJ127">
        <v>30577</v>
      </c>
      <c r="AK127">
        <v>447908</v>
      </c>
      <c r="AL127" s="4">
        <v>8.3939038770256894E-3</v>
      </c>
      <c r="AM127">
        <v>0.98973199999999995</v>
      </c>
      <c r="AN127">
        <v>0.1</v>
      </c>
      <c r="AO127">
        <v>0.5</v>
      </c>
      <c r="AP127" s="4">
        <v>0.04</v>
      </c>
      <c r="AQ127">
        <v>40</v>
      </c>
      <c r="AR127">
        <v>65</v>
      </c>
      <c r="AS127">
        <v>65</v>
      </c>
      <c r="AT127">
        <v>140</v>
      </c>
      <c r="AU127">
        <v>140</v>
      </c>
      <c r="AV127">
        <v>0</v>
      </c>
      <c r="AW127">
        <v>-1</v>
      </c>
      <c r="AX127">
        <v>60</v>
      </c>
      <c r="AY127">
        <v>0</v>
      </c>
      <c r="AZ127">
        <v>-1</v>
      </c>
    </row>
    <row r="128" spans="1:52">
      <c r="A128" t="s">
        <v>201</v>
      </c>
      <c r="B128">
        <v>15613</v>
      </c>
      <c r="C128" t="s">
        <v>245</v>
      </c>
      <c r="D128" s="1">
        <v>44418.013807870368</v>
      </c>
      <c r="E128" t="s">
        <v>179</v>
      </c>
      <c r="F128" t="s">
        <v>246</v>
      </c>
      <c r="G128">
        <v>11261</v>
      </c>
      <c r="H128" t="s">
        <v>52</v>
      </c>
      <c r="I128" t="s">
        <v>249</v>
      </c>
      <c r="J128">
        <v>1</v>
      </c>
      <c r="K128" t="s">
        <v>53</v>
      </c>
      <c r="L128" s="2">
        <v>44483</v>
      </c>
      <c r="M128" s="3">
        <v>0.73060185185185189</v>
      </c>
      <c r="N128" s="3">
        <v>0.73077546296296303</v>
      </c>
      <c r="O128">
        <v>0</v>
      </c>
      <c r="P128" t="s">
        <v>54</v>
      </c>
      <c r="Q128" t="s">
        <v>16</v>
      </c>
      <c r="R128">
        <v>9.1</v>
      </c>
      <c r="S128">
        <v>1000</v>
      </c>
      <c r="T128">
        <v>1000</v>
      </c>
      <c r="U128">
        <v>0</v>
      </c>
      <c r="V128">
        <v>1</v>
      </c>
      <c r="W128" t="s">
        <v>55</v>
      </c>
      <c r="X128">
        <v>0</v>
      </c>
      <c r="Y128" s="4">
        <v>1.8740199999999999E-8</v>
      </c>
      <c r="Z128">
        <v>0</v>
      </c>
      <c r="AA128">
        <v>0</v>
      </c>
      <c r="AB128">
        <v>8969649</v>
      </c>
      <c r="AC128">
        <v>0</v>
      </c>
      <c r="AD128">
        <v>0</v>
      </c>
      <c r="AE128">
        <v>662757269</v>
      </c>
      <c r="AF128">
        <v>73.888900000000007</v>
      </c>
      <c r="AG128">
        <v>1</v>
      </c>
      <c r="AH128" t="s">
        <v>56</v>
      </c>
      <c r="AI128">
        <v>12502</v>
      </c>
      <c r="AJ128">
        <v>179737</v>
      </c>
      <c r="AK128">
        <v>8982151</v>
      </c>
      <c r="AL128">
        <v>0.16832767466294399</v>
      </c>
      <c r="AM128">
        <v>0.99860800000000005</v>
      </c>
      <c r="AN128">
        <v>0.1</v>
      </c>
      <c r="AO128">
        <v>0.5</v>
      </c>
      <c r="AP128" s="4">
        <v>0.04</v>
      </c>
      <c r="AQ128">
        <v>40</v>
      </c>
      <c r="AR128">
        <v>65</v>
      </c>
      <c r="AS128">
        <v>65</v>
      </c>
      <c r="AT128">
        <v>140</v>
      </c>
      <c r="AU128">
        <v>140</v>
      </c>
      <c r="AV128">
        <v>0</v>
      </c>
      <c r="AW128">
        <v>-1</v>
      </c>
      <c r="AX128">
        <v>60</v>
      </c>
      <c r="AY128">
        <v>0</v>
      </c>
      <c r="AZ128">
        <v>-1</v>
      </c>
    </row>
    <row r="129" spans="1:52">
      <c r="A129" t="s">
        <v>201</v>
      </c>
      <c r="B129">
        <v>15613</v>
      </c>
      <c r="C129" t="s">
        <v>245</v>
      </c>
      <c r="D129" s="1">
        <v>44418.013807870368</v>
      </c>
      <c r="E129" t="s">
        <v>179</v>
      </c>
      <c r="F129" t="s">
        <v>246</v>
      </c>
      <c r="G129">
        <v>11270</v>
      </c>
      <c r="H129" t="s">
        <v>52</v>
      </c>
      <c r="I129" t="s">
        <v>250</v>
      </c>
      <c r="J129">
        <v>1</v>
      </c>
      <c r="K129" t="s">
        <v>53</v>
      </c>
      <c r="L129" s="2">
        <v>44483</v>
      </c>
      <c r="M129" s="3">
        <v>0.73211805555555554</v>
      </c>
      <c r="N129" s="3">
        <v>0.73228009259259252</v>
      </c>
      <c r="O129">
        <v>0</v>
      </c>
      <c r="P129" t="s">
        <v>54</v>
      </c>
      <c r="Q129" t="s">
        <v>16</v>
      </c>
      <c r="R129">
        <v>9.1</v>
      </c>
      <c r="S129">
        <v>1000</v>
      </c>
      <c r="T129">
        <v>1000</v>
      </c>
      <c r="U129">
        <v>0</v>
      </c>
      <c r="V129">
        <v>1</v>
      </c>
      <c r="W129" t="s">
        <v>55</v>
      </c>
      <c r="X129">
        <v>0</v>
      </c>
      <c r="Y129" s="4">
        <v>1.8740199999999999E-8</v>
      </c>
      <c r="Z129">
        <v>0</v>
      </c>
      <c r="AA129">
        <v>0</v>
      </c>
      <c r="AB129">
        <v>241240</v>
      </c>
      <c r="AC129">
        <v>0</v>
      </c>
      <c r="AD129">
        <v>0</v>
      </c>
      <c r="AE129">
        <v>18632598</v>
      </c>
      <c r="AF129">
        <v>77.236800000000002</v>
      </c>
      <c r="AG129">
        <v>1</v>
      </c>
      <c r="AH129" t="s">
        <v>56</v>
      </c>
      <c r="AI129">
        <v>13180</v>
      </c>
      <c r="AJ129">
        <v>61758</v>
      </c>
      <c r="AK129">
        <v>254420</v>
      </c>
      <c r="AL129" s="4">
        <v>4.7678921215804897E-3</v>
      </c>
      <c r="AM129">
        <v>0.94819600000000004</v>
      </c>
      <c r="AN129">
        <v>0.1</v>
      </c>
      <c r="AO129">
        <v>0.5</v>
      </c>
      <c r="AP129" s="4">
        <v>0.04</v>
      </c>
      <c r="AQ129">
        <v>40</v>
      </c>
      <c r="AR129">
        <v>65</v>
      </c>
      <c r="AS129">
        <v>65</v>
      </c>
      <c r="AT129">
        <v>140</v>
      </c>
      <c r="AU129">
        <v>140</v>
      </c>
      <c r="AV129">
        <v>0</v>
      </c>
      <c r="AW129">
        <v>-1</v>
      </c>
      <c r="AX129">
        <v>60</v>
      </c>
      <c r="AY129">
        <v>0</v>
      </c>
      <c r="AZ129">
        <v>-1</v>
      </c>
    </row>
    <row r="130" spans="1:52">
      <c r="A130" t="s">
        <v>201</v>
      </c>
      <c r="B130">
        <v>15614</v>
      </c>
      <c r="C130" t="s">
        <v>245</v>
      </c>
      <c r="D130" s="1">
        <v>44418.054629629631</v>
      </c>
      <c r="E130" t="s">
        <v>51</v>
      </c>
      <c r="F130" t="s">
        <v>251</v>
      </c>
      <c r="G130">
        <v>11060</v>
      </c>
      <c r="H130" t="s">
        <v>204</v>
      </c>
      <c r="I130" t="s">
        <v>252</v>
      </c>
      <c r="J130">
        <v>1</v>
      </c>
      <c r="K130" t="s">
        <v>53</v>
      </c>
      <c r="L130" s="2">
        <v>44457</v>
      </c>
      <c r="M130" s="3">
        <v>0.83449074074074081</v>
      </c>
      <c r="N130" s="3">
        <v>0.8346527777777778</v>
      </c>
      <c r="O130">
        <v>0</v>
      </c>
      <c r="P130" t="s">
        <v>54</v>
      </c>
      <c r="Q130" t="s">
        <v>16</v>
      </c>
      <c r="R130">
        <v>9.1</v>
      </c>
      <c r="S130">
        <v>1000</v>
      </c>
      <c r="T130">
        <v>1000</v>
      </c>
      <c r="U130">
        <v>0</v>
      </c>
      <c r="V130">
        <v>1</v>
      </c>
      <c r="W130" t="s">
        <v>55</v>
      </c>
      <c r="X130">
        <v>0</v>
      </c>
      <c r="Y130" s="4">
        <v>1.8740199999999999E-8</v>
      </c>
      <c r="Z130">
        <v>232894</v>
      </c>
      <c r="AA130">
        <v>1700656</v>
      </c>
      <c r="AB130">
        <v>334438</v>
      </c>
      <c r="AC130">
        <v>41464361</v>
      </c>
      <c r="AD130">
        <v>249918249</v>
      </c>
      <c r="AE130">
        <v>23936597</v>
      </c>
      <c r="AF130">
        <v>139.03</v>
      </c>
      <c r="AG130">
        <v>0.14746000000000001</v>
      </c>
      <c r="AH130">
        <v>150.69800000000001</v>
      </c>
      <c r="AI130">
        <v>25836</v>
      </c>
      <c r="AJ130">
        <v>2124493</v>
      </c>
      <c r="AK130">
        <v>2293824</v>
      </c>
      <c r="AL130" s="4">
        <v>4.2986814628929497E-2</v>
      </c>
      <c r="AM130">
        <v>0.98873699999999998</v>
      </c>
      <c r="AN130">
        <v>0.1</v>
      </c>
      <c r="AO130">
        <v>0.5</v>
      </c>
      <c r="AP130" s="4">
        <v>0.04</v>
      </c>
      <c r="AQ130">
        <v>180</v>
      </c>
      <c r="AR130">
        <v>175</v>
      </c>
      <c r="AS130">
        <v>175</v>
      </c>
      <c r="AT130">
        <v>100</v>
      </c>
      <c r="AU130">
        <v>100</v>
      </c>
      <c r="AV130">
        <v>0</v>
      </c>
      <c r="AW130">
        <v>-1</v>
      </c>
      <c r="AX130">
        <v>60</v>
      </c>
      <c r="AY130">
        <v>0</v>
      </c>
      <c r="AZ130">
        <v>-1</v>
      </c>
    </row>
    <row r="131" spans="1:52">
      <c r="A131" t="s">
        <v>201</v>
      </c>
      <c r="B131">
        <v>15614</v>
      </c>
      <c r="C131" t="s">
        <v>245</v>
      </c>
      <c r="D131" s="1">
        <v>44418.054629629631</v>
      </c>
      <c r="E131" t="s">
        <v>51</v>
      </c>
      <c r="F131" t="s">
        <v>251</v>
      </c>
      <c r="G131">
        <v>11069</v>
      </c>
      <c r="H131" t="s">
        <v>204</v>
      </c>
      <c r="I131" t="s">
        <v>253</v>
      </c>
      <c r="J131">
        <v>1</v>
      </c>
      <c r="K131" t="s">
        <v>53</v>
      </c>
      <c r="L131" s="2">
        <v>44457</v>
      </c>
      <c r="M131" s="3">
        <v>0.83606481481481476</v>
      </c>
      <c r="N131" s="3">
        <v>0.83622685185185175</v>
      </c>
      <c r="O131">
        <v>0</v>
      </c>
      <c r="P131" t="s">
        <v>54</v>
      </c>
      <c r="Q131" t="s">
        <v>16</v>
      </c>
      <c r="R131">
        <v>9.1</v>
      </c>
      <c r="S131">
        <v>1000</v>
      </c>
      <c r="T131">
        <v>1000</v>
      </c>
      <c r="U131">
        <v>0</v>
      </c>
      <c r="V131">
        <v>1</v>
      </c>
      <c r="W131" t="s">
        <v>55</v>
      </c>
      <c r="X131">
        <v>0</v>
      </c>
      <c r="Y131" s="4">
        <v>1.8740199999999999E-8</v>
      </c>
      <c r="Z131">
        <v>5716602</v>
      </c>
      <c r="AA131">
        <v>66734340</v>
      </c>
      <c r="AB131">
        <v>1829941</v>
      </c>
      <c r="AC131">
        <v>1017328710</v>
      </c>
      <c r="AD131">
        <v>9828271927</v>
      </c>
      <c r="AE131">
        <v>163217565</v>
      </c>
      <c r="AF131">
        <v>148.20500000000001</v>
      </c>
      <c r="AG131" s="4">
        <v>2.4635399999999998E-2</v>
      </c>
      <c r="AH131">
        <v>149.696</v>
      </c>
      <c r="AI131">
        <v>639</v>
      </c>
      <c r="AJ131">
        <v>7456</v>
      </c>
      <c r="AK131">
        <v>74281522</v>
      </c>
      <c r="AL131">
        <v>1.3920536259838301</v>
      </c>
      <c r="AM131">
        <v>0.99999099999999996</v>
      </c>
      <c r="AN131">
        <v>0.1</v>
      </c>
      <c r="AO131">
        <v>0.5</v>
      </c>
      <c r="AP131" s="4">
        <v>0.04</v>
      </c>
      <c r="AQ131">
        <v>180</v>
      </c>
      <c r="AR131">
        <v>175</v>
      </c>
      <c r="AS131">
        <v>175</v>
      </c>
      <c r="AT131">
        <v>100</v>
      </c>
      <c r="AU131">
        <v>100</v>
      </c>
      <c r="AV131">
        <v>0</v>
      </c>
      <c r="AW131">
        <v>-1</v>
      </c>
      <c r="AX131">
        <v>60</v>
      </c>
      <c r="AY131">
        <v>0</v>
      </c>
      <c r="AZ131">
        <v>-1</v>
      </c>
    </row>
    <row r="132" spans="1:52">
      <c r="A132" t="s">
        <v>201</v>
      </c>
      <c r="B132">
        <v>15614</v>
      </c>
      <c r="C132" t="s">
        <v>245</v>
      </c>
      <c r="D132" s="1">
        <v>44418.054629629631</v>
      </c>
      <c r="E132" t="s">
        <v>51</v>
      </c>
      <c r="F132" t="s">
        <v>251</v>
      </c>
      <c r="G132">
        <v>11078</v>
      </c>
      <c r="H132" t="s">
        <v>213</v>
      </c>
      <c r="I132" t="s">
        <v>254</v>
      </c>
      <c r="J132">
        <v>1</v>
      </c>
      <c r="K132" t="s">
        <v>53</v>
      </c>
      <c r="L132" s="2">
        <v>44457</v>
      </c>
      <c r="M132" s="3">
        <v>0.83771990740740743</v>
      </c>
      <c r="N132" s="3">
        <v>0.83789351851851857</v>
      </c>
      <c r="O132">
        <v>0</v>
      </c>
      <c r="P132" t="s">
        <v>54</v>
      </c>
      <c r="Q132" t="s">
        <v>16</v>
      </c>
      <c r="R132">
        <v>9.1</v>
      </c>
      <c r="S132">
        <v>1000</v>
      </c>
      <c r="T132">
        <v>1000</v>
      </c>
      <c r="U132">
        <v>0</v>
      </c>
      <c r="V132">
        <v>1</v>
      </c>
      <c r="W132" t="s">
        <v>55</v>
      </c>
      <c r="X132">
        <v>0</v>
      </c>
      <c r="Y132" s="4">
        <v>1.8740199999999999E-8</v>
      </c>
      <c r="Z132">
        <v>47956120</v>
      </c>
      <c r="AA132">
        <v>742541</v>
      </c>
      <c r="AB132">
        <v>1926079</v>
      </c>
      <c r="AC132">
        <v>7659413306</v>
      </c>
      <c r="AD132">
        <v>78597440</v>
      </c>
      <c r="AE132">
        <v>137432158</v>
      </c>
      <c r="AF132">
        <v>155.565</v>
      </c>
      <c r="AG132" s="4">
        <v>3.8046200000000002E-2</v>
      </c>
      <c r="AH132">
        <v>158.89599999999999</v>
      </c>
      <c r="AI132">
        <v>34163</v>
      </c>
      <c r="AJ132">
        <v>462260</v>
      </c>
      <c r="AK132">
        <v>50658903</v>
      </c>
      <c r="AL132">
        <v>0.94936005228209497</v>
      </c>
      <c r="AM132">
        <v>0.99932600000000005</v>
      </c>
      <c r="AN132">
        <v>0.1</v>
      </c>
      <c r="AO132">
        <v>0.5</v>
      </c>
      <c r="AP132" s="4">
        <v>0.04</v>
      </c>
      <c r="AQ132">
        <v>180</v>
      </c>
      <c r="AR132">
        <v>110</v>
      </c>
      <c r="AS132">
        <v>110</v>
      </c>
      <c r="AT132">
        <v>100</v>
      </c>
      <c r="AU132">
        <v>100</v>
      </c>
      <c r="AV132">
        <v>0</v>
      </c>
      <c r="AW132">
        <v>-1</v>
      </c>
      <c r="AX132">
        <v>60</v>
      </c>
      <c r="AY132">
        <v>0</v>
      </c>
      <c r="AZ132">
        <v>-1</v>
      </c>
    </row>
    <row r="133" spans="1:52">
      <c r="A133" t="s">
        <v>201</v>
      </c>
      <c r="B133">
        <v>15614</v>
      </c>
      <c r="C133" t="s">
        <v>245</v>
      </c>
      <c r="D133" s="1">
        <v>44418.054629629631</v>
      </c>
      <c r="E133" t="s">
        <v>51</v>
      </c>
      <c r="F133" t="s">
        <v>251</v>
      </c>
      <c r="G133">
        <v>11087</v>
      </c>
      <c r="H133" t="s">
        <v>213</v>
      </c>
      <c r="I133" t="s">
        <v>255</v>
      </c>
      <c r="J133">
        <v>1</v>
      </c>
      <c r="K133" t="s">
        <v>53</v>
      </c>
      <c r="L133" s="2">
        <v>44457</v>
      </c>
      <c r="M133" s="3">
        <v>0.83938657407407413</v>
      </c>
      <c r="N133" s="3">
        <v>0.83956018518518516</v>
      </c>
      <c r="O133">
        <v>0</v>
      </c>
      <c r="P133" t="s">
        <v>54</v>
      </c>
      <c r="Q133" t="s">
        <v>16</v>
      </c>
      <c r="R133">
        <v>9.1</v>
      </c>
      <c r="S133">
        <v>1000</v>
      </c>
      <c r="T133">
        <v>1000</v>
      </c>
      <c r="U133">
        <v>0</v>
      </c>
      <c r="V133">
        <v>1</v>
      </c>
      <c r="W133" t="s">
        <v>55</v>
      </c>
      <c r="X133">
        <v>0</v>
      </c>
      <c r="Y133" s="4">
        <v>1.8740199999999999E-8</v>
      </c>
      <c r="Z133">
        <v>1862486</v>
      </c>
      <c r="AA133">
        <v>20999</v>
      </c>
      <c r="AB133">
        <v>80438</v>
      </c>
      <c r="AC133">
        <v>312784553</v>
      </c>
      <c r="AD133">
        <v>2219905</v>
      </c>
      <c r="AE133">
        <v>5536979</v>
      </c>
      <c r="AF133">
        <v>163.215</v>
      </c>
      <c r="AG133" s="4">
        <v>4.0957800000000003E-2</v>
      </c>
      <c r="AH133">
        <v>167.24600000000001</v>
      </c>
      <c r="AI133">
        <v>22222</v>
      </c>
      <c r="AJ133">
        <v>3568257</v>
      </c>
      <c r="AK133">
        <v>1986145</v>
      </c>
      <c r="AL133" s="4">
        <v>3.7220836010598599E-2</v>
      </c>
      <c r="AM133">
        <v>0.988811</v>
      </c>
      <c r="AN133">
        <v>0.1</v>
      </c>
      <c r="AO133">
        <v>0.5</v>
      </c>
      <c r="AP133" s="4">
        <v>0.04</v>
      </c>
      <c r="AQ133">
        <v>180</v>
      </c>
      <c r="AR133">
        <v>110</v>
      </c>
      <c r="AS133">
        <v>110</v>
      </c>
      <c r="AT133">
        <v>100</v>
      </c>
      <c r="AU133">
        <v>100</v>
      </c>
      <c r="AV133">
        <v>0</v>
      </c>
      <c r="AW133">
        <v>-1</v>
      </c>
      <c r="AX133">
        <v>60</v>
      </c>
      <c r="AY133">
        <v>0</v>
      </c>
      <c r="AZ133">
        <v>-1</v>
      </c>
    </row>
    <row r="134" spans="1:52">
      <c r="A134" t="s">
        <v>201</v>
      </c>
      <c r="B134">
        <v>15614</v>
      </c>
      <c r="C134" t="s">
        <v>245</v>
      </c>
      <c r="D134" s="1">
        <v>44418.054629629631</v>
      </c>
      <c r="E134" t="s">
        <v>51</v>
      </c>
      <c r="F134" t="s">
        <v>251</v>
      </c>
      <c r="G134">
        <v>11101</v>
      </c>
      <c r="H134" t="s">
        <v>209</v>
      </c>
      <c r="I134" t="s">
        <v>252</v>
      </c>
      <c r="J134">
        <v>1</v>
      </c>
      <c r="K134" t="s">
        <v>53</v>
      </c>
      <c r="L134" s="2">
        <v>44457</v>
      </c>
      <c r="M134" s="3">
        <v>0.8416203703703703</v>
      </c>
      <c r="N134" s="3">
        <v>0.84173611111111113</v>
      </c>
      <c r="O134">
        <v>0</v>
      </c>
      <c r="P134" t="s">
        <v>54</v>
      </c>
      <c r="Q134" t="s">
        <v>16</v>
      </c>
      <c r="R134">
        <v>9.1</v>
      </c>
      <c r="S134">
        <v>1000</v>
      </c>
      <c r="T134">
        <v>1000</v>
      </c>
      <c r="U134">
        <v>0</v>
      </c>
      <c r="V134">
        <v>1</v>
      </c>
      <c r="W134" t="s">
        <v>55</v>
      </c>
      <c r="X134">
        <v>0</v>
      </c>
      <c r="Y134" s="4">
        <v>1.8740199999999999E-8</v>
      </c>
      <c r="Z134">
        <v>3457433</v>
      </c>
      <c r="AA134">
        <v>1700656</v>
      </c>
      <c r="AB134">
        <v>334438</v>
      </c>
      <c r="AC134">
        <v>700221075</v>
      </c>
      <c r="AD134">
        <v>249918249</v>
      </c>
      <c r="AE134">
        <v>23936597</v>
      </c>
      <c r="AF134">
        <v>177.346</v>
      </c>
      <c r="AG134" s="4">
        <v>6.0889600000000002E-2</v>
      </c>
      <c r="AH134">
        <v>184.20400000000001</v>
      </c>
      <c r="AI134">
        <v>178233</v>
      </c>
      <c r="AJ134">
        <v>34743146</v>
      </c>
      <c r="AK134">
        <v>5670760</v>
      </c>
      <c r="AL134">
        <v>0.106271409194928</v>
      </c>
      <c r="AM134">
        <v>0.96857000000000004</v>
      </c>
      <c r="AN134">
        <v>0.1</v>
      </c>
      <c r="AO134">
        <v>0.5</v>
      </c>
      <c r="AP134" s="4">
        <v>0.04</v>
      </c>
      <c r="AQ134">
        <v>220</v>
      </c>
      <c r="AR134">
        <v>175</v>
      </c>
      <c r="AS134">
        <v>175</v>
      </c>
      <c r="AT134">
        <v>100</v>
      </c>
      <c r="AU134">
        <v>100</v>
      </c>
      <c r="AV134">
        <v>0</v>
      </c>
      <c r="AW134">
        <v>-1</v>
      </c>
      <c r="AX134">
        <v>60</v>
      </c>
      <c r="AY134">
        <v>0</v>
      </c>
      <c r="AZ134">
        <v>-1</v>
      </c>
    </row>
    <row r="135" spans="1:52">
      <c r="A135" t="s">
        <v>201</v>
      </c>
      <c r="B135">
        <v>15614</v>
      </c>
      <c r="C135" t="s">
        <v>245</v>
      </c>
      <c r="D135" s="1">
        <v>44418.054629629631</v>
      </c>
      <c r="E135" t="s">
        <v>51</v>
      </c>
      <c r="F135" t="s">
        <v>251</v>
      </c>
      <c r="G135">
        <v>11119</v>
      </c>
      <c r="H135" t="s">
        <v>209</v>
      </c>
      <c r="I135" t="s">
        <v>253</v>
      </c>
      <c r="J135">
        <v>1</v>
      </c>
      <c r="K135" t="s">
        <v>53</v>
      </c>
      <c r="L135" s="2">
        <v>44457</v>
      </c>
      <c r="M135" s="3">
        <v>0.84407407407407409</v>
      </c>
      <c r="N135" s="3">
        <v>0.84420138888888896</v>
      </c>
      <c r="O135">
        <v>0</v>
      </c>
      <c r="P135" t="s">
        <v>54</v>
      </c>
      <c r="Q135" t="s">
        <v>16</v>
      </c>
      <c r="R135">
        <v>9.1</v>
      </c>
      <c r="S135">
        <v>1000</v>
      </c>
      <c r="T135">
        <v>1000</v>
      </c>
      <c r="U135">
        <v>0</v>
      </c>
      <c r="V135">
        <v>1</v>
      </c>
      <c r="W135" t="s">
        <v>55</v>
      </c>
      <c r="X135">
        <v>0</v>
      </c>
      <c r="Y135" s="4">
        <v>1.8740199999999999E-8</v>
      </c>
      <c r="Z135">
        <v>25720202</v>
      </c>
      <c r="AA135">
        <v>66734340</v>
      </c>
      <c r="AB135">
        <v>1829941</v>
      </c>
      <c r="AC135">
        <v>4887037069</v>
      </c>
      <c r="AD135">
        <v>9828271927</v>
      </c>
      <c r="AE135">
        <v>163217565</v>
      </c>
      <c r="AF135">
        <v>157.80500000000001</v>
      </c>
      <c r="AG135" s="4">
        <v>1.9408700000000001E-2</v>
      </c>
      <c r="AH135">
        <v>159.16300000000001</v>
      </c>
      <c r="AI135">
        <v>3861</v>
      </c>
      <c r="AJ135">
        <v>687535</v>
      </c>
      <c r="AK135">
        <v>94288344</v>
      </c>
      <c r="AL135">
        <v>1.7669862924081099</v>
      </c>
      <c r="AM135">
        <v>0.99995900000000004</v>
      </c>
      <c r="AN135">
        <v>0.1</v>
      </c>
      <c r="AO135">
        <v>0.5</v>
      </c>
      <c r="AP135" s="4">
        <v>0.04</v>
      </c>
      <c r="AQ135">
        <v>220</v>
      </c>
      <c r="AR135">
        <v>175</v>
      </c>
      <c r="AS135">
        <v>175</v>
      </c>
      <c r="AT135">
        <v>100</v>
      </c>
      <c r="AU135">
        <v>100</v>
      </c>
      <c r="AV135">
        <v>0</v>
      </c>
      <c r="AW135">
        <v>-1</v>
      </c>
      <c r="AX135">
        <v>60</v>
      </c>
      <c r="AY135">
        <v>0</v>
      </c>
      <c r="AZ135">
        <v>-1</v>
      </c>
    </row>
    <row r="136" spans="1:52">
      <c r="A136" t="s">
        <v>201</v>
      </c>
      <c r="B136">
        <v>15614</v>
      </c>
      <c r="C136" t="s">
        <v>245</v>
      </c>
      <c r="D136" s="1">
        <v>44418.054629629631</v>
      </c>
      <c r="E136" t="s">
        <v>51</v>
      </c>
      <c r="F136" t="s">
        <v>251</v>
      </c>
      <c r="G136">
        <v>11137</v>
      </c>
      <c r="H136" t="s">
        <v>209</v>
      </c>
      <c r="I136" t="s">
        <v>254</v>
      </c>
      <c r="J136">
        <v>1</v>
      </c>
      <c r="K136" t="s">
        <v>53</v>
      </c>
      <c r="L136" s="2">
        <v>44457</v>
      </c>
      <c r="M136" s="3">
        <v>0.8465625</v>
      </c>
      <c r="N136" s="3">
        <v>0.84668981481481476</v>
      </c>
      <c r="O136">
        <v>0</v>
      </c>
      <c r="P136" t="s">
        <v>54</v>
      </c>
      <c r="Q136" t="s">
        <v>16</v>
      </c>
      <c r="R136">
        <v>9.1</v>
      </c>
      <c r="S136">
        <v>1000</v>
      </c>
      <c r="T136">
        <v>1000</v>
      </c>
      <c r="U136">
        <v>0</v>
      </c>
      <c r="V136">
        <v>1</v>
      </c>
      <c r="W136" t="s">
        <v>55</v>
      </c>
      <c r="X136">
        <v>0</v>
      </c>
      <c r="Y136" s="4">
        <v>1.8740199999999999E-8</v>
      </c>
      <c r="Z136">
        <v>49570507</v>
      </c>
      <c r="AA136">
        <v>41044760</v>
      </c>
      <c r="AB136">
        <v>1926079</v>
      </c>
      <c r="AC136">
        <v>9573773639</v>
      </c>
      <c r="AD136">
        <v>6375480417</v>
      </c>
      <c r="AE136">
        <v>137432158</v>
      </c>
      <c r="AF136">
        <v>173.83199999999999</v>
      </c>
      <c r="AG136" s="4">
        <v>2.08132E-2</v>
      </c>
      <c r="AH136">
        <v>176.011</v>
      </c>
      <c r="AI136">
        <v>41670</v>
      </c>
      <c r="AJ136">
        <v>2044787</v>
      </c>
      <c r="AK136">
        <v>92583016</v>
      </c>
      <c r="AL136">
        <v>1.73502803466143</v>
      </c>
      <c r="AM136">
        <v>0.99955000000000005</v>
      </c>
      <c r="AN136">
        <v>0.1</v>
      </c>
      <c r="AO136">
        <v>0.5</v>
      </c>
      <c r="AP136" s="4">
        <v>0.04</v>
      </c>
      <c r="AQ136">
        <v>220</v>
      </c>
      <c r="AR136">
        <v>175</v>
      </c>
      <c r="AS136">
        <v>175</v>
      </c>
      <c r="AT136">
        <v>100</v>
      </c>
      <c r="AU136">
        <v>100</v>
      </c>
      <c r="AV136">
        <v>0</v>
      </c>
      <c r="AW136">
        <v>-1</v>
      </c>
      <c r="AX136">
        <v>60</v>
      </c>
      <c r="AY136">
        <v>0</v>
      </c>
      <c r="AZ136">
        <v>-1</v>
      </c>
    </row>
    <row r="137" spans="1:52">
      <c r="A137" t="s">
        <v>201</v>
      </c>
      <c r="B137">
        <v>15614</v>
      </c>
      <c r="C137" t="s">
        <v>245</v>
      </c>
      <c r="D137" s="1">
        <v>44418.054629629631</v>
      </c>
      <c r="E137" t="s">
        <v>51</v>
      </c>
      <c r="F137" t="s">
        <v>251</v>
      </c>
      <c r="G137">
        <v>11155</v>
      </c>
      <c r="H137" t="s">
        <v>209</v>
      </c>
      <c r="I137" t="s">
        <v>255</v>
      </c>
      <c r="J137">
        <v>1</v>
      </c>
      <c r="K137" t="s">
        <v>53</v>
      </c>
      <c r="L137" s="2">
        <v>44457</v>
      </c>
      <c r="M137" s="3">
        <v>0.8490509259259259</v>
      </c>
      <c r="N137" s="3">
        <v>0.84917824074074078</v>
      </c>
      <c r="O137">
        <v>0</v>
      </c>
      <c r="P137" t="s">
        <v>54</v>
      </c>
      <c r="Q137" t="s">
        <v>16</v>
      </c>
      <c r="R137">
        <v>9.1</v>
      </c>
      <c r="S137">
        <v>1000</v>
      </c>
      <c r="T137">
        <v>1000</v>
      </c>
      <c r="U137">
        <v>0</v>
      </c>
      <c r="V137">
        <v>1</v>
      </c>
      <c r="W137" t="s">
        <v>55</v>
      </c>
      <c r="X137">
        <v>0</v>
      </c>
      <c r="Y137" s="4">
        <v>1.8740199999999999E-8</v>
      </c>
      <c r="Z137">
        <v>46564285</v>
      </c>
      <c r="AA137">
        <v>1203217</v>
      </c>
      <c r="AB137">
        <v>80438</v>
      </c>
      <c r="AC137">
        <v>9654146490</v>
      </c>
      <c r="AD137">
        <v>193781206</v>
      </c>
      <c r="AE137">
        <v>5536979</v>
      </c>
      <c r="AF137">
        <v>205.93299999999999</v>
      </c>
      <c r="AG137" s="4">
        <v>1.6811199999999999E-3</v>
      </c>
      <c r="AH137">
        <v>206.16399999999999</v>
      </c>
      <c r="AI137">
        <v>583931</v>
      </c>
      <c r="AJ137">
        <v>120549832</v>
      </c>
      <c r="AK137">
        <v>48431871</v>
      </c>
      <c r="AL137">
        <v>0.907624935831707</v>
      </c>
      <c r="AM137">
        <v>0.98794300000000002</v>
      </c>
      <c r="AN137">
        <v>0.1</v>
      </c>
      <c r="AO137">
        <v>0.5</v>
      </c>
      <c r="AP137" s="4">
        <v>0.04</v>
      </c>
      <c r="AQ137">
        <v>220</v>
      </c>
      <c r="AR137">
        <v>175</v>
      </c>
      <c r="AS137">
        <v>175</v>
      </c>
      <c r="AT137">
        <v>100</v>
      </c>
      <c r="AU137">
        <v>100</v>
      </c>
      <c r="AV137">
        <v>0</v>
      </c>
      <c r="AW137">
        <v>-1</v>
      </c>
      <c r="AX137">
        <v>60</v>
      </c>
      <c r="AY137">
        <v>0</v>
      </c>
      <c r="AZ137">
        <v>-1</v>
      </c>
    </row>
    <row r="138" spans="1:52">
      <c r="A138" t="s">
        <v>201</v>
      </c>
      <c r="B138">
        <v>15614</v>
      </c>
      <c r="C138" t="s">
        <v>245</v>
      </c>
      <c r="D138" s="1">
        <v>44418.054629629631</v>
      </c>
      <c r="E138" t="s">
        <v>51</v>
      </c>
      <c r="F138" t="s">
        <v>251</v>
      </c>
      <c r="G138">
        <v>11168</v>
      </c>
      <c r="H138" t="s">
        <v>216</v>
      </c>
      <c r="I138" t="s">
        <v>254</v>
      </c>
      <c r="J138">
        <v>1</v>
      </c>
      <c r="K138" t="s">
        <v>53</v>
      </c>
      <c r="L138" s="2">
        <v>44459</v>
      </c>
      <c r="M138" s="3">
        <v>0.42501157407407408</v>
      </c>
      <c r="N138" s="3">
        <v>0.42516203703703703</v>
      </c>
      <c r="O138">
        <v>0</v>
      </c>
      <c r="P138" t="s">
        <v>54</v>
      </c>
      <c r="Q138" t="s">
        <v>16</v>
      </c>
      <c r="R138">
        <v>9.1</v>
      </c>
      <c r="S138">
        <v>1000</v>
      </c>
      <c r="T138">
        <v>1000</v>
      </c>
      <c r="U138">
        <v>0</v>
      </c>
      <c r="V138">
        <v>1</v>
      </c>
      <c r="W138" t="s">
        <v>55</v>
      </c>
      <c r="X138">
        <v>0</v>
      </c>
      <c r="Y138" s="4">
        <v>1.8740199999999999E-8</v>
      </c>
      <c r="Z138">
        <v>47956120</v>
      </c>
      <c r="AA138">
        <v>742541</v>
      </c>
      <c r="AB138">
        <v>906021</v>
      </c>
      <c r="AC138">
        <v>7659413306</v>
      </c>
      <c r="AD138">
        <v>78597440</v>
      </c>
      <c r="AE138">
        <v>82528936</v>
      </c>
      <c r="AF138">
        <v>157.65700000000001</v>
      </c>
      <c r="AG138" s="4">
        <v>1.8264800000000001E-2</v>
      </c>
      <c r="AH138">
        <v>158.89599999999999</v>
      </c>
      <c r="AI138">
        <v>34163</v>
      </c>
      <c r="AJ138">
        <v>462260</v>
      </c>
      <c r="AK138">
        <v>49638845</v>
      </c>
      <c r="AL138">
        <v>0.93024391950261498</v>
      </c>
      <c r="AM138">
        <v>0.99931199999999998</v>
      </c>
      <c r="AN138">
        <v>0.1</v>
      </c>
      <c r="AO138">
        <v>0.5</v>
      </c>
      <c r="AP138" s="4">
        <v>0.04</v>
      </c>
      <c r="AQ138">
        <v>180</v>
      </c>
      <c r="AR138">
        <v>110</v>
      </c>
      <c r="AS138">
        <v>110</v>
      </c>
      <c r="AT138">
        <v>100</v>
      </c>
      <c r="AU138">
        <v>100</v>
      </c>
      <c r="AV138">
        <v>80</v>
      </c>
      <c r="AW138">
        <v>-1</v>
      </c>
      <c r="AX138">
        <v>60</v>
      </c>
      <c r="AY138">
        <v>0</v>
      </c>
      <c r="AZ138">
        <v>-1</v>
      </c>
    </row>
    <row r="139" spans="1:52">
      <c r="A139" t="s">
        <v>201</v>
      </c>
      <c r="B139">
        <v>15614</v>
      </c>
      <c r="C139" t="s">
        <v>245</v>
      </c>
      <c r="D139" s="1">
        <v>44418.054629629631</v>
      </c>
      <c r="E139" t="s">
        <v>51</v>
      </c>
      <c r="F139" t="s">
        <v>251</v>
      </c>
      <c r="G139">
        <v>11177</v>
      </c>
      <c r="H139" t="s">
        <v>216</v>
      </c>
      <c r="I139" t="s">
        <v>255</v>
      </c>
      <c r="J139">
        <v>1</v>
      </c>
      <c r="K139" t="s">
        <v>53</v>
      </c>
      <c r="L139" s="2">
        <v>44459</v>
      </c>
      <c r="M139" s="3">
        <v>0.42626157407407406</v>
      </c>
      <c r="N139" s="3">
        <v>0.42638888888888887</v>
      </c>
      <c r="O139">
        <v>0</v>
      </c>
      <c r="P139" t="s">
        <v>54</v>
      </c>
      <c r="Q139" t="s">
        <v>16</v>
      </c>
      <c r="R139">
        <v>9.1</v>
      </c>
      <c r="S139">
        <v>1000</v>
      </c>
      <c r="T139">
        <v>1000</v>
      </c>
      <c r="U139">
        <v>0</v>
      </c>
      <c r="V139">
        <v>1</v>
      </c>
      <c r="W139" t="s">
        <v>55</v>
      </c>
      <c r="X139">
        <v>0</v>
      </c>
      <c r="Y139" s="4">
        <v>1.8740199999999999E-8</v>
      </c>
      <c r="Z139">
        <v>1862486</v>
      </c>
      <c r="AA139">
        <v>20999</v>
      </c>
      <c r="AB139">
        <v>32753</v>
      </c>
      <c r="AC139">
        <v>312784553</v>
      </c>
      <c r="AD139">
        <v>2219905</v>
      </c>
      <c r="AE139">
        <v>2969176</v>
      </c>
      <c r="AF139">
        <v>165.93600000000001</v>
      </c>
      <c r="AG139" s="4">
        <v>1.7092300000000001E-2</v>
      </c>
      <c r="AH139">
        <v>167.24600000000001</v>
      </c>
      <c r="AI139">
        <v>22222</v>
      </c>
      <c r="AJ139">
        <v>3568257</v>
      </c>
      <c r="AK139">
        <v>1938460</v>
      </c>
      <c r="AL139" s="4">
        <v>3.6327207617321403E-2</v>
      </c>
      <c r="AM139">
        <v>0.98853599999999997</v>
      </c>
      <c r="AN139">
        <v>0.1</v>
      </c>
      <c r="AO139">
        <v>0.5</v>
      </c>
      <c r="AP139" s="4">
        <v>0.04</v>
      </c>
      <c r="AQ139">
        <v>180</v>
      </c>
      <c r="AR139">
        <v>110</v>
      </c>
      <c r="AS139">
        <v>110</v>
      </c>
      <c r="AT139">
        <v>100</v>
      </c>
      <c r="AU139">
        <v>100</v>
      </c>
      <c r="AV139">
        <v>80</v>
      </c>
      <c r="AW139">
        <v>-1</v>
      </c>
      <c r="AX139">
        <v>60</v>
      </c>
      <c r="AY139">
        <v>0</v>
      </c>
      <c r="AZ139">
        <v>-1</v>
      </c>
    </row>
    <row r="140" spans="1:52">
      <c r="A140" t="s">
        <v>201</v>
      </c>
      <c r="B140">
        <v>15614</v>
      </c>
      <c r="C140" t="s">
        <v>245</v>
      </c>
      <c r="D140" s="1">
        <v>44418.054629629631</v>
      </c>
      <c r="E140" t="s">
        <v>51</v>
      </c>
      <c r="F140" t="s">
        <v>251</v>
      </c>
      <c r="G140">
        <v>11206</v>
      </c>
      <c r="H140" t="s">
        <v>52</v>
      </c>
      <c r="I140" t="s">
        <v>252</v>
      </c>
      <c r="J140">
        <v>1</v>
      </c>
      <c r="K140" t="s">
        <v>53</v>
      </c>
      <c r="L140" s="2">
        <v>44483</v>
      </c>
      <c r="M140" s="3">
        <v>0.70229166666666665</v>
      </c>
      <c r="N140" s="3">
        <v>0.70258101851851851</v>
      </c>
      <c r="O140">
        <v>0</v>
      </c>
      <c r="P140" t="s">
        <v>54</v>
      </c>
      <c r="Q140" t="s">
        <v>16</v>
      </c>
      <c r="R140">
        <v>9.1</v>
      </c>
      <c r="S140">
        <v>1000</v>
      </c>
      <c r="T140">
        <v>1000</v>
      </c>
      <c r="U140">
        <v>0</v>
      </c>
      <c r="V140">
        <v>1</v>
      </c>
      <c r="W140" t="s">
        <v>55</v>
      </c>
      <c r="X140">
        <v>0</v>
      </c>
      <c r="Y140" s="4">
        <v>1.8740199999999999E-8</v>
      </c>
      <c r="Z140">
        <v>0</v>
      </c>
      <c r="AA140">
        <v>0</v>
      </c>
      <c r="AB140">
        <v>943456</v>
      </c>
      <c r="AC140">
        <v>0</v>
      </c>
      <c r="AD140">
        <v>0</v>
      </c>
      <c r="AE140">
        <v>99085626</v>
      </c>
      <c r="AF140">
        <v>105.024</v>
      </c>
      <c r="AG140">
        <v>1</v>
      </c>
      <c r="AH140" t="s">
        <v>56</v>
      </c>
      <c r="AI140">
        <v>9322</v>
      </c>
      <c r="AJ140">
        <v>61135</v>
      </c>
      <c r="AK140">
        <v>952778</v>
      </c>
      <c r="AL140" s="4">
        <v>1.78552893633174E-2</v>
      </c>
      <c r="AM140">
        <v>0.99021599999999999</v>
      </c>
      <c r="AN140">
        <v>0.1</v>
      </c>
      <c r="AO140">
        <v>0.5</v>
      </c>
      <c r="AP140" s="4">
        <v>0.04</v>
      </c>
      <c r="AQ140">
        <v>40</v>
      </c>
      <c r="AR140">
        <v>65</v>
      </c>
      <c r="AS140">
        <v>65</v>
      </c>
      <c r="AT140">
        <v>140</v>
      </c>
      <c r="AU140">
        <v>140</v>
      </c>
      <c r="AV140">
        <v>0</v>
      </c>
      <c r="AW140">
        <v>-1</v>
      </c>
      <c r="AX140">
        <v>60</v>
      </c>
      <c r="AY140">
        <v>0</v>
      </c>
      <c r="AZ140">
        <v>-1</v>
      </c>
    </row>
    <row r="141" spans="1:52">
      <c r="A141" t="s">
        <v>201</v>
      </c>
      <c r="B141">
        <v>15614</v>
      </c>
      <c r="C141" t="s">
        <v>245</v>
      </c>
      <c r="D141" s="1">
        <v>44418.054629629631</v>
      </c>
      <c r="E141" t="s">
        <v>51</v>
      </c>
      <c r="F141" t="s">
        <v>251</v>
      </c>
      <c r="G141">
        <v>11215</v>
      </c>
      <c r="H141" t="s">
        <v>57</v>
      </c>
      <c r="I141" t="s">
        <v>253</v>
      </c>
      <c r="J141">
        <v>1</v>
      </c>
      <c r="K141" t="s">
        <v>53</v>
      </c>
      <c r="L141" s="2">
        <v>44483</v>
      </c>
      <c r="M141" s="3">
        <v>0.70428240740740744</v>
      </c>
      <c r="N141" s="3">
        <v>0.70445601851851858</v>
      </c>
      <c r="O141">
        <v>0</v>
      </c>
      <c r="P141" t="s">
        <v>54</v>
      </c>
      <c r="Q141" t="s">
        <v>16</v>
      </c>
      <c r="R141">
        <v>9.1</v>
      </c>
      <c r="S141">
        <v>1000</v>
      </c>
      <c r="T141">
        <v>1000</v>
      </c>
      <c r="U141">
        <v>0</v>
      </c>
      <c r="V141">
        <v>1</v>
      </c>
      <c r="W141" t="s">
        <v>55</v>
      </c>
      <c r="X141">
        <v>0</v>
      </c>
      <c r="Y141" s="4">
        <v>1.8740199999999999E-8</v>
      </c>
      <c r="Z141">
        <v>73529329</v>
      </c>
      <c r="AA141">
        <v>699528</v>
      </c>
      <c r="AB141">
        <v>52026</v>
      </c>
      <c r="AC141">
        <v>10949291481</v>
      </c>
      <c r="AD141">
        <v>57599864</v>
      </c>
      <c r="AE141">
        <v>1926857</v>
      </c>
      <c r="AF141">
        <v>148.20500000000001</v>
      </c>
      <c r="AG141" s="4">
        <v>7.0039600000000005E-4</v>
      </c>
      <c r="AH141">
        <v>148.28299999999999</v>
      </c>
      <c r="AI141">
        <v>639</v>
      </c>
      <c r="AJ141">
        <v>7456</v>
      </c>
      <c r="AK141">
        <v>74281522</v>
      </c>
      <c r="AL141">
        <v>1.3920536259838301</v>
      </c>
      <c r="AM141">
        <v>0.99999099999999996</v>
      </c>
      <c r="AN141">
        <v>0.1</v>
      </c>
      <c r="AO141">
        <v>0.5</v>
      </c>
      <c r="AP141" s="4">
        <v>0.04</v>
      </c>
      <c r="AQ141">
        <v>180</v>
      </c>
      <c r="AR141">
        <v>90</v>
      </c>
      <c r="AS141">
        <v>90</v>
      </c>
      <c r="AT141">
        <v>60</v>
      </c>
      <c r="AU141">
        <v>60</v>
      </c>
      <c r="AV141">
        <v>0</v>
      </c>
      <c r="AW141">
        <v>-1</v>
      </c>
      <c r="AX141">
        <v>60</v>
      </c>
      <c r="AY141">
        <v>0</v>
      </c>
      <c r="AZ141">
        <v>-1</v>
      </c>
    </row>
    <row r="142" spans="1:52">
      <c r="A142" t="s">
        <v>201</v>
      </c>
      <c r="B142">
        <v>15614</v>
      </c>
      <c r="C142" t="s">
        <v>245</v>
      </c>
      <c r="D142" s="1">
        <v>44418.054629629631</v>
      </c>
      <c r="E142" t="s">
        <v>51</v>
      </c>
      <c r="F142" t="s">
        <v>251</v>
      </c>
      <c r="G142">
        <v>11278</v>
      </c>
      <c r="H142" t="s">
        <v>52</v>
      </c>
      <c r="I142" t="s">
        <v>252</v>
      </c>
      <c r="J142">
        <v>1</v>
      </c>
      <c r="K142" t="s">
        <v>53</v>
      </c>
      <c r="L142" s="2">
        <v>44483</v>
      </c>
      <c r="M142" s="3">
        <v>0.7333912037037037</v>
      </c>
      <c r="N142" s="3">
        <v>0.73351851851851846</v>
      </c>
      <c r="O142">
        <v>0</v>
      </c>
      <c r="P142" t="s">
        <v>54</v>
      </c>
      <c r="Q142" t="s">
        <v>16</v>
      </c>
      <c r="R142">
        <v>9.1</v>
      </c>
      <c r="S142">
        <v>1000</v>
      </c>
      <c r="T142">
        <v>1000</v>
      </c>
      <c r="U142">
        <v>0</v>
      </c>
      <c r="V142">
        <v>1</v>
      </c>
      <c r="W142" t="s">
        <v>55</v>
      </c>
      <c r="X142">
        <v>0</v>
      </c>
      <c r="Y142" s="4">
        <v>1.8740199999999999E-8</v>
      </c>
      <c r="Z142">
        <v>0</v>
      </c>
      <c r="AA142">
        <v>0</v>
      </c>
      <c r="AB142">
        <v>943456</v>
      </c>
      <c r="AC142">
        <v>0</v>
      </c>
      <c r="AD142">
        <v>0</v>
      </c>
      <c r="AE142">
        <v>99085626</v>
      </c>
      <c r="AF142">
        <v>105.024</v>
      </c>
      <c r="AG142">
        <v>1</v>
      </c>
      <c r="AH142" t="s">
        <v>56</v>
      </c>
      <c r="AI142">
        <v>9322</v>
      </c>
      <c r="AJ142">
        <v>61135</v>
      </c>
      <c r="AK142">
        <v>952778</v>
      </c>
      <c r="AL142" s="4">
        <v>1.78552893633174E-2</v>
      </c>
      <c r="AM142">
        <v>0.99021599999999999</v>
      </c>
      <c r="AN142">
        <v>0.1</v>
      </c>
      <c r="AO142">
        <v>0.5</v>
      </c>
      <c r="AP142" s="4">
        <v>0.04</v>
      </c>
      <c r="AQ142">
        <v>40</v>
      </c>
      <c r="AR142">
        <v>65</v>
      </c>
      <c r="AS142">
        <v>65</v>
      </c>
      <c r="AT142">
        <v>140</v>
      </c>
      <c r="AU142">
        <v>140</v>
      </c>
      <c r="AV142">
        <v>0</v>
      </c>
      <c r="AW142">
        <v>-1</v>
      </c>
      <c r="AX142">
        <v>140</v>
      </c>
      <c r="AY142">
        <v>0</v>
      </c>
      <c r="AZ142">
        <v>-1</v>
      </c>
    </row>
    <row r="143" spans="1:52">
      <c r="A143" t="s">
        <v>201</v>
      </c>
      <c r="B143">
        <v>15614</v>
      </c>
      <c r="C143" t="s">
        <v>245</v>
      </c>
      <c r="D143" s="1">
        <v>44418.054629629631</v>
      </c>
      <c r="E143" t="s">
        <v>51</v>
      </c>
      <c r="F143" t="s">
        <v>251</v>
      </c>
      <c r="G143">
        <v>11287</v>
      </c>
      <c r="H143" t="s">
        <v>52</v>
      </c>
      <c r="I143" t="s">
        <v>253</v>
      </c>
      <c r="J143">
        <v>1</v>
      </c>
      <c r="K143" t="s">
        <v>53</v>
      </c>
      <c r="L143" s="2">
        <v>44483</v>
      </c>
      <c r="M143" s="3">
        <v>0.73473379629629632</v>
      </c>
      <c r="N143" s="3">
        <v>0.73487268518518523</v>
      </c>
      <c r="O143">
        <v>0</v>
      </c>
      <c r="P143" t="s">
        <v>54</v>
      </c>
      <c r="Q143" t="s">
        <v>16</v>
      </c>
      <c r="R143">
        <v>9.1</v>
      </c>
      <c r="S143">
        <v>1000</v>
      </c>
      <c r="T143">
        <v>1000</v>
      </c>
      <c r="U143">
        <v>0</v>
      </c>
      <c r="V143">
        <v>1</v>
      </c>
      <c r="W143" t="s">
        <v>55</v>
      </c>
      <c r="X143">
        <v>0</v>
      </c>
      <c r="Y143" s="4">
        <v>1.8740199999999999E-8</v>
      </c>
      <c r="Z143">
        <v>0</v>
      </c>
      <c r="AA143">
        <v>0</v>
      </c>
      <c r="AB143">
        <v>24751824</v>
      </c>
      <c r="AC143">
        <v>0</v>
      </c>
      <c r="AD143">
        <v>0</v>
      </c>
      <c r="AE143">
        <v>3052485445</v>
      </c>
      <c r="AF143">
        <v>123.324</v>
      </c>
      <c r="AG143">
        <v>1</v>
      </c>
      <c r="AH143" t="s">
        <v>56</v>
      </c>
      <c r="AI143">
        <v>576</v>
      </c>
      <c r="AJ143">
        <v>379</v>
      </c>
      <c r="AK143">
        <v>24752400</v>
      </c>
      <c r="AL143">
        <v>0.46386594194720898</v>
      </c>
      <c r="AM143">
        <v>0.999977</v>
      </c>
      <c r="AN143">
        <v>0.1</v>
      </c>
      <c r="AO143">
        <v>0.5</v>
      </c>
      <c r="AP143" s="4">
        <v>0.04</v>
      </c>
      <c r="AQ143">
        <v>40</v>
      </c>
      <c r="AR143">
        <v>65</v>
      </c>
      <c r="AS143">
        <v>65</v>
      </c>
      <c r="AT143">
        <v>140</v>
      </c>
      <c r="AU143">
        <v>140</v>
      </c>
      <c r="AV143">
        <v>0</v>
      </c>
      <c r="AW143">
        <v>-1</v>
      </c>
      <c r="AX143">
        <v>140</v>
      </c>
      <c r="AY143">
        <v>0</v>
      </c>
      <c r="AZ143">
        <v>-1</v>
      </c>
    </row>
    <row r="144" spans="1:52">
      <c r="A144" t="s">
        <v>201</v>
      </c>
      <c r="B144">
        <v>15614</v>
      </c>
      <c r="C144" t="s">
        <v>245</v>
      </c>
      <c r="D144" s="1">
        <v>44418.054629629631</v>
      </c>
      <c r="E144" t="s">
        <v>51</v>
      </c>
      <c r="F144" t="s">
        <v>251</v>
      </c>
      <c r="G144">
        <v>11296</v>
      </c>
      <c r="H144" t="s">
        <v>57</v>
      </c>
      <c r="I144" t="s">
        <v>254</v>
      </c>
      <c r="J144">
        <v>1</v>
      </c>
      <c r="K144" t="s">
        <v>53</v>
      </c>
      <c r="L144" s="2">
        <v>44483</v>
      </c>
      <c r="M144" s="3">
        <v>0.73619212962962965</v>
      </c>
      <c r="N144" s="3">
        <v>0.73635416666666664</v>
      </c>
      <c r="O144">
        <v>0</v>
      </c>
      <c r="P144" t="s">
        <v>54</v>
      </c>
      <c r="Q144" t="s">
        <v>16</v>
      </c>
      <c r="R144">
        <v>9.1</v>
      </c>
      <c r="S144">
        <v>1000</v>
      </c>
      <c r="T144">
        <v>1000</v>
      </c>
      <c r="U144">
        <v>0</v>
      </c>
      <c r="V144">
        <v>1</v>
      </c>
      <c r="W144" t="s">
        <v>55</v>
      </c>
      <c r="X144">
        <v>0</v>
      </c>
      <c r="Y144" s="4">
        <v>1.8740199999999999E-8</v>
      </c>
      <c r="Z144">
        <v>49199917</v>
      </c>
      <c r="AA144">
        <v>889868</v>
      </c>
      <c r="AB144">
        <v>534955</v>
      </c>
      <c r="AC144">
        <v>7786019890</v>
      </c>
      <c r="AD144">
        <v>68855242</v>
      </c>
      <c r="AE144">
        <v>20567772</v>
      </c>
      <c r="AF144">
        <v>155.565</v>
      </c>
      <c r="AG144" s="4">
        <v>1.0567099999999999E-2</v>
      </c>
      <c r="AH144">
        <v>156.816</v>
      </c>
      <c r="AI144">
        <v>34163</v>
      </c>
      <c r="AJ144">
        <v>462260</v>
      </c>
      <c r="AK144">
        <v>50658903</v>
      </c>
      <c r="AL144">
        <v>0.94936005228209497</v>
      </c>
      <c r="AM144">
        <v>0.99932600000000005</v>
      </c>
      <c r="AN144">
        <v>0.1</v>
      </c>
      <c r="AO144">
        <v>0.5</v>
      </c>
      <c r="AP144" s="4">
        <v>0.04</v>
      </c>
      <c r="AQ144">
        <v>180</v>
      </c>
      <c r="AR144">
        <v>90</v>
      </c>
      <c r="AS144">
        <v>90</v>
      </c>
      <c r="AT144">
        <v>60</v>
      </c>
      <c r="AU144">
        <v>60</v>
      </c>
      <c r="AV144">
        <v>0</v>
      </c>
      <c r="AW144">
        <v>-1</v>
      </c>
      <c r="AX144">
        <v>140</v>
      </c>
      <c r="AY144">
        <v>0</v>
      </c>
      <c r="AZ144">
        <v>-1</v>
      </c>
    </row>
    <row r="145" spans="1:52">
      <c r="A145" t="s">
        <v>201</v>
      </c>
      <c r="B145">
        <v>15614</v>
      </c>
      <c r="C145" t="s">
        <v>245</v>
      </c>
      <c r="D145" s="1">
        <v>44418.054629629631</v>
      </c>
      <c r="E145" t="s">
        <v>51</v>
      </c>
      <c r="F145" t="s">
        <v>251</v>
      </c>
      <c r="G145">
        <v>11305</v>
      </c>
      <c r="H145" t="s">
        <v>57</v>
      </c>
      <c r="I145" t="s">
        <v>255</v>
      </c>
      <c r="J145">
        <v>1</v>
      </c>
      <c r="K145" t="s">
        <v>53</v>
      </c>
      <c r="L145" s="2">
        <v>44483</v>
      </c>
      <c r="M145" s="3">
        <v>0.73781249999999998</v>
      </c>
      <c r="N145" s="3">
        <v>0.73797453703703697</v>
      </c>
      <c r="O145">
        <v>0</v>
      </c>
      <c r="P145" t="s">
        <v>54</v>
      </c>
      <c r="Q145" t="s">
        <v>16</v>
      </c>
      <c r="R145">
        <v>9.1</v>
      </c>
      <c r="S145">
        <v>1000</v>
      </c>
      <c r="T145">
        <v>1000</v>
      </c>
      <c r="U145">
        <v>0</v>
      </c>
      <c r="V145">
        <v>1</v>
      </c>
      <c r="W145" t="s">
        <v>55</v>
      </c>
      <c r="X145">
        <v>0</v>
      </c>
      <c r="Y145" s="4">
        <v>1.8740199999999999E-8</v>
      </c>
      <c r="Z145">
        <v>1900666</v>
      </c>
      <c r="AA145">
        <v>36348</v>
      </c>
      <c r="AB145">
        <v>26909</v>
      </c>
      <c r="AC145">
        <v>316647469</v>
      </c>
      <c r="AD145">
        <v>2788498</v>
      </c>
      <c r="AE145">
        <v>1105470</v>
      </c>
      <c r="AF145">
        <v>163.215</v>
      </c>
      <c r="AG145" s="4">
        <v>1.3701700000000001E-2</v>
      </c>
      <c r="AH145">
        <v>164.91200000000001</v>
      </c>
      <c r="AI145">
        <v>22222</v>
      </c>
      <c r="AJ145">
        <v>3568257</v>
      </c>
      <c r="AK145">
        <v>1986145</v>
      </c>
      <c r="AL145" s="4">
        <v>3.7220836010598599E-2</v>
      </c>
      <c r="AM145">
        <v>0.988811</v>
      </c>
      <c r="AN145">
        <v>0.1</v>
      </c>
      <c r="AO145">
        <v>0.5</v>
      </c>
      <c r="AP145" s="4">
        <v>0.04</v>
      </c>
      <c r="AQ145">
        <v>180</v>
      </c>
      <c r="AR145">
        <v>90</v>
      </c>
      <c r="AS145">
        <v>90</v>
      </c>
      <c r="AT145">
        <v>60</v>
      </c>
      <c r="AU145">
        <v>60</v>
      </c>
      <c r="AV145">
        <v>0</v>
      </c>
      <c r="AW145">
        <v>-1</v>
      </c>
      <c r="AX145">
        <v>140</v>
      </c>
      <c r="AY145">
        <v>0</v>
      </c>
      <c r="AZ145">
        <v>-1</v>
      </c>
    </row>
    <row r="146" spans="1:52">
      <c r="A146" t="s">
        <v>201</v>
      </c>
      <c r="B146">
        <v>15615</v>
      </c>
      <c r="C146" t="s">
        <v>58</v>
      </c>
      <c r="D146" s="1">
        <v>44418.105370370373</v>
      </c>
      <c r="E146" t="s">
        <v>59</v>
      </c>
      <c r="F146" t="s">
        <v>256</v>
      </c>
      <c r="G146">
        <v>11026</v>
      </c>
      <c r="H146" t="s">
        <v>204</v>
      </c>
      <c r="I146" t="s">
        <v>257</v>
      </c>
      <c r="J146">
        <v>1</v>
      </c>
      <c r="K146" t="s">
        <v>53</v>
      </c>
      <c r="L146" s="2">
        <v>44457</v>
      </c>
      <c r="M146" s="3">
        <v>0.82802083333333332</v>
      </c>
      <c r="N146" s="3">
        <v>0.82822916666666668</v>
      </c>
      <c r="O146">
        <v>0</v>
      </c>
      <c r="P146" t="s">
        <v>54</v>
      </c>
      <c r="Q146" t="s">
        <v>16</v>
      </c>
      <c r="R146">
        <v>9.1</v>
      </c>
      <c r="S146">
        <v>1000</v>
      </c>
      <c r="T146">
        <v>1000</v>
      </c>
      <c r="U146">
        <v>0</v>
      </c>
      <c r="V146">
        <v>1</v>
      </c>
      <c r="W146" t="s">
        <v>55</v>
      </c>
      <c r="X146">
        <v>0</v>
      </c>
      <c r="Y146" s="4">
        <v>1.8740199999999999E-8</v>
      </c>
      <c r="Z146">
        <v>130123</v>
      </c>
      <c r="AA146">
        <v>1031426</v>
      </c>
      <c r="AB146">
        <v>847850</v>
      </c>
      <c r="AC146">
        <v>23169082</v>
      </c>
      <c r="AD146">
        <v>148123139</v>
      </c>
      <c r="AE146">
        <v>50579139</v>
      </c>
      <c r="AF146">
        <v>110.417</v>
      </c>
      <c r="AG146">
        <v>0.42194199999999998</v>
      </c>
      <c r="AH146">
        <v>147.46899999999999</v>
      </c>
      <c r="AI146">
        <v>5838</v>
      </c>
      <c r="AJ146">
        <v>824415</v>
      </c>
      <c r="AK146">
        <v>2015237</v>
      </c>
      <c r="AL146" s="4">
        <v>3.77660271024979E-2</v>
      </c>
      <c r="AM146">
        <v>0.99710299999999996</v>
      </c>
      <c r="AN146">
        <v>0.1</v>
      </c>
      <c r="AO146">
        <v>0.5</v>
      </c>
      <c r="AP146" s="4">
        <v>0.04</v>
      </c>
      <c r="AQ146">
        <v>180</v>
      </c>
      <c r="AR146">
        <v>175</v>
      </c>
      <c r="AS146">
        <v>175</v>
      </c>
      <c r="AT146">
        <v>100</v>
      </c>
      <c r="AU146">
        <v>100</v>
      </c>
      <c r="AV146">
        <v>0</v>
      </c>
      <c r="AW146">
        <v>-1</v>
      </c>
      <c r="AX146">
        <v>140</v>
      </c>
      <c r="AY146">
        <v>0</v>
      </c>
      <c r="AZ146">
        <v>-1</v>
      </c>
    </row>
    <row r="147" spans="1:52">
      <c r="A147" t="s">
        <v>201</v>
      </c>
      <c r="B147">
        <v>15615</v>
      </c>
      <c r="C147" t="s">
        <v>58</v>
      </c>
      <c r="D147" s="1">
        <v>44418.105370370373</v>
      </c>
      <c r="E147" t="s">
        <v>59</v>
      </c>
      <c r="F147" t="s">
        <v>256</v>
      </c>
      <c r="G147">
        <v>11035</v>
      </c>
      <c r="H147" t="s">
        <v>204</v>
      </c>
      <c r="I147" t="s">
        <v>258</v>
      </c>
      <c r="J147">
        <v>1</v>
      </c>
      <c r="K147" t="s">
        <v>53</v>
      </c>
      <c r="L147" s="2">
        <v>44457</v>
      </c>
      <c r="M147" s="3">
        <v>0.82982638888888882</v>
      </c>
      <c r="N147" s="3">
        <v>0.83002314814814815</v>
      </c>
      <c r="O147">
        <v>0</v>
      </c>
      <c r="P147" t="s">
        <v>54</v>
      </c>
      <c r="Q147" t="s">
        <v>16</v>
      </c>
      <c r="R147">
        <v>9.1</v>
      </c>
      <c r="S147">
        <v>1000</v>
      </c>
      <c r="T147">
        <v>1000</v>
      </c>
      <c r="U147">
        <v>0</v>
      </c>
      <c r="V147">
        <v>1</v>
      </c>
      <c r="W147" t="s">
        <v>55</v>
      </c>
      <c r="X147">
        <v>0</v>
      </c>
      <c r="Y147" s="4">
        <v>1.8740199999999999E-8</v>
      </c>
      <c r="Z147">
        <v>17114</v>
      </c>
      <c r="AA147">
        <v>164475</v>
      </c>
      <c r="AB147">
        <v>88618</v>
      </c>
      <c r="AC147">
        <v>3046753</v>
      </c>
      <c r="AD147">
        <v>23331778</v>
      </c>
      <c r="AE147">
        <v>6398956</v>
      </c>
      <c r="AF147">
        <v>121.30500000000001</v>
      </c>
      <c r="AG147">
        <v>0.327963</v>
      </c>
      <c r="AH147">
        <v>145.26499999999999</v>
      </c>
      <c r="AI147">
        <v>12301</v>
      </c>
      <c r="AJ147">
        <v>1163142</v>
      </c>
      <c r="AK147">
        <v>282508</v>
      </c>
      <c r="AL147" s="4">
        <v>5.2942680114906899E-3</v>
      </c>
      <c r="AM147">
        <v>0.95645800000000003</v>
      </c>
      <c r="AN147">
        <v>0.1</v>
      </c>
      <c r="AO147">
        <v>0.5</v>
      </c>
      <c r="AP147" s="4">
        <v>0.04</v>
      </c>
      <c r="AQ147">
        <v>180</v>
      </c>
      <c r="AR147">
        <v>175</v>
      </c>
      <c r="AS147">
        <v>175</v>
      </c>
      <c r="AT147">
        <v>100</v>
      </c>
      <c r="AU147">
        <v>100</v>
      </c>
      <c r="AV147">
        <v>0</v>
      </c>
      <c r="AW147">
        <v>-1</v>
      </c>
      <c r="AX147">
        <v>140</v>
      </c>
      <c r="AY147">
        <v>0</v>
      </c>
      <c r="AZ147">
        <v>-1</v>
      </c>
    </row>
    <row r="148" spans="1:52">
      <c r="A148" t="s">
        <v>201</v>
      </c>
      <c r="B148">
        <v>15615</v>
      </c>
      <c r="C148" t="s">
        <v>58</v>
      </c>
      <c r="D148" s="1">
        <v>44418.105370370373</v>
      </c>
      <c r="E148" t="s">
        <v>59</v>
      </c>
      <c r="F148" t="s">
        <v>256</v>
      </c>
      <c r="G148">
        <v>11044</v>
      </c>
      <c r="H148" t="s">
        <v>204</v>
      </c>
      <c r="I148" t="s">
        <v>259</v>
      </c>
      <c r="J148">
        <v>1</v>
      </c>
      <c r="K148" t="s">
        <v>53</v>
      </c>
      <c r="L148" s="2">
        <v>44457</v>
      </c>
      <c r="M148" s="3">
        <v>0.83156249999999998</v>
      </c>
      <c r="N148" s="3">
        <v>0.83177083333333324</v>
      </c>
      <c r="O148">
        <v>0</v>
      </c>
      <c r="P148" t="s">
        <v>54</v>
      </c>
      <c r="Q148" t="s">
        <v>16</v>
      </c>
      <c r="R148">
        <v>9.1</v>
      </c>
      <c r="S148">
        <v>1000</v>
      </c>
      <c r="T148">
        <v>1000</v>
      </c>
      <c r="U148">
        <v>0</v>
      </c>
      <c r="V148">
        <v>1</v>
      </c>
      <c r="W148" t="s">
        <v>55</v>
      </c>
      <c r="X148">
        <v>0</v>
      </c>
      <c r="Y148" s="4">
        <v>1.8740199999999999E-8</v>
      </c>
      <c r="Z148">
        <v>500878</v>
      </c>
      <c r="AA148">
        <v>6033309</v>
      </c>
      <c r="AB148">
        <v>7090110</v>
      </c>
      <c r="AC148">
        <v>89165288</v>
      </c>
      <c r="AD148">
        <v>842701391</v>
      </c>
      <c r="AE148">
        <v>423751061</v>
      </c>
      <c r="AF148">
        <v>99.5</v>
      </c>
      <c r="AG148">
        <v>0.52040200000000003</v>
      </c>
      <c r="AH148">
        <v>142.614</v>
      </c>
      <c r="AI148">
        <v>9766</v>
      </c>
      <c r="AJ148">
        <v>802147</v>
      </c>
      <c r="AK148">
        <v>13634063</v>
      </c>
      <c r="AL148">
        <v>0.25550562677003402</v>
      </c>
      <c r="AM148">
        <v>0.99928399999999995</v>
      </c>
      <c r="AN148">
        <v>0.1</v>
      </c>
      <c r="AO148">
        <v>0.5</v>
      </c>
      <c r="AP148" s="4">
        <v>0.04</v>
      </c>
      <c r="AQ148">
        <v>180</v>
      </c>
      <c r="AR148">
        <v>175</v>
      </c>
      <c r="AS148">
        <v>175</v>
      </c>
      <c r="AT148">
        <v>100</v>
      </c>
      <c r="AU148">
        <v>100</v>
      </c>
      <c r="AV148">
        <v>0</v>
      </c>
      <c r="AW148">
        <v>-1</v>
      </c>
      <c r="AX148">
        <v>60</v>
      </c>
      <c r="AY148">
        <v>0</v>
      </c>
      <c r="AZ148">
        <v>-1</v>
      </c>
    </row>
    <row r="149" spans="1:52">
      <c r="A149" t="s">
        <v>201</v>
      </c>
      <c r="B149">
        <v>15615</v>
      </c>
      <c r="C149" t="s">
        <v>58</v>
      </c>
      <c r="D149" s="1">
        <v>44418.105370370373</v>
      </c>
      <c r="E149" t="s">
        <v>59</v>
      </c>
      <c r="F149" t="s">
        <v>256</v>
      </c>
      <c r="G149">
        <v>11053</v>
      </c>
      <c r="H149" t="s">
        <v>204</v>
      </c>
      <c r="I149" t="s">
        <v>260</v>
      </c>
      <c r="J149">
        <v>1</v>
      </c>
      <c r="K149" t="s">
        <v>53</v>
      </c>
      <c r="L149" s="2">
        <v>44457</v>
      </c>
      <c r="M149" s="3">
        <v>0.83319444444444446</v>
      </c>
      <c r="N149" s="3">
        <v>0.83337962962962964</v>
      </c>
      <c r="O149">
        <v>0</v>
      </c>
      <c r="P149" t="s">
        <v>54</v>
      </c>
      <c r="Q149" t="s">
        <v>16</v>
      </c>
      <c r="R149">
        <v>9.1</v>
      </c>
      <c r="S149">
        <v>1000</v>
      </c>
      <c r="T149">
        <v>1000</v>
      </c>
      <c r="U149">
        <v>0</v>
      </c>
      <c r="V149">
        <v>1</v>
      </c>
      <c r="W149" t="s">
        <v>55</v>
      </c>
      <c r="X149">
        <v>0</v>
      </c>
      <c r="Y149" s="4">
        <v>1.8740199999999999E-8</v>
      </c>
      <c r="Z149">
        <v>18315</v>
      </c>
      <c r="AA149">
        <v>173384</v>
      </c>
      <c r="AB149">
        <v>155780</v>
      </c>
      <c r="AC149">
        <v>3260950</v>
      </c>
      <c r="AD149">
        <v>24412171</v>
      </c>
      <c r="AE149">
        <v>9151163</v>
      </c>
      <c r="AF149">
        <v>105.976</v>
      </c>
      <c r="AG149">
        <v>0.44831500000000002</v>
      </c>
      <c r="AH149">
        <v>144.357</v>
      </c>
      <c r="AI149">
        <v>28215</v>
      </c>
      <c r="AJ149">
        <v>2212377</v>
      </c>
      <c r="AK149">
        <v>375694</v>
      </c>
      <c r="AL149" s="4">
        <v>7.0405961116463403E-3</v>
      </c>
      <c r="AM149">
        <v>0.92489900000000003</v>
      </c>
      <c r="AN149">
        <v>0.1</v>
      </c>
      <c r="AO149">
        <v>0.5</v>
      </c>
      <c r="AP149" s="4">
        <v>0.04</v>
      </c>
      <c r="AQ149">
        <v>180</v>
      </c>
      <c r="AR149">
        <v>175</v>
      </c>
      <c r="AS149">
        <v>175</v>
      </c>
      <c r="AT149">
        <v>100</v>
      </c>
      <c r="AU149">
        <v>100</v>
      </c>
      <c r="AV149">
        <v>0</v>
      </c>
      <c r="AW149">
        <v>-1</v>
      </c>
      <c r="AX149">
        <v>60</v>
      </c>
      <c r="AY149">
        <v>0</v>
      </c>
      <c r="AZ149">
        <v>-1</v>
      </c>
    </row>
    <row r="150" spans="1:52">
      <c r="A150" t="s">
        <v>201</v>
      </c>
      <c r="B150">
        <v>15615</v>
      </c>
      <c r="C150" t="s">
        <v>58</v>
      </c>
      <c r="D150" s="1">
        <v>44418.105370370373</v>
      </c>
      <c r="E150" t="s">
        <v>59</v>
      </c>
      <c r="F150" t="s">
        <v>256</v>
      </c>
      <c r="G150">
        <v>11102</v>
      </c>
      <c r="H150" t="s">
        <v>209</v>
      </c>
      <c r="I150" t="s">
        <v>257</v>
      </c>
      <c r="J150">
        <v>1</v>
      </c>
      <c r="K150" t="s">
        <v>53</v>
      </c>
      <c r="L150" s="2">
        <v>44457</v>
      </c>
      <c r="M150" s="3">
        <v>0.84174768518518517</v>
      </c>
      <c r="N150" s="3">
        <v>0.84188657407407408</v>
      </c>
      <c r="O150">
        <v>0</v>
      </c>
      <c r="P150" t="s">
        <v>54</v>
      </c>
      <c r="Q150" t="s">
        <v>16</v>
      </c>
      <c r="R150">
        <v>9.1</v>
      </c>
      <c r="S150">
        <v>1000</v>
      </c>
      <c r="T150">
        <v>1000</v>
      </c>
      <c r="U150">
        <v>0</v>
      </c>
      <c r="V150">
        <v>1</v>
      </c>
      <c r="W150" t="s">
        <v>55</v>
      </c>
      <c r="X150">
        <v>0</v>
      </c>
      <c r="Y150" s="4">
        <v>1.8740199999999999E-8</v>
      </c>
      <c r="Z150">
        <v>3228847</v>
      </c>
      <c r="AA150">
        <v>1031426</v>
      </c>
      <c r="AB150">
        <v>847850</v>
      </c>
      <c r="AC150">
        <v>664564572</v>
      </c>
      <c r="AD150">
        <v>148123139</v>
      </c>
      <c r="AE150">
        <v>50579139</v>
      </c>
      <c r="AF150">
        <v>168.999</v>
      </c>
      <c r="AG150">
        <v>0.16598099999999999</v>
      </c>
      <c r="AH150">
        <v>190.76</v>
      </c>
      <c r="AI150">
        <v>33116</v>
      </c>
      <c r="AJ150">
        <v>6598831</v>
      </c>
      <c r="AK150">
        <v>5141239</v>
      </c>
      <c r="AL150" s="4">
        <v>9.6348058027129896E-2</v>
      </c>
      <c r="AM150">
        <v>0.99355899999999997</v>
      </c>
      <c r="AN150">
        <v>0.1</v>
      </c>
      <c r="AO150">
        <v>0.5</v>
      </c>
      <c r="AP150" s="4">
        <v>0.04</v>
      </c>
      <c r="AQ150">
        <v>220</v>
      </c>
      <c r="AR150">
        <v>175</v>
      </c>
      <c r="AS150">
        <v>175</v>
      </c>
      <c r="AT150">
        <v>100</v>
      </c>
      <c r="AU150">
        <v>100</v>
      </c>
      <c r="AV150">
        <v>0</v>
      </c>
      <c r="AW150">
        <v>-1</v>
      </c>
      <c r="AX150">
        <v>140</v>
      </c>
      <c r="AY150">
        <v>0</v>
      </c>
      <c r="AZ150">
        <v>-1</v>
      </c>
    </row>
    <row r="151" spans="1:52">
      <c r="A151" t="s">
        <v>201</v>
      </c>
      <c r="B151">
        <v>15615</v>
      </c>
      <c r="C151" t="s">
        <v>58</v>
      </c>
      <c r="D151" s="1">
        <v>44418.105370370373</v>
      </c>
      <c r="E151" t="s">
        <v>59</v>
      </c>
      <c r="F151" t="s">
        <v>256</v>
      </c>
      <c r="G151">
        <v>11120</v>
      </c>
      <c r="H151" t="s">
        <v>209</v>
      </c>
      <c r="I151" t="s">
        <v>258</v>
      </c>
      <c r="J151">
        <v>1</v>
      </c>
      <c r="K151" t="s">
        <v>53</v>
      </c>
      <c r="L151" s="2">
        <v>44457</v>
      </c>
      <c r="M151" s="3">
        <v>0.844212962962963</v>
      </c>
      <c r="N151" s="3">
        <v>0.8443518518518518</v>
      </c>
      <c r="O151">
        <v>0</v>
      </c>
      <c r="P151" t="s">
        <v>54</v>
      </c>
      <c r="Q151" t="s">
        <v>16</v>
      </c>
      <c r="R151">
        <v>9.1</v>
      </c>
      <c r="S151">
        <v>1000</v>
      </c>
      <c r="T151">
        <v>1000</v>
      </c>
      <c r="U151">
        <v>0</v>
      </c>
      <c r="V151">
        <v>1</v>
      </c>
      <c r="W151" t="s">
        <v>55</v>
      </c>
      <c r="X151">
        <v>0</v>
      </c>
      <c r="Y151" s="4">
        <v>1.8740199999999999E-8</v>
      </c>
      <c r="Z151">
        <v>416111</v>
      </c>
      <c r="AA151">
        <v>164475</v>
      </c>
      <c r="AB151">
        <v>88618</v>
      </c>
      <c r="AC151">
        <v>86270854</v>
      </c>
      <c r="AD151">
        <v>23331778</v>
      </c>
      <c r="AE151">
        <v>6398956</v>
      </c>
      <c r="AF151">
        <v>173.34299999999999</v>
      </c>
      <c r="AG151">
        <v>0.13242300000000001</v>
      </c>
      <c r="AH151">
        <v>188.779</v>
      </c>
      <c r="AI151">
        <v>26246</v>
      </c>
      <c r="AJ151">
        <v>4048088</v>
      </c>
      <c r="AK151">
        <v>695450</v>
      </c>
      <c r="AL151" s="4">
        <v>1.30329006208362E-2</v>
      </c>
      <c r="AM151">
        <v>0.96226</v>
      </c>
      <c r="AN151">
        <v>0.1</v>
      </c>
      <c r="AO151">
        <v>0.5</v>
      </c>
      <c r="AP151" s="4">
        <v>0.04</v>
      </c>
      <c r="AQ151">
        <v>220</v>
      </c>
      <c r="AR151">
        <v>175</v>
      </c>
      <c r="AS151">
        <v>175</v>
      </c>
      <c r="AT151">
        <v>100</v>
      </c>
      <c r="AU151">
        <v>100</v>
      </c>
      <c r="AV151">
        <v>0</v>
      </c>
      <c r="AW151">
        <v>-1</v>
      </c>
      <c r="AX151">
        <v>140</v>
      </c>
      <c r="AY151">
        <v>0</v>
      </c>
      <c r="AZ151">
        <v>-1</v>
      </c>
    </row>
    <row r="152" spans="1:52">
      <c r="A152" t="s">
        <v>201</v>
      </c>
      <c r="B152">
        <v>15615</v>
      </c>
      <c r="C152" t="s">
        <v>58</v>
      </c>
      <c r="D152" s="1">
        <v>44418.105370370373</v>
      </c>
      <c r="E152" t="s">
        <v>59</v>
      </c>
      <c r="F152" t="s">
        <v>256</v>
      </c>
      <c r="G152">
        <v>11138</v>
      </c>
      <c r="H152" t="s">
        <v>209</v>
      </c>
      <c r="I152" t="s">
        <v>259</v>
      </c>
      <c r="J152">
        <v>1</v>
      </c>
      <c r="K152" t="s">
        <v>53</v>
      </c>
      <c r="L152" s="2">
        <v>44457</v>
      </c>
      <c r="M152" s="3">
        <v>0.84668981481481476</v>
      </c>
      <c r="N152" s="3">
        <v>0.84684027777777782</v>
      </c>
      <c r="O152">
        <v>0</v>
      </c>
      <c r="P152" t="s">
        <v>54</v>
      </c>
      <c r="Q152" t="s">
        <v>16</v>
      </c>
      <c r="R152">
        <v>9.1</v>
      </c>
      <c r="S152">
        <v>1000</v>
      </c>
      <c r="T152">
        <v>1000</v>
      </c>
      <c r="U152">
        <v>0</v>
      </c>
      <c r="V152">
        <v>1</v>
      </c>
      <c r="W152" t="s">
        <v>55</v>
      </c>
      <c r="X152">
        <v>0</v>
      </c>
      <c r="Y152" s="4">
        <v>1.8740199999999999E-8</v>
      </c>
      <c r="Z152">
        <v>6476111</v>
      </c>
      <c r="AA152">
        <v>6033309</v>
      </c>
      <c r="AB152">
        <v>7090110</v>
      </c>
      <c r="AC152">
        <v>1303858003</v>
      </c>
      <c r="AD152">
        <v>842701391</v>
      </c>
      <c r="AE152">
        <v>423751061</v>
      </c>
      <c r="AF152">
        <v>131.14099999999999</v>
      </c>
      <c r="AG152">
        <v>0.36174899999999999</v>
      </c>
      <c r="AH152">
        <v>171.595</v>
      </c>
      <c r="AI152">
        <v>29523</v>
      </c>
      <c r="AJ152">
        <v>4969028</v>
      </c>
      <c r="AK152">
        <v>19629053</v>
      </c>
      <c r="AL152">
        <v>0.36785318431249903</v>
      </c>
      <c r="AM152">
        <v>0.99849600000000005</v>
      </c>
      <c r="AN152">
        <v>0.1</v>
      </c>
      <c r="AO152">
        <v>0.5</v>
      </c>
      <c r="AP152" s="4">
        <v>0.04</v>
      </c>
      <c r="AQ152">
        <v>220</v>
      </c>
      <c r="AR152">
        <v>175</v>
      </c>
      <c r="AS152">
        <v>175</v>
      </c>
      <c r="AT152">
        <v>100</v>
      </c>
      <c r="AU152">
        <v>100</v>
      </c>
      <c r="AV152">
        <v>0</v>
      </c>
      <c r="AW152">
        <v>-1</v>
      </c>
      <c r="AX152">
        <v>140</v>
      </c>
      <c r="AY152">
        <v>0</v>
      </c>
      <c r="AZ152">
        <v>-1</v>
      </c>
    </row>
    <row r="153" spans="1:52">
      <c r="A153" t="s">
        <v>201</v>
      </c>
      <c r="B153">
        <v>15615</v>
      </c>
      <c r="C153" t="s">
        <v>58</v>
      </c>
      <c r="D153" s="1">
        <v>44418.105370370373</v>
      </c>
      <c r="E153" t="s">
        <v>59</v>
      </c>
      <c r="F153" t="s">
        <v>256</v>
      </c>
      <c r="G153">
        <v>11156</v>
      </c>
      <c r="H153" t="s">
        <v>209</v>
      </c>
      <c r="I153" t="s">
        <v>260</v>
      </c>
      <c r="J153">
        <v>1</v>
      </c>
      <c r="K153" t="s">
        <v>53</v>
      </c>
      <c r="L153" s="2">
        <v>44457</v>
      </c>
      <c r="M153" s="3">
        <v>0.84917824074074078</v>
      </c>
      <c r="N153" s="3">
        <v>0.84931712962962969</v>
      </c>
      <c r="O153">
        <v>0</v>
      </c>
      <c r="P153" t="s">
        <v>54</v>
      </c>
      <c r="Q153" t="s">
        <v>16</v>
      </c>
      <c r="R153">
        <v>9.1</v>
      </c>
      <c r="S153">
        <v>1000</v>
      </c>
      <c r="T153">
        <v>1000</v>
      </c>
      <c r="U153">
        <v>0</v>
      </c>
      <c r="V153">
        <v>1</v>
      </c>
      <c r="W153" t="s">
        <v>55</v>
      </c>
      <c r="X153">
        <v>0</v>
      </c>
      <c r="Y153" s="4">
        <v>1.8740199999999999E-8</v>
      </c>
      <c r="Z153">
        <v>396003</v>
      </c>
      <c r="AA153">
        <v>173384</v>
      </c>
      <c r="AB153">
        <v>155780</v>
      </c>
      <c r="AC153">
        <v>81816876</v>
      </c>
      <c r="AD153">
        <v>24412171</v>
      </c>
      <c r="AE153">
        <v>9151163</v>
      </c>
      <c r="AF153">
        <v>159.108</v>
      </c>
      <c r="AG153">
        <v>0.21481900000000001</v>
      </c>
      <c r="AH153">
        <v>186.56700000000001</v>
      </c>
      <c r="AI153">
        <v>78183</v>
      </c>
      <c r="AJ153">
        <v>12798210</v>
      </c>
      <c r="AK153">
        <v>803350</v>
      </c>
      <c r="AL153" s="4">
        <v>1.50549726274337E-2</v>
      </c>
      <c r="AM153">
        <v>0.90267900000000001</v>
      </c>
      <c r="AN153">
        <v>0.1</v>
      </c>
      <c r="AO153">
        <v>0.5</v>
      </c>
      <c r="AP153" s="4">
        <v>0.04</v>
      </c>
      <c r="AQ153">
        <v>220</v>
      </c>
      <c r="AR153">
        <v>175</v>
      </c>
      <c r="AS153">
        <v>175</v>
      </c>
      <c r="AT153">
        <v>100</v>
      </c>
      <c r="AU153">
        <v>100</v>
      </c>
      <c r="AV153">
        <v>0</v>
      </c>
      <c r="AW153">
        <v>-1</v>
      </c>
      <c r="AX153">
        <v>140</v>
      </c>
      <c r="AY153">
        <v>0</v>
      </c>
      <c r="AZ153">
        <v>-1</v>
      </c>
    </row>
    <row r="154" spans="1:52">
      <c r="A154" t="s">
        <v>201</v>
      </c>
      <c r="B154">
        <v>15615</v>
      </c>
      <c r="C154" t="s">
        <v>58</v>
      </c>
      <c r="D154" s="1">
        <v>44418.105370370373</v>
      </c>
      <c r="E154" t="s">
        <v>59</v>
      </c>
      <c r="F154" t="s">
        <v>256</v>
      </c>
      <c r="G154">
        <v>11190</v>
      </c>
      <c r="H154" t="s">
        <v>52</v>
      </c>
      <c r="I154" t="s">
        <v>257</v>
      </c>
      <c r="J154">
        <v>1</v>
      </c>
      <c r="K154" t="s">
        <v>53</v>
      </c>
      <c r="L154" s="2">
        <v>44483</v>
      </c>
      <c r="M154" s="3">
        <v>0.69847222222222216</v>
      </c>
      <c r="N154" s="3">
        <v>0.69874999999999998</v>
      </c>
      <c r="O154">
        <v>0</v>
      </c>
      <c r="P154" t="s">
        <v>54</v>
      </c>
      <c r="Q154" t="s">
        <v>16</v>
      </c>
      <c r="R154">
        <v>9.1</v>
      </c>
      <c r="S154">
        <v>1000</v>
      </c>
      <c r="T154">
        <v>1000</v>
      </c>
      <c r="U154">
        <v>0</v>
      </c>
      <c r="V154">
        <v>1</v>
      </c>
      <c r="W154" t="s">
        <v>55</v>
      </c>
      <c r="X154">
        <v>0</v>
      </c>
      <c r="Y154" s="4">
        <v>1.8740199999999999E-8</v>
      </c>
      <c r="Z154">
        <v>0</v>
      </c>
      <c r="AA154">
        <v>0</v>
      </c>
      <c r="AB154">
        <v>1283467</v>
      </c>
      <c r="AC154">
        <v>0</v>
      </c>
      <c r="AD154">
        <v>0</v>
      </c>
      <c r="AE154">
        <v>103428774</v>
      </c>
      <c r="AF154">
        <v>80.585499999999996</v>
      </c>
      <c r="AG154">
        <v>1</v>
      </c>
      <c r="AH154" t="s">
        <v>56</v>
      </c>
      <c r="AI154">
        <v>61</v>
      </c>
      <c r="AJ154">
        <v>1772</v>
      </c>
      <c r="AK154">
        <v>1283528</v>
      </c>
      <c r="AL154" s="4">
        <v>2.4053624082336099E-2</v>
      </c>
      <c r="AM154">
        <v>0.99995199999999995</v>
      </c>
      <c r="AN154">
        <v>0.1</v>
      </c>
      <c r="AO154">
        <v>0.5</v>
      </c>
      <c r="AP154" s="4">
        <v>0.04</v>
      </c>
      <c r="AQ154">
        <v>40</v>
      </c>
      <c r="AR154">
        <v>65</v>
      </c>
      <c r="AS154">
        <v>65</v>
      </c>
      <c r="AT154">
        <v>140</v>
      </c>
      <c r="AU154">
        <v>140</v>
      </c>
      <c r="AV154">
        <v>0</v>
      </c>
      <c r="AW154">
        <v>-1</v>
      </c>
      <c r="AX154">
        <v>140</v>
      </c>
      <c r="AY154">
        <v>0</v>
      </c>
      <c r="AZ154">
        <v>-1</v>
      </c>
    </row>
    <row r="155" spans="1:52">
      <c r="A155" t="s">
        <v>201</v>
      </c>
      <c r="B155">
        <v>15615</v>
      </c>
      <c r="C155" t="s">
        <v>58</v>
      </c>
      <c r="D155" s="1">
        <v>44418.105370370373</v>
      </c>
      <c r="E155" t="s">
        <v>59</v>
      </c>
      <c r="F155" t="s">
        <v>256</v>
      </c>
      <c r="G155">
        <v>11199</v>
      </c>
      <c r="H155" t="s">
        <v>52</v>
      </c>
      <c r="I155" t="s">
        <v>258</v>
      </c>
      <c r="J155">
        <v>1</v>
      </c>
      <c r="K155" t="s">
        <v>53</v>
      </c>
      <c r="L155" s="2">
        <v>44483</v>
      </c>
      <c r="M155" s="3">
        <v>0.70054398148148145</v>
      </c>
      <c r="N155" s="3">
        <v>0.70072916666666663</v>
      </c>
      <c r="O155">
        <v>0</v>
      </c>
      <c r="P155" t="s">
        <v>54</v>
      </c>
      <c r="Q155" t="s">
        <v>16</v>
      </c>
      <c r="R155">
        <v>9.1</v>
      </c>
      <c r="S155">
        <v>1000</v>
      </c>
      <c r="T155">
        <v>1000</v>
      </c>
      <c r="U155">
        <v>0</v>
      </c>
      <c r="V155">
        <v>1</v>
      </c>
      <c r="W155" t="s">
        <v>55</v>
      </c>
      <c r="X155">
        <v>0</v>
      </c>
      <c r="Y155" s="4">
        <v>1.8740199999999999E-8</v>
      </c>
      <c r="Z155">
        <v>0</v>
      </c>
      <c r="AA155">
        <v>0</v>
      </c>
      <c r="AB155">
        <v>162873</v>
      </c>
      <c r="AC155">
        <v>0</v>
      </c>
      <c r="AD155">
        <v>0</v>
      </c>
      <c r="AE155">
        <v>15361225</v>
      </c>
      <c r="AF155">
        <v>94.314099999999996</v>
      </c>
      <c r="AG155">
        <v>1</v>
      </c>
      <c r="AH155" t="s">
        <v>56</v>
      </c>
      <c r="AI155">
        <v>3594</v>
      </c>
      <c r="AJ155">
        <v>7336</v>
      </c>
      <c r="AK155">
        <v>166467</v>
      </c>
      <c r="AL155" s="4">
        <v>3.1196317027086702E-3</v>
      </c>
      <c r="AM155">
        <v>0.97841</v>
      </c>
      <c r="AN155">
        <v>0.1</v>
      </c>
      <c r="AO155">
        <v>0.5</v>
      </c>
      <c r="AP155" s="4">
        <v>0.04</v>
      </c>
      <c r="AQ155">
        <v>40</v>
      </c>
      <c r="AR155">
        <v>65</v>
      </c>
      <c r="AS155">
        <v>65</v>
      </c>
      <c r="AT155">
        <v>140</v>
      </c>
      <c r="AU155">
        <v>140</v>
      </c>
      <c r="AV155">
        <v>0</v>
      </c>
      <c r="AW155">
        <v>-1</v>
      </c>
      <c r="AX155">
        <v>140</v>
      </c>
      <c r="AY155">
        <v>0</v>
      </c>
      <c r="AZ155">
        <v>-1</v>
      </c>
    </row>
    <row r="156" spans="1:52">
      <c r="A156" t="s">
        <v>201</v>
      </c>
      <c r="B156">
        <v>15615</v>
      </c>
      <c r="C156" t="s">
        <v>58</v>
      </c>
      <c r="D156" s="1">
        <v>44418.105370370373</v>
      </c>
      <c r="E156" t="s">
        <v>59</v>
      </c>
      <c r="F156" t="s">
        <v>256</v>
      </c>
      <c r="G156">
        <v>11226</v>
      </c>
      <c r="H156" t="s">
        <v>52</v>
      </c>
      <c r="I156" t="s">
        <v>257</v>
      </c>
      <c r="J156">
        <v>1</v>
      </c>
      <c r="K156" t="s">
        <v>53</v>
      </c>
      <c r="L156" s="2">
        <v>44483</v>
      </c>
      <c r="M156" s="3">
        <v>0.72494212962962967</v>
      </c>
      <c r="N156" s="3">
        <v>0.72509259259259251</v>
      </c>
      <c r="O156">
        <v>0</v>
      </c>
      <c r="P156" t="s">
        <v>54</v>
      </c>
      <c r="Q156" t="s">
        <v>16</v>
      </c>
      <c r="R156">
        <v>9.1</v>
      </c>
      <c r="S156">
        <v>1000</v>
      </c>
      <c r="T156">
        <v>1000</v>
      </c>
      <c r="U156">
        <v>0</v>
      </c>
      <c r="V156">
        <v>1</v>
      </c>
      <c r="W156" t="s">
        <v>55</v>
      </c>
      <c r="X156">
        <v>0</v>
      </c>
      <c r="Y156" s="4">
        <v>1.8740199999999999E-8</v>
      </c>
      <c r="Z156">
        <v>0</v>
      </c>
      <c r="AA156">
        <v>0</v>
      </c>
      <c r="AB156">
        <v>1283467</v>
      </c>
      <c r="AC156">
        <v>0</v>
      </c>
      <c r="AD156">
        <v>0</v>
      </c>
      <c r="AE156">
        <v>103428774</v>
      </c>
      <c r="AF156">
        <v>80.585499999999996</v>
      </c>
      <c r="AG156">
        <v>1</v>
      </c>
      <c r="AH156" t="s">
        <v>56</v>
      </c>
      <c r="AI156">
        <v>61</v>
      </c>
      <c r="AJ156">
        <v>1772</v>
      </c>
      <c r="AK156">
        <v>1283528</v>
      </c>
      <c r="AL156" s="4">
        <v>2.4053624082336099E-2</v>
      </c>
      <c r="AM156">
        <v>0.99995199999999995</v>
      </c>
      <c r="AN156">
        <v>0.1</v>
      </c>
      <c r="AO156">
        <v>0.5</v>
      </c>
      <c r="AP156" s="4">
        <v>0.04</v>
      </c>
      <c r="AQ156">
        <v>40</v>
      </c>
      <c r="AR156">
        <v>65</v>
      </c>
      <c r="AS156">
        <v>65</v>
      </c>
      <c r="AT156">
        <v>140</v>
      </c>
      <c r="AU156">
        <v>140</v>
      </c>
      <c r="AV156">
        <v>0</v>
      </c>
      <c r="AW156">
        <v>-1</v>
      </c>
      <c r="AX156">
        <v>60</v>
      </c>
      <c r="AY156">
        <v>0</v>
      </c>
      <c r="AZ156">
        <v>-1</v>
      </c>
    </row>
    <row r="157" spans="1:52">
      <c r="A157" t="s">
        <v>201</v>
      </c>
      <c r="B157">
        <v>15615</v>
      </c>
      <c r="C157" t="s">
        <v>58</v>
      </c>
      <c r="D157" s="1">
        <v>44418.105370370373</v>
      </c>
      <c r="E157" t="s">
        <v>59</v>
      </c>
      <c r="F157" t="s">
        <v>256</v>
      </c>
      <c r="G157">
        <v>11235</v>
      </c>
      <c r="H157" t="s">
        <v>52</v>
      </c>
      <c r="I157" t="s">
        <v>258</v>
      </c>
      <c r="J157">
        <v>1</v>
      </c>
      <c r="K157" t="s">
        <v>53</v>
      </c>
      <c r="L157" s="2">
        <v>44483</v>
      </c>
      <c r="M157" s="3">
        <v>0.72630787037037037</v>
      </c>
      <c r="N157" s="3">
        <v>0.72645833333333332</v>
      </c>
      <c r="O157">
        <v>0</v>
      </c>
      <c r="P157" t="s">
        <v>54</v>
      </c>
      <c r="Q157" t="s">
        <v>16</v>
      </c>
      <c r="R157">
        <v>9.1</v>
      </c>
      <c r="S157">
        <v>1000</v>
      </c>
      <c r="T157">
        <v>1000</v>
      </c>
      <c r="U157">
        <v>0</v>
      </c>
      <c r="V157">
        <v>1</v>
      </c>
      <c r="W157" t="s">
        <v>55</v>
      </c>
      <c r="X157">
        <v>0</v>
      </c>
      <c r="Y157" s="4">
        <v>1.8740199999999999E-8</v>
      </c>
      <c r="Z157">
        <v>0</v>
      </c>
      <c r="AA157">
        <v>0</v>
      </c>
      <c r="AB157">
        <v>162873</v>
      </c>
      <c r="AC157">
        <v>0</v>
      </c>
      <c r="AD157">
        <v>0</v>
      </c>
      <c r="AE157">
        <v>15361225</v>
      </c>
      <c r="AF157">
        <v>94.314099999999996</v>
      </c>
      <c r="AG157">
        <v>1</v>
      </c>
      <c r="AH157" t="s">
        <v>56</v>
      </c>
      <c r="AI157">
        <v>3594</v>
      </c>
      <c r="AJ157">
        <v>7336</v>
      </c>
      <c r="AK157">
        <v>166467</v>
      </c>
      <c r="AL157" s="4">
        <v>3.1196317027086702E-3</v>
      </c>
      <c r="AM157">
        <v>0.97841</v>
      </c>
      <c r="AN157">
        <v>0.1</v>
      </c>
      <c r="AO157">
        <v>0.5</v>
      </c>
      <c r="AP157" s="4">
        <v>0.04</v>
      </c>
      <c r="AQ157">
        <v>40</v>
      </c>
      <c r="AR157">
        <v>65</v>
      </c>
      <c r="AS157">
        <v>65</v>
      </c>
      <c r="AT157">
        <v>140</v>
      </c>
      <c r="AU157">
        <v>140</v>
      </c>
      <c r="AV157">
        <v>0</v>
      </c>
      <c r="AW157">
        <v>-1</v>
      </c>
      <c r="AX157">
        <v>60</v>
      </c>
      <c r="AY157">
        <v>0</v>
      </c>
      <c r="AZ157">
        <v>-1</v>
      </c>
    </row>
    <row r="158" spans="1:52">
      <c r="A158" t="s">
        <v>201</v>
      </c>
      <c r="B158">
        <v>15615</v>
      </c>
      <c r="C158" t="s">
        <v>58</v>
      </c>
      <c r="D158" s="1">
        <v>44418.105370370373</v>
      </c>
      <c r="E158" t="s">
        <v>59</v>
      </c>
      <c r="F158" t="s">
        <v>256</v>
      </c>
      <c r="G158">
        <v>11244</v>
      </c>
      <c r="H158" t="s">
        <v>52</v>
      </c>
      <c r="I158" t="s">
        <v>257</v>
      </c>
      <c r="J158">
        <v>1</v>
      </c>
      <c r="K158" t="s">
        <v>53</v>
      </c>
      <c r="L158" s="2">
        <v>44483</v>
      </c>
      <c r="M158" s="3">
        <v>0.72763888888888895</v>
      </c>
      <c r="N158" s="3">
        <v>0.72780092592592593</v>
      </c>
      <c r="O158">
        <v>0</v>
      </c>
      <c r="P158" t="s">
        <v>54</v>
      </c>
      <c r="Q158" t="s">
        <v>16</v>
      </c>
      <c r="R158">
        <v>9.1</v>
      </c>
      <c r="S158">
        <v>1000</v>
      </c>
      <c r="T158">
        <v>1000</v>
      </c>
      <c r="U158">
        <v>0</v>
      </c>
      <c r="V158">
        <v>1</v>
      </c>
      <c r="W158" t="s">
        <v>55</v>
      </c>
      <c r="X158">
        <v>0</v>
      </c>
      <c r="Y158" s="4">
        <v>1.8740199999999999E-8</v>
      </c>
      <c r="Z158">
        <v>0</v>
      </c>
      <c r="AA158">
        <v>0</v>
      </c>
      <c r="AB158">
        <v>1283467</v>
      </c>
      <c r="AC158">
        <v>0</v>
      </c>
      <c r="AD158">
        <v>0</v>
      </c>
      <c r="AE158">
        <v>103428774</v>
      </c>
      <c r="AF158">
        <v>80.585499999999996</v>
      </c>
      <c r="AG158">
        <v>1</v>
      </c>
      <c r="AH158" t="s">
        <v>56</v>
      </c>
      <c r="AI158">
        <v>61</v>
      </c>
      <c r="AJ158">
        <v>1772</v>
      </c>
      <c r="AK158">
        <v>1283528</v>
      </c>
      <c r="AL158" s="4">
        <v>2.4053624082336099E-2</v>
      </c>
      <c r="AM158">
        <v>0.99995199999999995</v>
      </c>
      <c r="AN158">
        <v>0.1</v>
      </c>
      <c r="AO158">
        <v>0.5</v>
      </c>
      <c r="AP158" s="4">
        <v>0.04</v>
      </c>
      <c r="AQ158">
        <v>40</v>
      </c>
      <c r="AR158">
        <v>65</v>
      </c>
      <c r="AS158">
        <v>65</v>
      </c>
      <c r="AT158">
        <v>140</v>
      </c>
      <c r="AU158">
        <v>140</v>
      </c>
      <c r="AV158">
        <v>0</v>
      </c>
      <c r="AW158">
        <v>-1</v>
      </c>
      <c r="AX158">
        <v>140</v>
      </c>
      <c r="AY158">
        <v>0</v>
      </c>
      <c r="AZ158">
        <v>-1</v>
      </c>
    </row>
    <row r="159" spans="1:52">
      <c r="A159" t="s">
        <v>201</v>
      </c>
      <c r="B159">
        <v>15615</v>
      </c>
      <c r="C159" t="s">
        <v>58</v>
      </c>
      <c r="D159" s="1">
        <v>44418.105370370373</v>
      </c>
      <c r="E159" t="s">
        <v>59</v>
      </c>
      <c r="F159" t="s">
        <v>256</v>
      </c>
      <c r="G159">
        <v>11253</v>
      </c>
      <c r="H159" t="s">
        <v>52</v>
      </c>
      <c r="I159" t="s">
        <v>258</v>
      </c>
      <c r="J159">
        <v>1</v>
      </c>
      <c r="K159" t="s">
        <v>53</v>
      </c>
      <c r="L159" s="2">
        <v>44483</v>
      </c>
      <c r="M159" s="3">
        <v>0.72928240740740735</v>
      </c>
      <c r="N159" s="3">
        <v>0.72944444444444445</v>
      </c>
      <c r="O159">
        <v>0</v>
      </c>
      <c r="P159" t="s">
        <v>54</v>
      </c>
      <c r="Q159" t="s">
        <v>16</v>
      </c>
      <c r="R159">
        <v>9.1</v>
      </c>
      <c r="S159">
        <v>1000</v>
      </c>
      <c r="T159">
        <v>1000</v>
      </c>
      <c r="U159">
        <v>0</v>
      </c>
      <c r="V159">
        <v>1</v>
      </c>
      <c r="W159" t="s">
        <v>55</v>
      </c>
      <c r="X159">
        <v>0</v>
      </c>
      <c r="Y159" s="4">
        <v>1.8740199999999999E-8</v>
      </c>
      <c r="Z159">
        <v>0</v>
      </c>
      <c r="AA159">
        <v>0</v>
      </c>
      <c r="AB159">
        <v>162873</v>
      </c>
      <c r="AC159">
        <v>0</v>
      </c>
      <c r="AD159">
        <v>0</v>
      </c>
      <c r="AE159">
        <v>15361225</v>
      </c>
      <c r="AF159">
        <v>94.314099999999996</v>
      </c>
      <c r="AG159">
        <v>1</v>
      </c>
      <c r="AH159" t="s">
        <v>56</v>
      </c>
      <c r="AI159">
        <v>3594</v>
      </c>
      <c r="AJ159">
        <v>7336</v>
      </c>
      <c r="AK159">
        <v>166467</v>
      </c>
      <c r="AL159" s="4">
        <v>3.1196317027086702E-3</v>
      </c>
      <c r="AM159">
        <v>0.97841</v>
      </c>
      <c r="AN159">
        <v>0.1</v>
      </c>
      <c r="AO159">
        <v>0.5</v>
      </c>
      <c r="AP159" s="4">
        <v>0.04</v>
      </c>
      <c r="AQ159">
        <v>40</v>
      </c>
      <c r="AR159">
        <v>65</v>
      </c>
      <c r="AS159">
        <v>65</v>
      </c>
      <c r="AT159">
        <v>140</v>
      </c>
      <c r="AU159">
        <v>140</v>
      </c>
      <c r="AV159">
        <v>0</v>
      </c>
      <c r="AW159">
        <v>-1</v>
      </c>
      <c r="AX159">
        <v>140</v>
      </c>
      <c r="AY159">
        <v>0</v>
      </c>
      <c r="AZ159">
        <v>-1</v>
      </c>
    </row>
    <row r="160" spans="1:52">
      <c r="A160" t="s">
        <v>201</v>
      </c>
      <c r="B160">
        <v>15615</v>
      </c>
      <c r="C160" t="s">
        <v>58</v>
      </c>
      <c r="D160" s="1">
        <v>44418.105370370373</v>
      </c>
      <c r="E160" t="s">
        <v>59</v>
      </c>
      <c r="F160" t="s">
        <v>256</v>
      </c>
      <c r="G160">
        <v>11262</v>
      </c>
      <c r="H160" t="s">
        <v>52</v>
      </c>
      <c r="I160" t="s">
        <v>259</v>
      </c>
      <c r="J160">
        <v>1</v>
      </c>
      <c r="K160" t="s">
        <v>53</v>
      </c>
      <c r="L160" s="2">
        <v>44483</v>
      </c>
      <c r="M160" s="3">
        <v>0.73077546296296303</v>
      </c>
      <c r="N160" s="3">
        <v>0.7309606481481481</v>
      </c>
      <c r="O160">
        <v>0</v>
      </c>
      <c r="P160" t="s">
        <v>54</v>
      </c>
      <c r="Q160" t="s">
        <v>16</v>
      </c>
      <c r="R160">
        <v>9.1</v>
      </c>
      <c r="S160">
        <v>1000</v>
      </c>
      <c r="T160">
        <v>1000</v>
      </c>
      <c r="U160">
        <v>0</v>
      </c>
      <c r="V160">
        <v>1</v>
      </c>
      <c r="W160" t="s">
        <v>55</v>
      </c>
      <c r="X160">
        <v>0</v>
      </c>
      <c r="Y160" s="4">
        <v>1.8740199999999999E-8</v>
      </c>
      <c r="Z160">
        <v>0</v>
      </c>
      <c r="AA160">
        <v>0</v>
      </c>
      <c r="AB160">
        <v>10102667</v>
      </c>
      <c r="AC160">
        <v>0</v>
      </c>
      <c r="AD160">
        <v>0</v>
      </c>
      <c r="AE160">
        <v>787165004</v>
      </c>
      <c r="AF160">
        <v>77.916600000000003</v>
      </c>
      <c r="AG160">
        <v>1</v>
      </c>
      <c r="AH160" t="s">
        <v>56</v>
      </c>
      <c r="AI160">
        <v>3670</v>
      </c>
      <c r="AJ160">
        <v>19129</v>
      </c>
      <c r="AK160">
        <v>10106337</v>
      </c>
      <c r="AL160">
        <v>0.189395191259875</v>
      </c>
      <c r="AM160">
        <v>0.999637</v>
      </c>
      <c r="AN160">
        <v>0.1</v>
      </c>
      <c r="AO160">
        <v>0.5</v>
      </c>
      <c r="AP160" s="4">
        <v>0.04</v>
      </c>
      <c r="AQ160">
        <v>40</v>
      </c>
      <c r="AR160">
        <v>65</v>
      </c>
      <c r="AS160">
        <v>65</v>
      </c>
      <c r="AT160">
        <v>140</v>
      </c>
      <c r="AU160">
        <v>140</v>
      </c>
      <c r="AV160">
        <v>0</v>
      </c>
      <c r="AW160">
        <v>-1</v>
      </c>
      <c r="AX160">
        <v>140</v>
      </c>
      <c r="AY160">
        <v>0</v>
      </c>
      <c r="AZ160">
        <v>-1</v>
      </c>
    </row>
    <row r="161" spans="1:52">
      <c r="A161" t="s">
        <v>201</v>
      </c>
      <c r="B161">
        <v>15615</v>
      </c>
      <c r="C161" t="s">
        <v>58</v>
      </c>
      <c r="D161" s="1">
        <v>44418.105370370373</v>
      </c>
      <c r="E161" t="s">
        <v>59</v>
      </c>
      <c r="F161" t="s">
        <v>256</v>
      </c>
      <c r="G161">
        <v>11271</v>
      </c>
      <c r="H161" t="s">
        <v>52</v>
      </c>
      <c r="I161" t="s">
        <v>260</v>
      </c>
      <c r="J161">
        <v>1</v>
      </c>
      <c r="K161" t="s">
        <v>53</v>
      </c>
      <c r="L161" s="2">
        <v>44483</v>
      </c>
      <c r="M161" s="3">
        <v>0.73228009259259252</v>
      </c>
      <c r="N161" s="3">
        <v>0.73245370370370377</v>
      </c>
      <c r="O161">
        <v>0</v>
      </c>
      <c r="P161" t="s">
        <v>54</v>
      </c>
      <c r="Q161" t="s">
        <v>16</v>
      </c>
      <c r="R161">
        <v>9.1</v>
      </c>
      <c r="S161">
        <v>1000</v>
      </c>
      <c r="T161">
        <v>1000</v>
      </c>
      <c r="U161">
        <v>0</v>
      </c>
      <c r="V161">
        <v>1</v>
      </c>
      <c r="W161" t="s">
        <v>55</v>
      </c>
      <c r="X161">
        <v>0</v>
      </c>
      <c r="Y161" s="4">
        <v>1.8740199999999999E-8</v>
      </c>
      <c r="Z161">
        <v>0</v>
      </c>
      <c r="AA161">
        <v>0</v>
      </c>
      <c r="AB161">
        <v>238572</v>
      </c>
      <c r="AC161">
        <v>0</v>
      </c>
      <c r="AD161">
        <v>0</v>
      </c>
      <c r="AE161">
        <v>19122265</v>
      </c>
      <c r="AF161">
        <v>80.153000000000006</v>
      </c>
      <c r="AG161">
        <v>1</v>
      </c>
      <c r="AH161" t="s">
        <v>56</v>
      </c>
      <c r="AI161">
        <v>10888</v>
      </c>
      <c r="AJ161">
        <v>54249</v>
      </c>
      <c r="AK161">
        <v>249460</v>
      </c>
      <c r="AL161" s="4">
        <v>4.67494052609649E-3</v>
      </c>
      <c r="AM161">
        <v>0.95635400000000004</v>
      </c>
      <c r="AN161">
        <v>0.1</v>
      </c>
      <c r="AO161">
        <v>0.5</v>
      </c>
      <c r="AP161" s="4">
        <v>0.04</v>
      </c>
      <c r="AQ161">
        <v>40</v>
      </c>
      <c r="AR161">
        <v>65</v>
      </c>
      <c r="AS161">
        <v>65</v>
      </c>
      <c r="AT161">
        <v>140</v>
      </c>
      <c r="AU161">
        <v>140</v>
      </c>
      <c r="AV161">
        <v>0</v>
      </c>
      <c r="AW161">
        <v>-1</v>
      </c>
      <c r="AX161">
        <v>140</v>
      </c>
      <c r="AY161">
        <v>0</v>
      </c>
      <c r="AZ161">
        <v>-1</v>
      </c>
    </row>
    <row r="162" spans="1:52">
      <c r="A162" t="s">
        <v>201</v>
      </c>
      <c r="B162">
        <v>15616</v>
      </c>
      <c r="C162" t="s">
        <v>261</v>
      </c>
      <c r="D162" s="1">
        <v>44418.148576388892</v>
      </c>
      <c r="E162" t="s">
        <v>61</v>
      </c>
      <c r="F162" t="s">
        <v>262</v>
      </c>
      <c r="G162">
        <v>11027</v>
      </c>
      <c r="H162" t="s">
        <v>204</v>
      </c>
      <c r="I162" t="s">
        <v>263</v>
      </c>
      <c r="J162">
        <v>1</v>
      </c>
      <c r="K162" t="s">
        <v>53</v>
      </c>
      <c r="L162" s="2">
        <v>44457</v>
      </c>
      <c r="M162" s="3">
        <v>0.82824074074074072</v>
      </c>
      <c r="N162" s="3">
        <v>0.8284259259259259</v>
      </c>
      <c r="O162">
        <v>0</v>
      </c>
      <c r="P162" t="s">
        <v>54</v>
      </c>
      <c r="Q162" t="s">
        <v>16</v>
      </c>
      <c r="R162">
        <v>9.1</v>
      </c>
      <c r="S162">
        <v>1000</v>
      </c>
      <c r="T162">
        <v>1000</v>
      </c>
      <c r="U162">
        <v>0</v>
      </c>
      <c r="V162">
        <v>1</v>
      </c>
      <c r="W162" t="s">
        <v>55</v>
      </c>
      <c r="X162">
        <v>0</v>
      </c>
      <c r="Y162" s="4">
        <v>1.8740199999999999E-8</v>
      </c>
      <c r="Z162">
        <v>254124</v>
      </c>
      <c r="AA162">
        <v>2991418</v>
      </c>
      <c r="AB162">
        <v>3477812</v>
      </c>
      <c r="AC162">
        <v>45242225</v>
      </c>
      <c r="AD162">
        <v>417378190</v>
      </c>
      <c r="AE162">
        <v>200719200</v>
      </c>
      <c r="AF162">
        <v>98.662000000000006</v>
      </c>
      <c r="AG162">
        <v>0.51727299999999998</v>
      </c>
      <c r="AH162">
        <v>142.54</v>
      </c>
      <c r="AI162">
        <v>12938</v>
      </c>
      <c r="AJ162">
        <v>2051904</v>
      </c>
      <c r="AK162">
        <v>6736292</v>
      </c>
      <c r="AL162">
        <v>0.126239735694779</v>
      </c>
      <c r="AM162">
        <v>0.99807900000000005</v>
      </c>
      <c r="AN162">
        <v>0.1</v>
      </c>
      <c r="AO162">
        <v>0.5</v>
      </c>
      <c r="AP162" s="4">
        <v>0.04</v>
      </c>
      <c r="AQ162">
        <v>180</v>
      </c>
      <c r="AR162">
        <v>175</v>
      </c>
      <c r="AS162">
        <v>175</v>
      </c>
      <c r="AT162">
        <v>100</v>
      </c>
      <c r="AU162">
        <v>100</v>
      </c>
      <c r="AV162">
        <v>0</v>
      </c>
      <c r="AW162">
        <v>-1</v>
      </c>
      <c r="AX162">
        <v>140</v>
      </c>
      <c r="AY162">
        <v>0</v>
      </c>
      <c r="AZ162">
        <v>-1</v>
      </c>
    </row>
    <row r="163" spans="1:52">
      <c r="A163" t="s">
        <v>201</v>
      </c>
      <c r="B163">
        <v>15616</v>
      </c>
      <c r="C163" t="s">
        <v>261</v>
      </c>
      <c r="D163" s="1">
        <v>44418.148576388892</v>
      </c>
      <c r="E163" t="s">
        <v>61</v>
      </c>
      <c r="F163" t="s">
        <v>262</v>
      </c>
      <c r="G163">
        <v>11036</v>
      </c>
      <c r="H163" t="s">
        <v>204</v>
      </c>
      <c r="I163" t="s">
        <v>264</v>
      </c>
      <c r="J163">
        <v>1</v>
      </c>
      <c r="K163" t="s">
        <v>53</v>
      </c>
      <c r="L163" s="2">
        <v>44457</v>
      </c>
      <c r="M163" s="3">
        <v>0.8300347222222223</v>
      </c>
      <c r="N163" s="3">
        <v>0.83020833333333333</v>
      </c>
      <c r="O163">
        <v>0</v>
      </c>
      <c r="P163" t="s">
        <v>54</v>
      </c>
      <c r="Q163" t="s">
        <v>16</v>
      </c>
      <c r="R163">
        <v>9.1</v>
      </c>
      <c r="S163">
        <v>1000</v>
      </c>
      <c r="T163">
        <v>1000</v>
      </c>
      <c r="U163">
        <v>0</v>
      </c>
      <c r="V163">
        <v>1</v>
      </c>
      <c r="W163" t="s">
        <v>55</v>
      </c>
      <c r="X163">
        <v>0</v>
      </c>
      <c r="Y163" s="4">
        <v>1.8740199999999999E-8</v>
      </c>
      <c r="Z163">
        <v>64995</v>
      </c>
      <c r="AA163">
        <v>367393</v>
      </c>
      <c r="AB163">
        <v>163557</v>
      </c>
      <c r="AC163">
        <v>11574517</v>
      </c>
      <c r="AD163">
        <v>54683263</v>
      </c>
      <c r="AE163">
        <v>10663158</v>
      </c>
      <c r="AF163">
        <v>129.07400000000001</v>
      </c>
      <c r="AG163">
        <v>0.27445000000000003</v>
      </c>
      <c r="AH163">
        <v>153.23699999999999</v>
      </c>
      <c r="AI163">
        <v>40606</v>
      </c>
      <c r="AJ163">
        <v>6810354</v>
      </c>
      <c r="AK163">
        <v>636551</v>
      </c>
      <c r="AL163" s="4">
        <v>1.19291191647047E-2</v>
      </c>
      <c r="AM163">
        <v>0.93620899999999996</v>
      </c>
      <c r="AN163">
        <v>0.1</v>
      </c>
      <c r="AO163">
        <v>0.5</v>
      </c>
      <c r="AP163" s="4">
        <v>0.04</v>
      </c>
      <c r="AQ163">
        <v>180</v>
      </c>
      <c r="AR163">
        <v>175</v>
      </c>
      <c r="AS163">
        <v>175</v>
      </c>
      <c r="AT163">
        <v>100</v>
      </c>
      <c r="AU163">
        <v>100</v>
      </c>
      <c r="AV163">
        <v>0</v>
      </c>
      <c r="AW163">
        <v>-1</v>
      </c>
      <c r="AX163">
        <v>140</v>
      </c>
      <c r="AY163">
        <v>0</v>
      </c>
      <c r="AZ163">
        <v>-1</v>
      </c>
    </row>
    <row r="164" spans="1:52">
      <c r="A164" t="s">
        <v>201</v>
      </c>
      <c r="B164">
        <v>15616</v>
      </c>
      <c r="C164" t="s">
        <v>261</v>
      </c>
      <c r="D164" s="1">
        <v>44418.148576388892</v>
      </c>
      <c r="E164" t="s">
        <v>61</v>
      </c>
      <c r="F164" t="s">
        <v>262</v>
      </c>
      <c r="G164">
        <v>11045</v>
      </c>
      <c r="H164" t="s">
        <v>204</v>
      </c>
      <c r="I164" t="s">
        <v>265</v>
      </c>
      <c r="J164">
        <v>1</v>
      </c>
      <c r="K164" t="s">
        <v>53</v>
      </c>
      <c r="L164" s="2">
        <v>44457</v>
      </c>
      <c r="M164" s="3">
        <v>0.83177083333333324</v>
      </c>
      <c r="N164" s="3">
        <v>0.83196759259259256</v>
      </c>
      <c r="O164">
        <v>0</v>
      </c>
      <c r="P164" t="s">
        <v>54</v>
      </c>
      <c r="Q164" t="s">
        <v>16</v>
      </c>
      <c r="R164">
        <v>9.1</v>
      </c>
      <c r="S164">
        <v>1000</v>
      </c>
      <c r="T164">
        <v>1000</v>
      </c>
      <c r="U164">
        <v>0</v>
      </c>
      <c r="V164">
        <v>1</v>
      </c>
      <c r="W164" t="s">
        <v>55</v>
      </c>
      <c r="X164">
        <v>0</v>
      </c>
      <c r="Y164" s="4">
        <v>1.8740199999999999E-8</v>
      </c>
      <c r="Z164">
        <v>290638</v>
      </c>
      <c r="AA164">
        <v>3524728</v>
      </c>
      <c r="AB164">
        <v>11362598</v>
      </c>
      <c r="AC164">
        <v>51740136</v>
      </c>
      <c r="AD164">
        <v>490560096</v>
      </c>
      <c r="AE164">
        <v>430574147</v>
      </c>
      <c r="AF164">
        <v>64.097800000000007</v>
      </c>
      <c r="AG164">
        <v>0.74862499999999998</v>
      </c>
      <c r="AH164">
        <v>142.136</v>
      </c>
      <c r="AI164">
        <v>25008</v>
      </c>
      <c r="AJ164">
        <v>3879726</v>
      </c>
      <c r="AK164">
        <v>15202972</v>
      </c>
      <c r="AL164">
        <v>0.28490735957632601</v>
      </c>
      <c r="AM164">
        <v>0.99835499999999999</v>
      </c>
      <c r="AN164">
        <v>0.1</v>
      </c>
      <c r="AO164">
        <v>0.5</v>
      </c>
      <c r="AP164" s="4">
        <v>0.04</v>
      </c>
      <c r="AQ164">
        <v>180</v>
      </c>
      <c r="AR164">
        <v>175</v>
      </c>
      <c r="AS164">
        <v>175</v>
      </c>
      <c r="AT164">
        <v>100</v>
      </c>
      <c r="AU164">
        <v>100</v>
      </c>
      <c r="AV164">
        <v>0</v>
      </c>
      <c r="AW164">
        <v>-1</v>
      </c>
      <c r="AX164">
        <v>60</v>
      </c>
      <c r="AY164">
        <v>0</v>
      </c>
      <c r="AZ164">
        <v>-1</v>
      </c>
    </row>
    <row r="165" spans="1:52">
      <c r="A165" t="s">
        <v>201</v>
      </c>
      <c r="B165">
        <v>15616</v>
      </c>
      <c r="C165" t="s">
        <v>261</v>
      </c>
      <c r="D165" s="1">
        <v>44418.148576388892</v>
      </c>
      <c r="E165" t="s">
        <v>61</v>
      </c>
      <c r="F165" t="s">
        <v>262</v>
      </c>
      <c r="G165">
        <v>11054</v>
      </c>
      <c r="H165" t="s">
        <v>204</v>
      </c>
      <c r="I165" t="s">
        <v>266</v>
      </c>
      <c r="J165">
        <v>1</v>
      </c>
      <c r="K165" t="s">
        <v>53</v>
      </c>
      <c r="L165" s="2">
        <v>44457</v>
      </c>
      <c r="M165" s="3">
        <v>0.83337962962962964</v>
      </c>
      <c r="N165" s="3">
        <v>0.83354166666666663</v>
      </c>
      <c r="O165">
        <v>0</v>
      </c>
      <c r="P165" t="s">
        <v>54</v>
      </c>
      <c r="Q165" t="s">
        <v>16</v>
      </c>
      <c r="R165">
        <v>9.1</v>
      </c>
      <c r="S165">
        <v>1000</v>
      </c>
      <c r="T165">
        <v>1000</v>
      </c>
      <c r="U165">
        <v>0</v>
      </c>
      <c r="V165">
        <v>1</v>
      </c>
      <c r="W165" t="s">
        <v>55</v>
      </c>
      <c r="X165">
        <v>0</v>
      </c>
      <c r="Y165" s="4">
        <v>1.8740199999999999E-8</v>
      </c>
      <c r="Z165">
        <v>58647</v>
      </c>
      <c r="AA165">
        <v>559986</v>
      </c>
      <c r="AB165">
        <v>410379</v>
      </c>
      <c r="AC165">
        <v>10440907</v>
      </c>
      <c r="AD165">
        <v>79836824</v>
      </c>
      <c r="AE165">
        <v>24311424</v>
      </c>
      <c r="AF165">
        <v>111.358</v>
      </c>
      <c r="AG165">
        <v>0.39880900000000002</v>
      </c>
      <c r="AH165">
        <v>145.93100000000001</v>
      </c>
      <c r="AI165">
        <v>11365</v>
      </c>
      <c r="AJ165">
        <v>1899876</v>
      </c>
      <c r="AK165">
        <v>1040377</v>
      </c>
      <c r="AL165" s="4">
        <v>1.9496915736866401E-2</v>
      </c>
      <c r="AM165">
        <v>0.98907599999999996</v>
      </c>
      <c r="AN165">
        <v>0.1</v>
      </c>
      <c r="AO165">
        <v>0.5</v>
      </c>
      <c r="AP165" s="4">
        <v>0.04</v>
      </c>
      <c r="AQ165">
        <v>180</v>
      </c>
      <c r="AR165">
        <v>175</v>
      </c>
      <c r="AS165">
        <v>175</v>
      </c>
      <c r="AT165">
        <v>100</v>
      </c>
      <c r="AU165">
        <v>100</v>
      </c>
      <c r="AV165">
        <v>0</v>
      </c>
      <c r="AW165">
        <v>-1</v>
      </c>
      <c r="AX165">
        <v>60</v>
      </c>
      <c r="AY165">
        <v>0</v>
      </c>
      <c r="AZ165">
        <v>-1</v>
      </c>
    </row>
    <row r="166" spans="1:52">
      <c r="A166" t="s">
        <v>201</v>
      </c>
      <c r="B166">
        <v>15616</v>
      </c>
      <c r="C166" t="s">
        <v>261</v>
      </c>
      <c r="D166" s="1">
        <v>44418.148576388892</v>
      </c>
      <c r="E166" t="s">
        <v>61</v>
      </c>
      <c r="F166" t="s">
        <v>262</v>
      </c>
      <c r="G166">
        <v>11103</v>
      </c>
      <c r="H166" t="s">
        <v>209</v>
      </c>
      <c r="I166" t="s">
        <v>263</v>
      </c>
      <c r="J166">
        <v>1</v>
      </c>
      <c r="K166" t="s">
        <v>53</v>
      </c>
      <c r="L166" s="2">
        <v>44457</v>
      </c>
      <c r="M166" s="3">
        <v>0.84188657407407408</v>
      </c>
      <c r="N166" s="3">
        <v>0.84201388888888884</v>
      </c>
      <c r="O166">
        <v>0</v>
      </c>
      <c r="P166" t="s">
        <v>54</v>
      </c>
      <c r="Q166" t="s">
        <v>16</v>
      </c>
      <c r="R166">
        <v>9.1</v>
      </c>
      <c r="S166">
        <v>1000</v>
      </c>
      <c r="T166">
        <v>1000</v>
      </c>
      <c r="U166">
        <v>0</v>
      </c>
      <c r="V166">
        <v>1</v>
      </c>
      <c r="W166" t="s">
        <v>55</v>
      </c>
      <c r="X166">
        <v>0</v>
      </c>
      <c r="Y166" s="4">
        <v>1.8740199999999999E-8</v>
      </c>
      <c r="Z166">
        <v>6082453</v>
      </c>
      <c r="AA166">
        <v>2991418</v>
      </c>
      <c r="AB166">
        <v>3477812</v>
      </c>
      <c r="AC166">
        <v>1257548183</v>
      </c>
      <c r="AD166">
        <v>417378190</v>
      </c>
      <c r="AE166">
        <v>200719200</v>
      </c>
      <c r="AF166">
        <v>149.434</v>
      </c>
      <c r="AG166">
        <v>0.27707900000000002</v>
      </c>
      <c r="AH166">
        <v>184.58799999999999</v>
      </c>
      <c r="AI166">
        <v>1026043</v>
      </c>
      <c r="AJ166">
        <v>217232172</v>
      </c>
      <c r="AK166">
        <v>13577726</v>
      </c>
      <c r="AL166">
        <v>0.254449857811409</v>
      </c>
      <c r="AM166">
        <v>0.92443200000000003</v>
      </c>
      <c r="AN166">
        <v>0.1</v>
      </c>
      <c r="AO166">
        <v>0.5</v>
      </c>
      <c r="AP166" s="4">
        <v>0.04</v>
      </c>
      <c r="AQ166">
        <v>220</v>
      </c>
      <c r="AR166">
        <v>175</v>
      </c>
      <c r="AS166">
        <v>175</v>
      </c>
      <c r="AT166">
        <v>100</v>
      </c>
      <c r="AU166">
        <v>100</v>
      </c>
      <c r="AV166">
        <v>0</v>
      </c>
      <c r="AW166">
        <v>-1</v>
      </c>
      <c r="AX166">
        <v>140</v>
      </c>
      <c r="AY166">
        <v>0</v>
      </c>
      <c r="AZ166">
        <v>-1</v>
      </c>
    </row>
    <row r="167" spans="1:52">
      <c r="A167" t="s">
        <v>201</v>
      </c>
      <c r="B167">
        <v>15616</v>
      </c>
      <c r="C167" t="s">
        <v>261</v>
      </c>
      <c r="D167" s="1">
        <v>44418.148576388892</v>
      </c>
      <c r="E167" t="s">
        <v>61</v>
      </c>
      <c r="F167" t="s">
        <v>262</v>
      </c>
      <c r="G167">
        <v>11121</v>
      </c>
      <c r="H167" t="s">
        <v>209</v>
      </c>
      <c r="I167" t="s">
        <v>264</v>
      </c>
      <c r="J167">
        <v>1</v>
      </c>
      <c r="K167" t="s">
        <v>53</v>
      </c>
      <c r="L167" s="2">
        <v>44457</v>
      </c>
      <c r="M167" s="3">
        <v>0.8443518518518518</v>
      </c>
      <c r="N167" s="3">
        <v>0.84447916666666656</v>
      </c>
      <c r="O167">
        <v>0</v>
      </c>
      <c r="P167" t="s">
        <v>54</v>
      </c>
      <c r="Q167" t="s">
        <v>16</v>
      </c>
      <c r="R167">
        <v>9.1</v>
      </c>
      <c r="S167">
        <v>1000</v>
      </c>
      <c r="T167">
        <v>1000</v>
      </c>
      <c r="U167">
        <v>0</v>
      </c>
      <c r="V167">
        <v>1</v>
      </c>
      <c r="W167" t="s">
        <v>55</v>
      </c>
      <c r="X167">
        <v>0</v>
      </c>
      <c r="Y167" s="4">
        <v>1.8740199999999999E-8</v>
      </c>
      <c r="Z167">
        <v>2957043</v>
      </c>
      <c r="AA167">
        <v>367393</v>
      </c>
      <c r="AB167">
        <v>163557</v>
      </c>
      <c r="AC167">
        <v>619209316</v>
      </c>
      <c r="AD167">
        <v>54683263</v>
      </c>
      <c r="AE167">
        <v>10663158</v>
      </c>
      <c r="AF167">
        <v>196.261</v>
      </c>
      <c r="AG167" s="4">
        <v>4.68914E-2</v>
      </c>
      <c r="AH167">
        <v>202.709</v>
      </c>
      <c r="AI167">
        <v>1890542</v>
      </c>
      <c r="AJ167">
        <v>398503268</v>
      </c>
      <c r="AK167">
        <v>5378535</v>
      </c>
      <c r="AL167">
        <v>0.100795042261398</v>
      </c>
      <c r="AM167">
        <v>0.64850200000000002</v>
      </c>
      <c r="AN167">
        <v>0.1</v>
      </c>
      <c r="AO167">
        <v>0.5</v>
      </c>
      <c r="AP167" s="4">
        <v>0.04</v>
      </c>
      <c r="AQ167">
        <v>220</v>
      </c>
      <c r="AR167">
        <v>175</v>
      </c>
      <c r="AS167">
        <v>175</v>
      </c>
      <c r="AT167">
        <v>100</v>
      </c>
      <c r="AU167">
        <v>100</v>
      </c>
      <c r="AV167">
        <v>0</v>
      </c>
      <c r="AW167">
        <v>-1</v>
      </c>
      <c r="AX167">
        <v>140</v>
      </c>
      <c r="AY167">
        <v>0</v>
      </c>
      <c r="AZ167">
        <v>-1</v>
      </c>
    </row>
    <row r="168" spans="1:52">
      <c r="A168" t="s">
        <v>201</v>
      </c>
      <c r="B168">
        <v>15616</v>
      </c>
      <c r="C168" t="s">
        <v>261</v>
      </c>
      <c r="D168" s="1">
        <v>44418.148576388892</v>
      </c>
      <c r="E168" t="s">
        <v>61</v>
      </c>
      <c r="F168" t="s">
        <v>262</v>
      </c>
      <c r="G168">
        <v>11139</v>
      </c>
      <c r="H168" t="s">
        <v>209</v>
      </c>
      <c r="I168" t="s">
        <v>265</v>
      </c>
      <c r="J168">
        <v>1</v>
      </c>
      <c r="K168" t="s">
        <v>53</v>
      </c>
      <c r="L168" s="2">
        <v>44457</v>
      </c>
      <c r="M168" s="3">
        <v>0.84684027777777782</v>
      </c>
      <c r="N168" s="3">
        <v>0.84696759259259258</v>
      </c>
      <c r="O168">
        <v>0</v>
      </c>
      <c r="P168" t="s">
        <v>54</v>
      </c>
      <c r="Q168" t="s">
        <v>16</v>
      </c>
      <c r="R168">
        <v>9.1</v>
      </c>
      <c r="S168">
        <v>1000</v>
      </c>
      <c r="T168">
        <v>1000</v>
      </c>
      <c r="U168">
        <v>0</v>
      </c>
      <c r="V168">
        <v>1</v>
      </c>
      <c r="W168" t="s">
        <v>55</v>
      </c>
      <c r="X168">
        <v>0</v>
      </c>
      <c r="Y168" s="4">
        <v>1.8740199999999999E-8</v>
      </c>
      <c r="Z168">
        <v>4914650</v>
      </c>
      <c r="AA168">
        <v>3524728</v>
      </c>
      <c r="AB168">
        <v>11362598</v>
      </c>
      <c r="AC168">
        <v>1002556621</v>
      </c>
      <c r="AD168">
        <v>490560096</v>
      </c>
      <c r="AE168">
        <v>430574147</v>
      </c>
      <c r="AF168">
        <v>97.1464</v>
      </c>
      <c r="AG168">
        <v>0.57381099999999996</v>
      </c>
      <c r="AH168">
        <v>176.923</v>
      </c>
      <c r="AI168">
        <v>790551</v>
      </c>
      <c r="AJ168">
        <v>165742841</v>
      </c>
      <c r="AK168">
        <v>20592527</v>
      </c>
      <c r="AL168">
        <v>0.38590891929381999</v>
      </c>
      <c r="AM168">
        <v>0.96160999999999996</v>
      </c>
      <c r="AN168">
        <v>0.1</v>
      </c>
      <c r="AO168">
        <v>0.5</v>
      </c>
      <c r="AP168" s="4">
        <v>0.04</v>
      </c>
      <c r="AQ168">
        <v>220</v>
      </c>
      <c r="AR168">
        <v>175</v>
      </c>
      <c r="AS168">
        <v>175</v>
      </c>
      <c r="AT168">
        <v>100</v>
      </c>
      <c r="AU168">
        <v>100</v>
      </c>
      <c r="AV168">
        <v>0</v>
      </c>
      <c r="AW168">
        <v>-1</v>
      </c>
      <c r="AX168">
        <v>140</v>
      </c>
      <c r="AY168">
        <v>0</v>
      </c>
      <c r="AZ168">
        <v>-1</v>
      </c>
    </row>
    <row r="169" spans="1:52">
      <c r="A169" t="s">
        <v>201</v>
      </c>
      <c r="B169">
        <v>15616</v>
      </c>
      <c r="C169" t="s">
        <v>261</v>
      </c>
      <c r="D169" s="1">
        <v>44418.148576388892</v>
      </c>
      <c r="E169" t="s">
        <v>61</v>
      </c>
      <c r="F169" t="s">
        <v>262</v>
      </c>
      <c r="G169">
        <v>11157</v>
      </c>
      <c r="H169" t="s">
        <v>209</v>
      </c>
      <c r="I169" t="s">
        <v>266</v>
      </c>
      <c r="J169">
        <v>1</v>
      </c>
      <c r="K169" t="s">
        <v>53</v>
      </c>
      <c r="L169" s="2">
        <v>44457</v>
      </c>
      <c r="M169" s="3">
        <v>0.84931712962962969</v>
      </c>
      <c r="N169" s="3">
        <v>0.8494328703703703</v>
      </c>
      <c r="O169">
        <v>0</v>
      </c>
      <c r="P169" t="s">
        <v>54</v>
      </c>
      <c r="Q169" t="s">
        <v>16</v>
      </c>
      <c r="R169">
        <v>9.1</v>
      </c>
      <c r="S169">
        <v>1000</v>
      </c>
      <c r="T169">
        <v>1000</v>
      </c>
      <c r="U169">
        <v>0</v>
      </c>
      <c r="V169">
        <v>1</v>
      </c>
      <c r="W169" t="s">
        <v>55</v>
      </c>
      <c r="X169">
        <v>0</v>
      </c>
      <c r="Y169" s="4">
        <v>1.8740199999999999E-8</v>
      </c>
      <c r="Z169">
        <v>954635</v>
      </c>
      <c r="AA169">
        <v>559986</v>
      </c>
      <c r="AB169">
        <v>410379</v>
      </c>
      <c r="AC169">
        <v>194117934</v>
      </c>
      <c r="AD169">
        <v>79836824</v>
      </c>
      <c r="AE169">
        <v>24311424</v>
      </c>
      <c r="AF169">
        <v>154.94300000000001</v>
      </c>
      <c r="AG169">
        <v>0.21318400000000001</v>
      </c>
      <c r="AH169">
        <v>180.87299999999999</v>
      </c>
      <c r="AI169">
        <v>1334827</v>
      </c>
      <c r="AJ169">
        <v>282922527</v>
      </c>
      <c r="AK169">
        <v>3259827</v>
      </c>
      <c r="AL169" s="4">
        <v>6.1089943679802597E-2</v>
      </c>
      <c r="AM169">
        <v>0.59052199999999999</v>
      </c>
      <c r="AN169">
        <v>0.1</v>
      </c>
      <c r="AO169">
        <v>0.5</v>
      </c>
      <c r="AP169" s="4">
        <v>0.04</v>
      </c>
      <c r="AQ169">
        <v>220</v>
      </c>
      <c r="AR169">
        <v>175</v>
      </c>
      <c r="AS169">
        <v>175</v>
      </c>
      <c r="AT169">
        <v>100</v>
      </c>
      <c r="AU169">
        <v>100</v>
      </c>
      <c r="AV169">
        <v>0</v>
      </c>
      <c r="AW169">
        <v>-1</v>
      </c>
      <c r="AX169">
        <v>140</v>
      </c>
      <c r="AY169">
        <v>0</v>
      </c>
      <c r="AZ169">
        <v>-1</v>
      </c>
    </row>
    <row r="170" spans="1:52">
      <c r="A170" t="s">
        <v>201</v>
      </c>
      <c r="B170">
        <v>15616</v>
      </c>
      <c r="C170" t="s">
        <v>261</v>
      </c>
      <c r="D170" s="1">
        <v>44418.148576388892</v>
      </c>
      <c r="E170" t="s">
        <v>61</v>
      </c>
      <c r="F170" t="s">
        <v>262</v>
      </c>
      <c r="G170">
        <v>11191</v>
      </c>
      <c r="H170" t="s">
        <v>52</v>
      </c>
      <c r="I170" t="s">
        <v>263</v>
      </c>
      <c r="J170">
        <v>1</v>
      </c>
      <c r="K170" t="s">
        <v>53</v>
      </c>
      <c r="L170" s="2">
        <v>44483</v>
      </c>
      <c r="M170" s="3">
        <v>0.69876157407407413</v>
      </c>
      <c r="N170" s="3">
        <v>0.69901620370370365</v>
      </c>
      <c r="O170">
        <v>0</v>
      </c>
      <c r="P170" t="s">
        <v>54</v>
      </c>
      <c r="Q170" t="s">
        <v>16</v>
      </c>
      <c r="R170">
        <v>9.1</v>
      </c>
      <c r="S170">
        <v>1000</v>
      </c>
      <c r="T170">
        <v>1000</v>
      </c>
      <c r="U170">
        <v>0</v>
      </c>
      <c r="V170">
        <v>1</v>
      </c>
      <c r="W170" t="s">
        <v>55</v>
      </c>
      <c r="X170">
        <v>0</v>
      </c>
      <c r="Y170" s="4">
        <v>1.8740199999999999E-8</v>
      </c>
      <c r="Z170">
        <v>0</v>
      </c>
      <c r="AA170">
        <v>0</v>
      </c>
      <c r="AB170">
        <v>4984442</v>
      </c>
      <c r="AC170">
        <v>0</v>
      </c>
      <c r="AD170">
        <v>0</v>
      </c>
      <c r="AE170">
        <v>382501541</v>
      </c>
      <c r="AF170">
        <v>76.739099999999993</v>
      </c>
      <c r="AG170">
        <v>1</v>
      </c>
      <c r="AH170" t="s">
        <v>56</v>
      </c>
      <c r="AI170">
        <v>280</v>
      </c>
      <c r="AJ170">
        <v>7397</v>
      </c>
      <c r="AK170">
        <v>4984722</v>
      </c>
      <c r="AL170" s="4">
        <v>9.3414891722620005E-2</v>
      </c>
      <c r="AM170">
        <v>0.99994400000000006</v>
      </c>
      <c r="AN170">
        <v>0.1</v>
      </c>
      <c r="AO170">
        <v>0.5</v>
      </c>
      <c r="AP170" s="4">
        <v>0.04</v>
      </c>
      <c r="AQ170">
        <v>40</v>
      </c>
      <c r="AR170">
        <v>65</v>
      </c>
      <c r="AS170">
        <v>65</v>
      </c>
      <c r="AT170">
        <v>140</v>
      </c>
      <c r="AU170">
        <v>140</v>
      </c>
      <c r="AV170">
        <v>0</v>
      </c>
      <c r="AW170">
        <v>-1</v>
      </c>
      <c r="AX170">
        <v>140</v>
      </c>
      <c r="AY170">
        <v>0</v>
      </c>
      <c r="AZ170">
        <v>-1</v>
      </c>
    </row>
    <row r="171" spans="1:52">
      <c r="A171" t="s">
        <v>201</v>
      </c>
      <c r="B171">
        <v>15616</v>
      </c>
      <c r="C171" t="s">
        <v>261</v>
      </c>
      <c r="D171" s="1">
        <v>44418.148576388892</v>
      </c>
      <c r="E171" t="s">
        <v>61</v>
      </c>
      <c r="F171" t="s">
        <v>262</v>
      </c>
      <c r="G171">
        <v>11200</v>
      </c>
      <c r="H171" t="s">
        <v>52</v>
      </c>
      <c r="I171" t="s">
        <v>264</v>
      </c>
      <c r="J171">
        <v>1</v>
      </c>
      <c r="K171" t="s">
        <v>53</v>
      </c>
      <c r="L171" s="2">
        <v>44483</v>
      </c>
      <c r="M171" s="3">
        <v>0.70074074074074078</v>
      </c>
      <c r="N171" s="3">
        <v>0.70090277777777776</v>
      </c>
      <c r="O171">
        <v>0</v>
      </c>
      <c r="P171" t="s">
        <v>54</v>
      </c>
      <c r="Q171" t="s">
        <v>16</v>
      </c>
      <c r="R171">
        <v>9.1</v>
      </c>
      <c r="S171">
        <v>1000</v>
      </c>
      <c r="T171">
        <v>1000</v>
      </c>
      <c r="U171">
        <v>0</v>
      </c>
      <c r="V171">
        <v>1</v>
      </c>
      <c r="W171" t="s">
        <v>55</v>
      </c>
      <c r="X171">
        <v>0</v>
      </c>
      <c r="Y171" s="4">
        <v>1.8740199999999999E-8</v>
      </c>
      <c r="Z171">
        <v>0</v>
      </c>
      <c r="AA171">
        <v>0</v>
      </c>
      <c r="AB171">
        <v>280085</v>
      </c>
      <c r="AC171">
        <v>0</v>
      </c>
      <c r="AD171">
        <v>0</v>
      </c>
      <c r="AE171">
        <v>24968712</v>
      </c>
      <c r="AF171">
        <v>89.146900000000002</v>
      </c>
      <c r="AG171">
        <v>1</v>
      </c>
      <c r="AH171" t="s">
        <v>56</v>
      </c>
      <c r="AI171">
        <v>8</v>
      </c>
      <c r="AJ171">
        <v>234</v>
      </c>
      <c r="AK171">
        <v>280093</v>
      </c>
      <c r="AL171" s="4">
        <v>5.2490103294153198E-3</v>
      </c>
      <c r="AM171">
        <v>0.99997100000000005</v>
      </c>
      <c r="AN171">
        <v>0.1</v>
      </c>
      <c r="AO171">
        <v>0.5</v>
      </c>
      <c r="AP171" s="4">
        <v>0.04</v>
      </c>
      <c r="AQ171">
        <v>40</v>
      </c>
      <c r="AR171">
        <v>65</v>
      </c>
      <c r="AS171">
        <v>65</v>
      </c>
      <c r="AT171">
        <v>140</v>
      </c>
      <c r="AU171">
        <v>140</v>
      </c>
      <c r="AV171">
        <v>0</v>
      </c>
      <c r="AW171">
        <v>-1</v>
      </c>
      <c r="AX171">
        <v>140</v>
      </c>
      <c r="AY171">
        <v>0</v>
      </c>
      <c r="AZ171">
        <v>-1</v>
      </c>
    </row>
    <row r="172" spans="1:52">
      <c r="A172" t="s">
        <v>201</v>
      </c>
      <c r="B172">
        <v>15616</v>
      </c>
      <c r="C172" t="s">
        <v>261</v>
      </c>
      <c r="D172" s="1">
        <v>44418.148576388892</v>
      </c>
      <c r="E172" t="s">
        <v>61</v>
      </c>
      <c r="F172" t="s">
        <v>262</v>
      </c>
      <c r="G172">
        <v>11227</v>
      </c>
      <c r="H172" t="s">
        <v>52</v>
      </c>
      <c r="I172" t="s">
        <v>263</v>
      </c>
      <c r="J172">
        <v>1</v>
      </c>
      <c r="K172" t="s">
        <v>53</v>
      </c>
      <c r="L172" s="2">
        <v>44483</v>
      </c>
      <c r="M172" s="3">
        <v>0.72509259259259251</v>
      </c>
      <c r="N172" s="3">
        <v>0.72523148148148142</v>
      </c>
      <c r="O172">
        <v>0</v>
      </c>
      <c r="P172" t="s">
        <v>54</v>
      </c>
      <c r="Q172" t="s">
        <v>16</v>
      </c>
      <c r="R172">
        <v>9.1</v>
      </c>
      <c r="S172">
        <v>1000</v>
      </c>
      <c r="T172">
        <v>1000</v>
      </c>
      <c r="U172">
        <v>0</v>
      </c>
      <c r="V172">
        <v>1</v>
      </c>
      <c r="W172" t="s">
        <v>55</v>
      </c>
      <c r="X172">
        <v>0</v>
      </c>
      <c r="Y172" s="4">
        <v>1.8740199999999999E-8</v>
      </c>
      <c r="Z172">
        <v>0</v>
      </c>
      <c r="AA172">
        <v>0</v>
      </c>
      <c r="AB172">
        <v>4984442</v>
      </c>
      <c r="AC172">
        <v>0</v>
      </c>
      <c r="AD172">
        <v>0</v>
      </c>
      <c r="AE172">
        <v>382501541</v>
      </c>
      <c r="AF172">
        <v>76.739099999999993</v>
      </c>
      <c r="AG172">
        <v>1</v>
      </c>
      <c r="AH172" t="s">
        <v>56</v>
      </c>
      <c r="AI172">
        <v>280</v>
      </c>
      <c r="AJ172">
        <v>7397</v>
      </c>
      <c r="AK172">
        <v>4984722</v>
      </c>
      <c r="AL172" s="4">
        <v>9.3414891722620005E-2</v>
      </c>
      <c r="AM172">
        <v>0.99994400000000006</v>
      </c>
      <c r="AN172">
        <v>0.1</v>
      </c>
      <c r="AO172">
        <v>0.5</v>
      </c>
      <c r="AP172" s="4">
        <v>0.04</v>
      </c>
      <c r="AQ172">
        <v>40</v>
      </c>
      <c r="AR172">
        <v>65</v>
      </c>
      <c r="AS172">
        <v>65</v>
      </c>
      <c r="AT172">
        <v>140</v>
      </c>
      <c r="AU172">
        <v>140</v>
      </c>
      <c r="AV172">
        <v>0</v>
      </c>
      <c r="AW172">
        <v>-1</v>
      </c>
      <c r="AX172">
        <v>140</v>
      </c>
      <c r="AY172">
        <v>0</v>
      </c>
      <c r="AZ172">
        <v>-1</v>
      </c>
    </row>
    <row r="173" spans="1:52">
      <c r="A173" t="s">
        <v>201</v>
      </c>
      <c r="B173">
        <v>15616</v>
      </c>
      <c r="C173" t="s">
        <v>261</v>
      </c>
      <c r="D173" s="1">
        <v>44418.148576388892</v>
      </c>
      <c r="E173" t="s">
        <v>61</v>
      </c>
      <c r="F173" t="s">
        <v>262</v>
      </c>
      <c r="G173">
        <v>11236</v>
      </c>
      <c r="H173" t="s">
        <v>52</v>
      </c>
      <c r="I173" t="s">
        <v>264</v>
      </c>
      <c r="J173">
        <v>1</v>
      </c>
      <c r="K173" t="s">
        <v>53</v>
      </c>
      <c r="L173" s="2">
        <v>44483</v>
      </c>
      <c r="M173" s="3">
        <v>0.72645833333333332</v>
      </c>
      <c r="N173" s="3">
        <v>0.72659722222222223</v>
      </c>
      <c r="O173">
        <v>0</v>
      </c>
      <c r="P173" t="s">
        <v>54</v>
      </c>
      <c r="Q173" t="s">
        <v>16</v>
      </c>
      <c r="R173">
        <v>9.1</v>
      </c>
      <c r="S173">
        <v>1000</v>
      </c>
      <c r="T173">
        <v>1000</v>
      </c>
      <c r="U173">
        <v>0</v>
      </c>
      <c r="V173">
        <v>1</v>
      </c>
      <c r="W173" t="s">
        <v>55</v>
      </c>
      <c r="X173">
        <v>0</v>
      </c>
      <c r="Y173" s="4">
        <v>1.8740199999999999E-8</v>
      </c>
      <c r="Z173">
        <v>0</v>
      </c>
      <c r="AA173">
        <v>0</v>
      </c>
      <c r="AB173">
        <v>280085</v>
      </c>
      <c r="AC173">
        <v>0</v>
      </c>
      <c r="AD173">
        <v>0</v>
      </c>
      <c r="AE173">
        <v>24968712</v>
      </c>
      <c r="AF173">
        <v>89.146900000000002</v>
      </c>
      <c r="AG173">
        <v>1</v>
      </c>
      <c r="AH173" t="s">
        <v>56</v>
      </c>
      <c r="AI173">
        <v>8</v>
      </c>
      <c r="AJ173">
        <v>234</v>
      </c>
      <c r="AK173">
        <v>280093</v>
      </c>
      <c r="AL173" s="4">
        <v>5.2490103294153198E-3</v>
      </c>
      <c r="AM173">
        <v>0.99997100000000005</v>
      </c>
      <c r="AN173">
        <v>0.1</v>
      </c>
      <c r="AO173">
        <v>0.5</v>
      </c>
      <c r="AP173" s="4">
        <v>0.04</v>
      </c>
      <c r="AQ173">
        <v>40</v>
      </c>
      <c r="AR173">
        <v>65</v>
      </c>
      <c r="AS173">
        <v>65</v>
      </c>
      <c r="AT173">
        <v>140</v>
      </c>
      <c r="AU173">
        <v>140</v>
      </c>
      <c r="AV173">
        <v>0</v>
      </c>
      <c r="AW173">
        <v>-1</v>
      </c>
      <c r="AX173">
        <v>140</v>
      </c>
      <c r="AY173">
        <v>0</v>
      </c>
      <c r="AZ173">
        <v>-1</v>
      </c>
    </row>
    <row r="174" spans="1:52">
      <c r="A174" t="s">
        <v>201</v>
      </c>
      <c r="B174">
        <v>15616</v>
      </c>
      <c r="C174" t="s">
        <v>261</v>
      </c>
      <c r="D174" s="1">
        <v>44418.148576388892</v>
      </c>
      <c r="E174" t="s">
        <v>61</v>
      </c>
      <c r="F174" t="s">
        <v>262</v>
      </c>
      <c r="G174">
        <v>11245</v>
      </c>
      <c r="H174" t="s">
        <v>52</v>
      </c>
      <c r="I174" t="s">
        <v>263</v>
      </c>
      <c r="J174">
        <v>1</v>
      </c>
      <c r="K174" t="s">
        <v>53</v>
      </c>
      <c r="L174" s="2">
        <v>44483</v>
      </c>
      <c r="M174" s="3">
        <v>0.72781250000000008</v>
      </c>
      <c r="N174" s="3">
        <v>0.72793981481481485</v>
      </c>
      <c r="O174">
        <v>0</v>
      </c>
      <c r="P174" t="s">
        <v>54</v>
      </c>
      <c r="Q174" t="s">
        <v>16</v>
      </c>
      <c r="R174">
        <v>9.1</v>
      </c>
      <c r="S174">
        <v>1000</v>
      </c>
      <c r="T174">
        <v>1000</v>
      </c>
      <c r="U174">
        <v>0</v>
      </c>
      <c r="V174">
        <v>1</v>
      </c>
      <c r="W174" t="s">
        <v>55</v>
      </c>
      <c r="X174">
        <v>0</v>
      </c>
      <c r="Y174" s="4">
        <v>1.8740199999999999E-8</v>
      </c>
      <c r="Z174">
        <v>0</v>
      </c>
      <c r="AA174">
        <v>0</v>
      </c>
      <c r="AB174">
        <v>4984442</v>
      </c>
      <c r="AC174">
        <v>0</v>
      </c>
      <c r="AD174">
        <v>0</v>
      </c>
      <c r="AE174">
        <v>382501541</v>
      </c>
      <c r="AF174">
        <v>76.739099999999993</v>
      </c>
      <c r="AG174">
        <v>1</v>
      </c>
      <c r="AH174" t="s">
        <v>56</v>
      </c>
      <c r="AI174">
        <v>280</v>
      </c>
      <c r="AJ174">
        <v>7397</v>
      </c>
      <c r="AK174">
        <v>4984722</v>
      </c>
      <c r="AL174" s="4">
        <v>9.3414891722620005E-2</v>
      </c>
      <c r="AM174">
        <v>0.99994400000000006</v>
      </c>
      <c r="AN174">
        <v>0.1</v>
      </c>
      <c r="AO174">
        <v>0.5</v>
      </c>
      <c r="AP174" s="4">
        <v>0.04</v>
      </c>
      <c r="AQ174">
        <v>40</v>
      </c>
      <c r="AR174">
        <v>65</v>
      </c>
      <c r="AS174">
        <v>65</v>
      </c>
      <c r="AT174">
        <v>140</v>
      </c>
      <c r="AU174">
        <v>140</v>
      </c>
      <c r="AV174">
        <v>0</v>
      </c>
      <c r="AW174">
        <v>-1</v>
      </c>
    </row>
    <row r="175" spans="1:52">
      <c r="A175" t="s">
        <v>201</v>
      </c>
      <c r="B175">
        <v>15616</v>
      </c>
      <c r="C175" t="s">
        <v>261</v>
      </c>
      <c r="D175" s="1">
        <v>44418.148576388892</v>
      </c>
      <c r="E175" t="s">
        <v>61</v>
      </c>
      <c r="F175" t="s">
        <v>262</v>
      </c>
      <c r="G175">
        <v>11254</v>
      </c>
      <c r="H175" t="s">
        <v>52</v>
      </c>
      <c r="I175" t="s">
        <v>264</v>
      </c>
      <c r="J175">
        <v>1</v>
      </c>
      <c r="K175" t="s">
        <v>53</v>
      </c>
      <c r="L175" s="2">
        <v>44483</v>
      </c>
      <c r="M175" s="3">
        <v>0.72945601851851849</v>
      </c>
      <c r="N175" s="3">
        <v>0.72958333333333336</v>
      </c>
      <c r="O175">
        <v>0</v>
      </c>
      <c r="P175" t="s">
        <v>54</v>
      </c>
      <c r="Q175" t="s">
        <v>16</v>
      </c>
      <c r="R175">
        <v>9.1</v>
      </c>
      <c r="S175">
        <v>1000</v>
      </c>
      <c r="T175">
        <v>1000</v>
      </c>
      <c r="U175">
        <v>0</v>
      </c>
      <c r="V175">
        <v>1</v>
      </c>
      <c r="W175" t="s">
        <v>55</v>
      </c>
      <c r="X175">
        <v>0</v>
      </c>
      <c r="Y175" s="4">
        <v>1.8740199999999999E-8</v>
      </c>
      <c r="Z175">
        <v>0</v>
      </c>
      <c r="AA175">
        <v>0</v>
      </c>
      <c r="AB175">
        <v>280085</v>
      </c>
      <c r="AC175">
        <v>0</v>
      </c>
      <c r="AD175">
        <v>0</v>
      </c>
      <c r="AE175">
        <v>24968712</v>
      </c>
      <c r="AF175">
        <v>89.146900000000002</v>
      </c>
      <c r="AG175">
        <v>1</v>
      </c>
      <c r="AH175" t="s">
        <v>56</v>
      </c>
      <c r="AI175">
        <v>8</v>
      </c>
      <c r="AJ175">
        <v>234</v>
      </c>
      <c r="AK175">
        <v>280093</v>
      </c>
      <c r="AL175" s="4">
        <v>5.2490103294153198E-3</v>
      </c>
      <c r="AM175">
        <v>0.99997100000000005</v>
      </c>
      <c r="AN175">
        <v>0.1</v>
      </c>
      <c r="AO175">
        <v>0.5</v>
      </c>
      <c r="AP175" s="4">
        <v>0.04</v>
      </c>
      <c r="AQ175">
        <v>40</v>
      </c>
      <c r="AR175">
        <v>65</v>
      </c>
      <c r="AS175">
        <v>65</v>
      </c>
      <c r="AT175">
        <v>140</v>
      </c>
      <c r="AU175">
        <v>140</v>
      </c>
      <c r="AV175">
        <v>0</v>
      </c>
      <c r="AW175">
        <v>-1</v>
      </c>
    </row>
    <row r="176" spans="1:52">
      <c r="A176" t="s">
        <v>201</v>
      </c>
      <c r="B176">
        <v>15616</v>
      </c>
      <c r="C176" t="s">
        <v>261</v>
      </c>
      <c r="D176" s="1">
        <v>44418.148576388892</v>
      </c>
      <c r="E176" t="s">
        <v>61</v>
      </c>
      <c r="F176" t="s">
        <v>262</v>
      </c>
      <c r="G176">
        <v>11263</v>
      </c>
      <c r="H176" t="s">
        <v>52</v>
      </c>
      <c r="I176" t="s">
        <v>265</v>
      </c>
      <c r="J176">
        <v>1</v>
      </c>
      <c r="K176" t="s">
        <v>53</v>
      </c>
      <c r="L176" s="2">
        <v>44483</v>
      </c>
      <c r="M176" s="3">
        <v>0.7309606481481481</v>
      </c>
      <c r="N176" s="3">
        <v>0.73112268518518519</v>
      </c>
      <c r="O176">
        <v>0</v>
      </c>
      <c r="P176" t="s">
        <v>54</v>
      </c>
      <c r="Q176" t="s">
        <v>16</v>
      </c>
      <c r="R176">
        <v>9.1</v>
      </c>
      <c r="S176">
        <v>1000</v>
      </c>
      <c r="T176">
        <v>1000</v>
      </c>
      <c r="U176">
        <v>0</v>
      </c>
      <c r="V176">
        <v>1</v>
      </c>
      <c r="W176" t="s">
        <v>55</v>
      </c>
      <c r="X176">
        <v>0</v>
      </c>
      <c r="Y176" s="4">
        <v>1.8740199999999999E-8</v>
      </c>
      <c r="Z176">
        <v>0</v>
      </c>
      <c r="AA176">
        <v>0</v>
      </c>
      <c r="AB176">
        <v>13158552</v>
      </c>
      <c r="AC176">
        <v>0</v>
      </c>
      <c r="AD176">
        <v>0</v>
      </c>
      <c r="AE176">
        <v>646889686</v>
      </c>
      <c r="AF176">
        <v>49.161200000000001</v>
      </c>
      <c r="AG176">
        <v>1</v>
      </c>
      <c r="AH176" t="s">
        <v>56</v>
      </c>
      <c r="AI176">
        <v>858</v>
      </c>
      <c r="AJ176">
        <v>5182</v>
      </c>
      <c r="AK176">
        <v>13159410</v>
      </c>
      <c r="AL176">
        <v>0.246610515146795</v>
      </c>
      <c r="AM176">
        <v>0.99993500000000002</v>
      </c>
      <c r="AN176">
        <v>0.1</v>
      </c>
      <c r="AO176">
        <v>0.5</v>
      </c>
      <c r="AP176" s="4">
        <v>0.04</v>
      </c>
      <c r="AQ176">
        <v>40</v>
      </c>
      <c r="AR176">
        <v>65</v>
      </c>
      <c r="AS176">
        <v>65</v>
      </c>
      <c r="AT176">
        <v>140</v>
      </c>
      <c r="AU176">
        <v>140</v>
      </c>
      <c r="AV176">
        <v>0</v>
      </c>
      <c r="AW176">
        <v>-1</v>
      </c>
    </row>
    <row r="177" spans="1:49">
      <c r="A177" t="s">
        <v>201</v>
      </c>
      <c r="B177">
        <v>15616</v>
      </c>
      <c r="C177" t="s">
        <v>261</v>
      </c>
      <c r="D177" s="1">
        <v>44418.148576388892</v>
      </c>
      <c r="E177" t="s">
        <v>61</v>
      </c>
      <c r="F177" t="s">
        <v>262</v>
      </c>
      <c r="G177">
        <v>11272</v>
      </c>
      <c r="H177" t="s">
        <v>52</v>
      </c>
      <c r="I177" t="s">
        <v>266</v>
      </c>
      <c r="J177">
        <v>1</v>
      </c>
      <c r="K177" t="s">
        <v>53</v>
      </c>
      <c r="L177" s="2">
        <v>44483</v>
      </c>
      <c r="M177" s="3">
        <v>0.7324652777777777</v>
      </c>
      <c r="N177" s="3">
        <v>0.73260416666666661</v>
      </c>
      <c r="O177">
        <v>0</v>
      </c>
      <c r="P177" t="s">
        <v>54</v>
      </c>
      <c r="Q177" t="s">
        <v>16</v>
      </c>
      <c r="R177">
        <v>9.1</v>
      </c>
      <c r="S177">
        <v>1000</v>
      </c>
      <c r="T177">
        <v>1000</v>
      </c>
      <c r="U177">
        <v>0</v>
      </c>
      <c r="V177">
        <v>1</v>
      </c>
      <c r="W177" t="s">
        <v>55</v>
      </c>
      <c r="X177">
        <v>0</v>
      </c>
      <c r="Y177" s="4">
        <v>1.8740199999999999E-8</v>
      </c>
      <c r="Z177">
        <v>0</v>
      </c>
      <c r="AA177">
        <v>0</v>
      </c>
      <c r="AB177">
        <v>658566</v>
      </c>
      <c r="AC177">
        <v>0</v>
      </c>
      <c r="AD177">
        <v>0</v>
      </c>
      <c r="AE177">
        <v>54481422</v>
      </c>
      <c r="AF177">
        <v>82.727400000000003</v>
      </c>
      <c r="AG177">
        <v>1</v>
      </c>
      <c r="AH177" t="s">
        <v>56</v>
      </c>
      <c r="AI177">
        <v>38</v>
      </c>
      <c r="AJ177">
        <v>1071</v>
      </c>
      <c r="AK177">
        <v>658604</v>
      </c>
      <c r="AL177" s="4">
        <v>1.2342397700029E-2</v>
      </c>
      <c r="AM177">
        <v>0.999942</v>
      </c>
      <c r="AN177">
        <v>0.1</v>
      </c>
      <c r="AO177">
        <v>0.5</v>
      </c>
      <c r="AP177" s="4">
        <v>0.04</v>
      </c>
      <c r="AQ177">
        <v>40</v>
      </c>
      <c r="AR177">
        <v>65</v>
      </c>
      <c r="AS177">
        <v>65</v>
      </c>
      <c r="AT177">
        <v>140</v>
      </c>
      <c r="AU177">
        <v>140</v>
      </c>
      <c r="AV177">
        <v>0</v>
      </c>
      <c r="AW177">
        <v>-1</v>
      </c>
    </row>
    <row r="178" spans="1:49">
      <c r="A178" t="s">
        <v>201</v>
      </c>
      <c r="B178">
        <v>15617</v>
      </c>
      <c r="C178" t="s">
        <v>60</v>
      </c>
      <c r="D178" s="1">
        <v>44418.169363425928</v>
      </c>
      <c r="E178" t="s">
        <v>62</v>
      </c>
      <c r="F178" t="s">
        <v>267</v>
      </c>
      <c r="G178">
        <v>11061</v>
      </c>
      <c r="H178" t="s">
        <v>204</v>
      </c>
      <c r="I178" t="s">
        <v>268</v>
      </c>
      <c r="J178">
        <v>1</v>
      </c>
      <c r="K178" t="s">
        <v>53</v>
      </c>
      <c r="L178" s="2">
        <v>44457</v>
      </c>
      <c r="M178" s="3">
        <v>0.8346527777777778</v>
      </c>
      <c r="N178" s="3">
        <v>0.83482638888888883</v>
      </c>
      <c r="O178">
        <v>0</v>
      </c>
      <c r="P178" t="s">
        <v>54</v>
      </c>
      <c r="Q178" t="s">
        <v>16</v>
      </c>
      <c r="R178">
        <v>9.1</v>
      </c>
      <c r="S178">
        <v>1000</v>
      </c>
      <c r="T178">
        <v>1000</v>
      </c>
      <c r="U178">
        <v>0</v>
      </c>
      <c r="V178">
        <v>1</v>
      </c>
      <c r="W178" t="s">
        <v>55</v>
      </c>
      <c r="X178">
        <v>0</v>
      </c>
      <c r="Y178" s="4">
        <v>1.8740199999999999E-8</v>
      </c>
      <c r="Z178">
        <v>717076</v>
      </c>
      <c r="AA178">
        <v>2623839</v>
      </c>
      <c r="AB178">
        <v>367534</v>
      </c>
      <c r="AC178">
        <v>127730000</v>
      </c>
      <c r="AD178">
        <v>402294498</v>
      </c>
      <c r="AE178">
        <v>26718764</v>
      </c>
      <c r="AF178">
        <v>150.12799999999999</v>
      </c>
      <c r="AG178" s="4">
        <v>9.9107200000000006E-2</v>
      </c>
      <c r="AH178">
        <v>158.64699999999999</v>
      </c>
      <c r="AI178">
        <v>3820</v>
      </c>
      <c r="AJ178">
        <v>584790</v>
      </c>
      <c r="AK178">
        <v>3712269</v>
      </c>
      <c r="AL178" s="4">
        <v>6.9568815809635698E-2</v>
      </c>
      <c r="AM178">
        <v>0.99897100000000005</v>
      </c>
      <c r="AN178">
        <v>0.1</v>
      </c>
      <c r="AO178">
        <v>0.5</v>
      </c>
      <c r="AP178" s="4">
        <v>0.04</v>
      </c>
      <c r="AQ178">
        <v>180</v>
      </c>
      <c r="AR178">
        <v>175</v>
      </c>
      <c r="AS178">
        <v>175</v>
      </c>
      <c r="AT178">
        <v>100</v>
      </c>
      <c r="AU178">
        <v>100</v>
      </c>
      <c r="AV178">
        <v>0</v>
      </c>
      <c r="AW178">
        <v>-1</v>
      </c>
    </row>
    <row r="179" spans="1:49">
      <c r="A179" t="s">
        <v>201</v>
      </c>
      <c r="B179">
        <v>15617</v>
      </c>
      <c r="C179" t="s">
        <v>60</v>
      </c>
      <c r="D179" s="1">
        <v>44418.169363425928</v>
      </c>
      <c r="E179" t="s">
        <v>62</v>
      </c>
      <c r="F179" t="s">
        <v>267</v>
      </c>
      <c r="G179">
        <v>11070</v>
      </c>
      <c r="H179" t="s">
        <v>204</v>
      </c>
      <c r="I179" t="s">
        <v>269</v>
      </c>
      <c r="J179">
        <v>1</v>
      </c>
      <c r="K179" t="s">
        <v>53</v>
      </c>
      <c r="L179" s="2">
        <v>44457</v>
      </c>
      <c r="M179" s="3">
        <v>0.83622685185185175</v>
      </c>
      <c r="N179" s="3">
        <v>0.836400462962963</v>
      </c>
      <c r="O179">
        <v>0</v>
      </c>
      <c r="P179" t="s">
        <v>54</v>
      </c>
      <c r="Q179" t="s">
        <v>16</v>
      </c>
      <c r="R179">
        <v>9.1</v>
      </c>
      <c r="S179">
        <v>1000</v>
      </c>
      <c r="T179">
        <v>1000</v>
      </c>
      <c r="U179">
        <v>0</v>
      </c>
      <c r="V179">
        <v>1</v>
      </c>
      <c r="W179" t="s">
        <v>55</v>
      </c>
      <c r="X179">
        <v>0</v>
      </c>
      <c r="Y179" s="4">
        <v>1.8740199999999999E-8</v>
      </c>
      <c r="Z179">
        <v>4576112</v>
      </c>
      <c r="AA179">
        <v>51952574</v>
      </c>
      <c r="AB179">
        <v>987926</v>
      </c>
      <c r="AC179">
        <v>814393239</v>
      </c>
      <c r="AD179">
        <v>7772461532</v>
      </c>
      <c r="AE179">
        <v>68717847</v>
      </c>
      <c r="AF179">
        <v>150.488</v>
      </c>
      <c r="AG179" s="4">
        <v>1.7176400000000001E-2</v>
      </c>
      <c r="AH179">
        <v>151.90299999999999</v>
      </c>
      <c r="AI179">
        <v>5252</v>
      </c>
      <c r="AJ179">
        <v>703235</v>
      </c>
      <c r="AK179">
        <v>57521864</v>
      </c>
      <c r="AL179">
        <v>1.07797359556727</v>
      </c>
      <c r="AM179">
        <v>0.99990900000000005</v>
      </c>
      <c r="AN179">
        <v>0.1</v>
      </c>
      <c r="AO179">
        <v>0.5</v>
      </c>
      <c r="AP179" s="4">
        <v>0.04</v>
      </c>
      <c r="AQ179">
        <v>180</v>
      </c>
      <c r="AR179">
        <v>175</v>
      </c>
      <c r="AS179">
        <v>175</v>
      </c>
      <c r="AT179">
        <v>100</v>
      </c>
      <c r="AU179">
        <v>100</v>
      </c>
      <c r="AV179">
        <v>0</v>
      </c>
      <c r="AW179">
        <v>-1</v>
      </c>
    </row>
    <row r="180" spans="1:49">
      <c r="A180" t="s">
        <v>201</v>
      </c>
      <c r="B180">
        <v>15617</v>
      </c>
      <c r="C180" t="s">
        <v>60</v>
      </c>
      <c r="D180" s="1">
        <v>44418.169363425928</v>
      </c>
      <c r="E180" t="s">
        <v>62</v>
      </c>
      <c r="F180" t="s">
        <v>267</v>
      </c>
      <c r="G180">
        <v>11079</v>
      </c>
      <c r="H180" t="s">
        <v>213</v>
      </c>
      <c r="I180" t="s">
        <v>270</v>
      </c>
      <c r="J180">
        <v>1</v>
      </c>
      <c r="K180" t="s">
        <v>53</v>
      </c>
      <c r="L180" s="2">
        <v>44457</v>
      </c>
      <c r="M180" s="3">
        <v>0.83789351851851857</v>
      </c>
      <c r="N180" s="3">
        <v>0.8380671296296297</v>
      </c>
      <c r="O180">
        <v>0</v>
      </c>
      <c r="P180" t="s">
        <v>54</v>
      </c>
      <c r="Q180" t="s">
        <v>16</v>
      </c>
      <c r="R180">
        <v>9.1</v>
      </c>
      <c r="S180">
        <v>1000</v>
      </c>
      <c r="T180">
        <v>1000</v>
      </c>
      <c r="U180">
        <v>0</v>
      </c>
      <c r="V180">
        <v>1</v>
      </c>
      <c r="W180" t="s">
        <v>55</v>
      </c>
      <c r="X180">
        <v>0</v>
      </c>
      <c r="Y180" s="4">
        <v>1.8740199999999999E-8</v>
      </c>
      <c r="Z180">
        <v>7743695</v>
      </c>
      <c r="AA180">
        <v>251829</v>
      </c>
      <c r="AB180">
        <v>1098044</v>
      </c>
      <c r="AC180">
        <v>1239614217</v>
      </c>
      <c r="AD180">
        <v>26612546</v>
      </c>
      <c r="AE180">
        <v>70834908</v>
      </c>
      <c r="AF180">
        <v>147.03399999999999</v>
      </c>
      <c r="AG180">
        <v>0.12075</v>
      </c>
      <c r="AH180">
        <v>158.36699999999999</v>
      </c>
      <c r="AI180">
        <v>6411</v>
      </c>
      <c r="AJ180">
        <v>887922</v>
      </c>
      <c r="AK180">
        <v>9099979</v>
      </c>
      <c r="AL180">
        <v>0.17053579978243799</v>
      </c>
      <c r="AM180">
        <v>0.99929500000000004</v>
      </c>
      <c r="AN180">
        <v>0.1</v>
      </c>
      <c r="AO180">
        <v>0.5</v>
      </c>
      <c r="AP180" s="4">
        <v>0.04</v>
      </c>
      <c r="AQ180">
        <v>180</v>
      </c>
      <c r="AR180">
        <v>110</v>
      </c>
      <c r="AS180">
        <v>110</v>
      </c>
      <c r="AT180">
        <v>100</v>
      </c>
      <c r="AU180">
        <v>100</v>
      </c>
      <c r="AV180">
        <v>0</v>
      </c>
      <c r="AW180">
        <v>-1</v>
      </c>
    </row>
    <row r="181" spans="1:49">
      <c r="A181" t="s">
        <v>201</v>
      </c>
      <c r="B181">
        <v>15617</v>
      </c>
      <c r="C181" t="s">
        <v>60</v>
      </c>
      <c r="D181" s="1">
        <v>44418.169363425928</v>
      </c>
      <c r="E181" t="s">
        <v>62</v>
      </c>
      <c r="F181" t="s">
        <v>267</v>
      </c>
      <c r="G181">
        <v>11088</v>
      </c>
      <c r="H181" t="s">
        <v>213</v>
      </c>
      <c r="I181" t="s">
        <v>305</v>
      </c>
      <c r="J181">
        <v>1</v>
      </c>
      <c r="K181" t="s">
        <v>53</v>
      </c>
      <c r="L181" s="2">
        <v>44457</v>
      </c>
      <c r="M181" s="3">
        <v>0.83956018518518516</v>
      </c>
      <c r="N181" s="3">
        <v>0.83974537037037045</v>
      </c>
      <c r="O181">
        <v>0</v>
      </c>
      <c r="P181" t="s">
        <v>54</v>
      </c>
      <c r="Q181" t="s">
        <v>16</v>
      </c>
      <c r="R181">
        <v>9.1</v>
      </c>
      <c r="S181">
        <v>1000</v>
      </c>
      <c r="T181">
        <v>1000</v>
      </c>
      <c r="U181">
        <v>0</v>
      </c>
      <c r="V181">
        <v>1</v>
      </c>
      <c r="W181" t="s">
        <v>55</v>
      </c>
      <c r="X181">
        <v>0</v>
      </c>
      <c r="Y181" s="4">
        <v>1.8740199999999999E-8</v>
      </c>
      <c r="Z181">
        <v>275945</v>
      </c>
      <c r="AA181">
        <v>13282</v>
      </c>
      <c r="AB181">
        <v>62373</v>
      </c>
      <c r="AC181">
        <v>43585528</v>
      </c>
      <c r="AD181">
        <v>1402984</v>
      </c>
      <c r="AE181">
        <v>3751765</v>
      </c>
      <c r="AF181">
        <v>138.624</v>
      </c>
      <c r="AG181">
        <v>0.177398</v>
      </c>
      <c r="AH181">
        <v>155.547</v>
      </c>
      <c r="AI181">
        <v>58588</v>
      </c>
      <c r="AJ181">
        <v>8416786</v>
      </c>
      <c r="AK181">
        <v>410188</v>
      </c>
      <c r="AL181" s="4">
        <v>7.6870219855626901E-3</v>
      </c>
      <c r="AM181">
        <v>0.85716800000000004</v>
      </c>
      <c r="AN181">
        <v>0.1</v>
      </c>
      <c r="AO181">
        <v>0.5</v>
      </c>
      <c r="AP181" s="4">
        <v>0.04</v>
      </c>
      <c r="AQ181">
        <v>180</v>
      </c>
      <c r="AR181">
        <v>110</v>
      </c>
      <c r="AS181">
        <v>110</v>
      </c>
      <c r="AT181">
        <v>100</v>
      </c>
      <c r="AU181">
        <v>100</v>
      </c>
      <c r="AV181">
        <v>0</v>
      </c>
      <c r="AW181">
        <v>-1</v>
      </c>
    </row>
    <row r="182" spans="1:49">
      <c r="A182" t="s">
        <v>201</v>
      </c>
      <c r="B182">
        <v>15617</v>
      </c>
      <c r="C182" t="s">
        <v>60</v>
      </c>
      <c r="D182" s="1">
        <v>44418.169363425928</v>
      </c>
      <c r="E182" t="s">
        <v>62</v>
      </c>
      <c r="F182" t="s">
        <v>267</v>
      </c>
      <c r="G182">
        <v>11104</v>
      </c>
      <c r="H182" t="s">
        <v>209</v>
      </c>
      <c r="I182" t="s">
        <v>268</v>
      </c>
      <c r="J182">
        <v>1</v>
      </c>
      <c r="K182" t="s">
        <v>53</v>
      </c>
      <c r="L182" s="2">
        <v>44457</v>
      </c>
      <c r="M182" s="3">
        <v>0.84202546296296299</v>
      </c>
      <c r="N182" s="3">
        <v>0.84215277777777775</v>
      </c>
      <c r="O182">
        <v>0</v>
      </c>
      <c r="P182" t="s">
        <v>54</v>
      </c>
      <c r="Q182" t="s">
        <v>16</v>
      </c>
      <c r="R182">
        <v>9.1</v>
      </c>
      <c r="S182">
        <v>1000</v>
      </c>
      <c r="T182">
        <v>1000</v>
      </c>
      <c r="U182">
        <v>0</v>
      </c>
      <c r="V182">
        <v>1</v>
      </c>
      <c r="W182" t="s">
        <v>55</v>
      </c>
      <c r="X182">
        <v>0</v>
      </c>
      <c r="Y182" s="4">
        <v>1.8740199999999999E-8</v>
      </c>
      <c r="Z182">
        <v>44141068</v>
      </c>
      <c r="AA182">
        <v>2623839</v>
      </c>
      <c r="AB182">
        <v>367534</v>
      </c>
      <c r="AC182">
        <v>9202894482</v>
      </c>
      <c r="AD182">
        <v>402294498</v>
      </c>
      <c r="AE182">
        <v>26718764</v>
      </c>
      <c r="AF182">
        <v>204.358</v>
      </c>
      <c r="AG182" s="4">
        <v>7.7979E-3</v>
      </c>
      <c r="AH182">
        <v>205.393</v>
      </c>
      <c r="AI182">
        <v>468363</v>
      </c>
      <c r="AJ182">
        <v>98253325</v>
      </c>
      <c r="AK182">
        <v>47600804</v>
      </c>
      <c r="AL182">
        <v>0.89205053994378303</v>
      </c>
      <c r="AM182">
        <v>0.99016099999999996</v>
      </c>
      <c r="AN182">
        <v>0.1</v>
      </c>
      <c r="AO182">
        <v>0.5</v>
      </c>
      <c r="AP182" s="4">
        <v>0.04</v>
      </c>
      <c r="AQ182">
        <v>220</v>
      </c>
      <c r="AR182">
        <v>175</v>
      </c>
      <c r="AS182">
        <v>175</v>
      </c>
      <c r="AT182">
        <v>100</v>
      </c>
      <c r="AU182">
        <v>100</v>
      </c>
      <c r="AV182">
        <v>0</v>
      </c>
      <c r="AW182">
        <v>-1</v>
      </c>
    </row>
    <row r="183" spans="1:49">
      <c r="A183" t="s">
        <v>201</v>
      </c>
      <c r="B183">
        <v>15617</v>
      </c>
      <c r="C183" t="s">
        <v>60</v>
      </c>
      <c r="D183" s="1">
        <v>44418.169363425928</v>
      </c>
      <c r="E183" t="s">
        <v>62</v>
      </c>
      <c r="F183" t="s">
        <v>267</v>
      </c>
      <c r="G183">
        <v>11122</v>
      </c>
      <c r="H183" t="s">
        <v>209</v>
      </c>
      <c r="I183" t="s">
        <v>269</v>
      </c>
      <c r="J183">
        <v>1</v>
      </c>
      <c r="K183" t="s">
        <v>53</v>
      </c>
      <c r="L183" s="2">
        <v>44457</v>
      </c>
      <c r="M183" s="3">
        <v>0.84447916666666656</v>
      </c>
      <c r="N183" s="3">
        <v>0.84460648148148154</v>
      </c>
      <c r="O183">
        <v>0</v>
      </c>
      <c r="P183" t="s">
        <v>54</v>
      </c>
      <c r="Q183" t="s">
        <v>16</v>
      </c>
      <c r="R183">
        <v>9.1</v>
      </c>
      <c r="S183">
        <v>1000</v>
      </c>
      <c r="T183">
        <v>1000</v>
      </c>
      <c r="U183">
        <v>0</v>
      </c>
      <c r="V183">
        <v>1</v>
      </c>
      <c r="W183" t="s">
        <v>55</v>
      </c>
      <c r="X183">
        <v>0</v>
      </c>
      <c r="Y183" s="4">
        <v>1.8740199999999999E-8</v>
      </c>
      <c r="Z183">
        <v>28107585</v>
      </c>
      <c r="AA183">
        <v>51952574</v>
      </c>
      <c r="AB183">
        <v>987926</v>
      </c>
      <c r="AC183">
        <v>5466636676</v>
      </c>
      <c r="AD183">
        <v>7772461532</v>
      </c>
      <c r="AE183">
        <v>68717847</v>
      </c>
      <c r="AF183">
        <v>164.197</v>
      </c>
      <c r="AG183" s="4">
        <v>1.21894E-2</v>
      </c>
      <c r="AH183">
        <v>165.364</v>
      </c>
      <c r="AI183">
        <v>161748</v>
      </c>
      <c r="AJ183">
        <v>33491826</v>
      </c>
      <c r="AK183">
        <v>81209833</v>
      </c>
      <c r="AL183">
        <v>1.52189184401999</v>
      </c>
      <c r="AM183">
        <v>0.99800800000000001</v>
      </c>
      <c r="AN183">
        <v>0.1</v>
      </c>
      <c r="AO183">
        <v>0.5</v>
      </c>
      <c r="AP183" s="4">
        <v>0.04</v>
      </c>
      <c r="AQ183">
        <v>220</v>
      </c>
      <c r="AR183">
        <v>175</v>
      </c>
      <c r="AS183">
        <v>175</v>
      </c>
      <c r="AT183">
        <v>100</v>
      </c>
      <c r="AU183">
        <v>100</v>
      </c>
      <c r="AV183">
        <v>0</v>
      </c>
      <c r="AW183">
        <v>-1</v>
      </c>
    </row>
    <row r="184" spans="1:49">
      <c r="A184" t="s">
        <v>201</v>
      </c>
      <c r="B184">
        <v>15617</v>
      </c>
      <c r="C184" t="s">
        <v>60</v>
      </c>
      <c r="D184" s="1">
        <v>44418.169363425928</v>
      </c>
      <c r="E184" t="s">
        <v>62</v>
      </c>
      <c r="F184" t="s">
        <v>267</v>
      </c>
      <c r="G184">
        <v>11140</v>
      </c>
      <c r="H184" t="s">
        <v>209</v>
      </c>
      <c r="I184" t="s">
        <v>270</v>
      </c>
      <c r="J184">
        <v>1</v>
      </c>
      <c r="K184" t="s">
        <v>53</v>
      </c>
      <c r="L184" s="2">
        <v>44457</v>
      </c>
      <c r="M184" s="3">
        <v>0.84696759259259258</v>
      </c>
      <c r="N184" s="3">
        <v>0.84709490740740734</v>
      </c>
      <c r="O184">
        <v>0</v>
      </c>
      <c r="P184" t="s">
        <v>54</v>
      </c>
      <c r="Q184" t="s">
        <v>16</v>
      </c>
      <c r="R184">
        <v>9.1</v>
      </c>
      <c r="S184">
        <v>1000</v>
      </c>
      <c r="T184">
        <v>1000</v>
      </c>
      <c r="U184">
        <v>0</v>
      </c>
      <c r="V184">
        <v>1</v>
      </c>
      <c r="W184" t="s">
        <v>55</v>
      </c>
      <c r="X184">
        <v>0</v>
      </c>
      <c r="Y184" s="4">
        <v>1.8740199999999999E-8</v>
      </c>
      <c r="Z184">
        <v>61975309</v>
      </c>
      <c r="AA184">
        <v>6287410</v>
      </c>
      <c r="AB184">
        <v>1098044</v>
      </c>
      <c r="AC184">
        <v>12708493846</v>
      </c>
      <c r="AD184">
        <v>961959992</v>
      </c>
      <c r="AE184">
        <v>70834908</v>
      </c>
      <c r="AF184">
        <v>198.113</v>
      </c>
      <c r="AG184" s="4">
        <v>1.5830899999999998E-2</v>
      </c>
      <c r="AH184">
        <v>200.262</v>
      </c>
      <c r="AI184">
        <v>139434</v>
      </c>
      <c r="AJ184">
        <v>28654996</v>
      </c>
      <c r="AK184">
        <v>69500197</v>
      </c>
      <c r="AL184">
        <v>1.3024504430649799</v>
      </c>
      <c r="AM184">
        <v>0.99799400000000005</v>
      </c>
      <c r="AN184">
        <v>0.1</v>
      </c>
      <c r="AO184">
        <v>0.5</v>
      </c>
      <c r="AP184" s="4">
        <v>0.04</v>
      </c>
      <c r="AQ184">
        <v>220</v>
      </c>
      <c r="AR184">
        <v>175</v>
      </c>
      <c r="AS184">
        <v>175</v>
      </c>
      <c r="AT184">
        <v>100</v>
      </c>
      <c r="AU184">
        <v>100</v>
      </c>
      <c r="AV184">
        <v>0</v>
      </c>
      <c r="AW184">
        <v>-1</v>
      </c>
    </row>
    <row r="185" spans="1:49">
      <c r="A185" t="s">
        <v>201</v>
      </c>
      <c r="B185">
        <v>15617</v>
      </c>
      <c r="C185" t="s">
        <v>60</v>
      </c>
      <c r="D185" s="1">
        <v>44418.169363425928</v>
      </c>
      <c r="E185" t="s">
        <v>62</v>
      </c>
      <c r="F185" t="s">
        <v>267</v>
      </c>
      <c r="G185">
        <v>11158</v>
      </c>
      <c r="H185" t="s">
        <v>209</v>
      </c>
      <c r="I185" t="s">
        <v>271</v>
      </c>
      <c r="J185">
        <v>1</v>
      </c>
      <c r="K185" t="s">
        <v>53</v>
      </c>
      <c r="L185" s="2">
        <v>44457</v>
      </c>
      <c r="M185" s="3">
        <v>0.84944444444444445</v>
      </c>
      <c r="N185" s="3">
        <v>0.84957175925925921</v>
      </c>
      <c r="O185">
        <v>0</v>
      </c>
      <c r="P185" t="s">
        <v>54</v>
      </c>
      <c r="Q185" t="s">
        <v>16</v>
      </c>
      <c r="R185">
        <v>9.1</v>
      </c>
      <c r="S185">
        <v>1000</v>
      </c>
      <c r="T185">
        <v>1000</v>
      </c>
      <c r="U185">
        <v>0</v>
      </c>
      <c r="V185">
        <v>1</v>
      </c>
      <c r="W185" t="s">
        <v>55</v>
      </c>
      <c r="X185">
        <v>0</v>
      </c>
      <c r="Y185" s="4">
        <v>1.8740199999999999E-8</v>
      </c>
      <c r="Z185">
        <v>8121614</v>
      </c>
      <c r="AA185">
        <v>232635</v>
      </c>
      <c r="AB185">
        <v>62373</v>
      </c>
      <c r="AC185">
        <v>1718477866</v>
      </c>
      <c r="AD185">
        <v>34907394</v>
      </c>
      <c r="AE185">
        <v>3751765</v>
      </c>
      <c r="AF185">
        <v>208.77</v>
      </c>
      <c r="AG185" s="4">
        <v>7.4106900000000002E-3</v>
      </c>
      <c r="AH185">
        <v>209.87899999999999</v>
      </c>
      <c r="AI185">
        <v>1673611</v>
      </c>
      <c r="AJ185">
        <v>346957055</v>
      </c>
      <c r="AK185">
        <v>10090233</v>
      </c>
      <c r="AL185">
        <v>0.189093398418408</v>
      </c>
      <c r="AM185">
        <v>0.83413599999999999</v>
      </c>
      <c r="AN185">
        <v>0.1</v>
      </c>
      <c r="AO185">
        <v>0.5</v>
      </c>
      <c r="AP185" s="4">
        <v>0.04</v>
      </c>
      <c r="AQ185">
        <v>220</v>
      </c>
      <c r="AR185">
        <v>175</v>
      </c>
      <c r="AS185">
        <v>175</v>
      </c>
      <c r="AT185">
        <v>100</v>
      </c>
      <c r="AU185">
        <v>100</v>
      </c>
      <c r="AV185">
        <v>0</v>
      </c>
      <c r="AW185">
        <v>-1</v>
      </c>
    </row>
    <row r="186" spans="1:49">
      <c r="A186" t="s">
        <v>201</v>
      </c>
      <c r="B186">
        <v>15617</v>
      </c>
      <c r="C186" t="s">
        <v>60</v>
      </c>
      <c r="D186" s="1">
        <v>44418.169363425928</v>
      </c>
      <c r="E186" t="s">
        <v>62</v>
      </c>
      <c r="F186" t="s">
        <v>267</v>
      </c>
      <c r="G186">
        <v>11169</v>
      </c>
      <c r="H186" t="s">
        <v>216</v>
      </c>
      <c r="I186" t="s">
        <v>270</v>
      </c>
      <c r="J186">
        <v>1</v>
      </c>
      <c r="K186" t="s">
        <v>53</v>
      </c>
      <c r="L186" s="2">
        <v>44459</v>
      </c>
      <c r="M186" s="3">
        <v>0.42516203703703703</v>
      </c>
      <c r="N186" s="3">
        <v>0.42528935185185185</v>
      </c>
      <c r="O186">
        <v>0</v>
      </c>
      <c r="P186" t="s">
        <v>54</v>
      </c>
      <c r="Q186" t="s">
        <v>16</v>
      </c>
      <c r="R186">
        <v>9.1</v>
      </c>
      <c r="S186">
        <v>1000</v>
      </c>
      <c r="T186">
        <v>1000</v>
      </c>
      <c r="U186">
        <v>0</v>
      </c>
      <c r="V186">
        <v>1</v>
      </c>
      <c r="W186" t="s">
        <v>55</v>
      </c>
      <c r="X186">
        <v>0</v>
      </c>
      <c r="Y186" s="4">
        <v>1.8740199999999999E-8</v>
      </c>
      <c r="Z186">
        <v>7743695</v>
      </c>
      <c r="AA186">
        <v>251829</v>
      </c>
      <c r="AB186">
        <v>401437</v>
      </c>
      <c r="AC186">
        <v>1239614217</v>
      </c>
      <c r="AD186">
        <v>26612546</v>
      </c>
      <c r="AE186">
        <v>36345696</v>
      </c>
      <c r="AF186">
        <v>155.124</v>
      </c>
      <c r="AG186" s="4">
        <v>4.78074E-2</v>
      </c>
      <c r="AH186">
        <v>158.36699999999999</v>
      </c>
      <c r="AI186">
        <v>6411</v>
      </c>
      <c r="AJ186">
        <v>887922</v>
      </c>
      <c r="AK186">
        <v>8403372</v>
      </c>
      <c r="AL186">
        <v>0.15748121670273599</v>
      </c>
      <c r="AM186">
        <v>0.99923700000000004</v>
      </c>
      <c r="AN186">
        <v>0.1</v>
      </c>
      <c r="AO186">
        <v>0.5</v>
      </c>
      <c r="AP186" s="4">
        <v>0.04</v>
      </c>
      <c r="AQ186">
        <v>180</v>
      </c>
      <c r="AR186">
        <v>110</v>
      </c>
      <c r="AS186">
        <v>110</v>
      </c>
      <c r="AT186">
        <v>100</v>
      </c>
      <c r="AU186">
        <v>100</v>
      </c>
      <c r="AV186">
        <v>80</v>
      </c>
      <c r="AW186">
        <v>-1</v>
      </c>
    </row>
    <row r="187" spans="1:49">
      <c r="A187" t="s">
        <v>201</v>
      </c>
      <c r="B187">
        <v>15617</v>
      </c>
      <c r="C187" t="s">
        <v>60</v>
      </c>
      <c r="D187" s="1">
        <v>44418.169363425928</v>
      </c>
      <c r="E187" t="s">
        <v>62</v>
      </c>
      <c r="F187" t="s">
        <v>267</v>
      </c>
      <c r="G187">
        <v>11178</v>
      </c>
      <c r="H187" t="s">
        <v>216</v>
      </c>
      <c r="I187" t="s">
        <v>271</v>
      </c>
      <c r="J187">
        <v>1</v>
      </c>
      <c r="K187" t="s">
        <v>53</v>
      </c>
      <c r="L187" s="2">
        <v>44459</v>
      </c>
      <c r="M187" s="3">
        <v>0.42638888888888887</v>
      </c>
      <c r="N187" s="3">
        <v>0.42651620370370374</v>
      </c>
      <c r="O187">
        <v>0</v>
      </c>
      <c r="P187" t="s">
        <v>54</v>
      </c>
      <c r="Q187" t="s">
        <v>16</v>
      </c>
      <c r="R187">
        <v>9.1</v>
      </c>
      <c r="S187">
        <v>1000</v>
      </c>
      <c r="T187">
        <v>1000</v>
      </c>
      <c r="U187">
        <v>0</v>
      </c>
      <c r="V187">
        <v>1</v>
      </c>
      <c r="W187" t="s">
        <v>55</v>
      </c>
      <c r="X187">
        <v>0</v>
      </c>
      <c r="Y187" s="4">
        <v>1.8740199999999999E-8</v>
      </c>
      <c r="Z187">
        <v>275945</v>
      </c>
      <c r="AA187">
        <v>13282</v>
      </c>
      <c r="AB187">
        <v>20889</v>
      </c>
      <c r="AC187">
        <v>43585528</v>
      </c>
      <c r="AD187">
        <v>1402984</v>
      </c>
      <c r="AE187">
        <v>1894607</v>
      </c>
      <c r="AF187">
        <v>151.179</v>
      </c>
      <c r="AG187" s="4">
        <v>6.7358699999999994E-2</v>
      </c>
      <c r="AH187">
        <v>155.547</v>
      </c>
      <c r="AI187">
        <v>58588</v>
      </c>
      <c r="AJ187">
        <v>8416786</v>
      </c>
      <c r="AK187">
        <v>368704</v>
      </c>
      <c r="AL187" s="4">
        <v>6.9096018268815897E-3</v>
      </c>
      <c r="AM187">
        <v>0.84109699999999998</v>
      </c>
      <c r="AN187">
        <v>0.1</v>
      </c>
      <c r="AO187">
        <v>0.5</v>
      </c>
      <c r="AP187" s="4">
        <v>0.04</v>
      </c>
      <c r="AQ187">
        <v>180</v>
      </c>
      <c r="AR187">
        <v>110</v>
      </c>
      <c r="AS187">
        <v>110</v>
      </c>
      <c r="AT187">
        <v>100</v>
      </c>
      <c r="AU187">
        <v>100</v>
      </c>
      <c r="AV187">
        <v>80</v>
      </c>
      <c r="AW187">
        <v>-1</v>
      </c>
    </row>
    <row r="188" spans="1:49">
      <c r="A188" t="s">
        <v>201</v>
      </c>
      <c r="B188">
        <v>15617</v>
      </c>
      <c r="C188" t="s">
        <v>60</v>
      </c>
      <c r="D188" s="1">
        <v>44418.169363425928</v>
      </c>
      <c r="E188" t="s">
        <v>62</v>
      </c>
      <c r="F188" t="s">
        <v>267</v>
      </c>
      <c r="G188">
        <v>11207</v>
      </c>
      <c r="H188" t="s">
        <v>52</v>
      </c>
      <c r="I188" t="s">
        <v>268</v>
      </c>
      <c r="J188">
        <v>1</v>
      </c>
      <c r="K188" t="s">
        <v>53</v>
      </c>
      <c r="L188" s="2">
        <v>44483</v>
      </c>
      <c r="M188" s="3">
        <v>0.7026041666666667</v>
      </c>
      <c r="N188" s="3">
        <v>0.7029050925925926</v>
      </c>
      <c r="O188">
        <v>0</v>
      </c>
      <c r="P188" t="s">
        <v>54</v>
      </c>
      <c r="Q188" t="s">
        <v>16</v>
      </c>
      <c r="R188">
        <v>9.1</v>
      </c>
      <c r="S188">
        <v>1000</v>
      </c>
      <c r="T188">
        <v>1000</v>
      </c>
      <c r="U188">
        <v>0</v>
      </c>
      <c r="V188">
        <v>1</v>
      </c>
      <c r="W188" t="s">
        <v>55</v>
      </c>
      <c r="X188">
        <v>0</v>
      </c>
      <c r="Y188" s="4">
        <v>1.8740199999999999E-8</v>
      </c>
      <c r="Z188">
        <v>0</v>
      </c>
      <c r="AA188">
        <v>0</v>
      </c>
      <c r="AB188">
        <v>993944</v>
      </c>
      <c r="AC188">
        <v>0</v>
      </c>
      <c r="AD188">
        <v>0</v>
      </c>
      <c r="AE188">
        <v>104308125</v>
      </c>
      <c r="AF188">
        <v>104.944</v>
      </c>
      <c r="AG188">
        <v>1</v>
      </c>
      <c r="AH188" t="s">
        <v>56</v>
      </c>
      <c r="AI188">
        <v>227</v>
      </c>
      <c r="AJ188">
        <v>3034</v>
      </c>
      <c r="AK188">
        <v>994171</v>
      </c>
      <c r="AL188" s="4">
        <v>1.86310041600652E-2</v>
      </c>
      <c r="AM188">
        <v>0.99977199999999999</v>
      </c>
      <c r="AN188">
        <v>0.1</v>
      </c>
      <c r="AO188">
        <v>0.5</v>
      </c>
      <c r="AP188" s="4">
        <v>0.04</v>
      </c>
      <c r="AQ188">
        <v>40</v>
      </c>
      <c r="AR188">
        <v>65</v>
      </c>
      <c r="AS188">
        <v>65</v>
      </c>
      <c r="AT188">
        <v>140</v>
      </c>
      <c r="AU188">
        <v>140</v>
      </c>
      <c r="AV188">
        <v>0</v>
      </c>
      <c r="AW188">
        <v>-1</v>
      </c>
    </row>
    <row r="189" spans="1:49">
      <c r="A189" t="s">
        <v>201</v>
      </c>
      <c r="B189">
        <v>15617</v>
      </c>
      <c r="C189" t="s">
        <v>60</v>
      </c>
      <c r="D189" s="1">
        <v>44418.169363425928</v>
      </c>
      <c r="E189" t="s">
        <v>62</v>
      </c>
      <c r="F189" t="s">
        <v>267</v>
      </c>
      <c r="G189">
        <v>11216</v>
      </c>
      <c r="H189" t="s">
        <v>57</v>
      </c>
      <c r="I189" t="s">
        <v>269</v>
      </c>
      <c r="J189">
        <v>1</v>
      </c>
      <c r="K189" t="s">
        <v>53</v>
      </c>
      <c r="L189" s="2">
        <v>44483</v>
      </c>
      <c r="M189" s="3">
        <v>0.70445601851851858</v>
      </c>
      <c r="N189" s="3">
        <v>0.70460648148148142</v>
      </c>
      <c r="O189">
        <v>0</v>
      </c>
      <c r="P189" t="s">
        <v>54</v>
      </c>
      <c r="Q189" t="s">
        <v>16</v>
      </c>
      <c r="R189">
        <v>9.1</v>
      </c>
      <c r="S189">
        <v>1000</v>
      </c>
      <c r="T189">
        <v>1000</v>
      </c>
      <c r="U189">
        <v>0</v>
      </c>
      <c r="V189">
        <v>1</v>
      </c>
      <c r="W189" t="s">
        <v>55</v>
      </c>
      <c r="X189">
        <v>0</v>
      </c>
      <c r="Y189" s="4">
        <v>1.8740199999999999E-8</v>
      </c>
      <c r="Z189">
        <v>56885595</v>
      </c>
      <c r="AA189">
        <v>297281</v>
      </c>
      <c r="AB189">
        <v>333736</v>
      </c>
      <c r="AC189">
        <v>8621212381</v>
      </c>
      <c r="AD189">
        <v>23449665</v>
      </c>
      <c r="AE189">
        <v>10910572</v>
      </c>
      <c r="AF189">
        <v>150.488</v>
      </c>
      <c r="AG189" s="4">
        <v>5.8024299999999999E-3</v>
      </c>
      <c r="AH189">
        <v>151.17599999999999</v>
      </c>
      <c r="AI189">
        <v>5252</v>
      </c>
      <c r="AJ189">
        <v>703235</v>
      </c>
      <c r="AK189">
        <v>57521864</v>
      </c>
      <c r="AL189">
        <v>1.07797359556727</v>
      </c>
      <c r="AM189">
        <v>0.99990900000000005</v>
      </c>
      <c r="AN189">
        <v>0.1</v>
      </c>
      <c r="AO189">
        <v>0.5</v>
      </c>
      <c r="AP189" s="4">
        <v>0.04</v>
      </c>
      <c r="AQ189">
        <v>180</v>
      </c>
      <c r="AR189">
        <v>90</v>
      </c>
      <c r="AS189">
        <v>90</v>
      </c>
      <c r="AT189">
        <v>60</v>
      </c>
      <c r="AU189">
        <v>60</v>
      </c>
      <c r="AV189">
        <v>0</v>
      </c>
      <c r="AW189">
        <v>-1</v>
      </c>
    </row>
    <row r="190" spans="1:49">
      <c r="A190" t="s">
        <v>201</v>
      </c>
      <c r="B190">
        <v>15617</v>
      </c>
      <c r="C190" t="s">
        <v>60</v>
      </c>
      <c r="D190" s="1">
        <v>44418.169363425928</v>
      </c>
      <c r="E190" t="s">
        <v>62</v>
      </c>
      <c r="F190" t="s">
        <v>267</v>
      </c>
      <c r="G190">
        <v>11279</v>
      </c>
      <c r="H190" t="s">
        <v>52</v>
      </c>
      <c r="I190" t="s">
        <v>268</v>
      </c>
      <c r="J190">
        <v>1</v>
      </c>
      <c r="K190" t="s">
        <v>53</v>
      </c>
      <c r="L190" s="2">
        <v>44483</v>
      </c>
      <c r="M190" s="3">
        <v>0.73353009259259261</v>
      </c>
      <c r="N190" s="3">
        <v>0.73365740740740737</v>
      </c>
      <c r="O190">
        <v>0</v>
      </c>
      <c r="P190" t="s">
        <v>54</v>
      </c>
      <c r="Q190" t="s">
        <v>16</v>
      </c>
      <c r="R190">
        <v>9.1</v>
      </c>
      <c r="S190">
        <v>1000</v>
      </c>
      <c r="T190">
        <v>1000</v>
      </c>
      <c r="U190">
        <v>0</v>
      </c>
      <c r="V190">
        <v>1</v>
      </c>
      <c r="W190" t="s">
        <v>55</v>
      </c>
      <c r="X190">
        <v>0</v>
      </c>
      <c r="Y190" s="4">
        <v>1.8740199999999999E-8</v>
      </c>
      <c r="Z190">
        <v>0</v>
      </c>
      <c r="AA190">
        <v>0</v>
      </c>
      <c r="AB190">
        <v>993944</v>
      </c>
      <c r="AC190">
        <v>0</v>
      </c>
      <c r="AD190">
        <v>0</v>
      </c>
      <c r="AE190">
        <v>104308125</v>
      </c>
      <c r="AF190">
        <v>104.944</v>
      </c>
      <c r="AG190">
        <v>1</v>
      </c>
      <c r="AH190" t="s">
        <v>56</v>
      </c>
      <c r="AI190">
        <v>227</v>
      </c>
      <c r="AJ190">
        <v>3034</v>
      </c>
      <c r="AK190">
        <v>994171</v>
      </c>
      <c r="AL190" s="4">
        <v>1.86310041600652E-2</v>
      </c>
      <c r="AM190">
        <v>0.99977199999999999</v>
      </c>
      <c r="AN190">
        <v>0.1</v>
      </c>
      <c r="AO190">
        <v>0.5</v>
      </c>
      <c r="AP190" s="4">
        <v>0.04</v>
      </c>
      <c r="AQ190">
        <v>40</v>
      </c>
      <c r="AR190">
        <v>65</v>
      </c>
      <c r="AS190">
        <v>65</v>
      </c>
      <c r="AT190">
        <v>140</v>
      </c>
      <c r="AU190">
        <v>140</v>
      </c>
      <c r="AV190">
        <v>0</v>
      </c>
      <c r="AW190">
        <v>-1</v>
      </c>
    </row>
    <row r="191" spans="1:49">
      <c r="A191" t="s">
        <v>201</v>
      </c>
      <c r="B191">
        <v>15617</v>
      </c>
      <c r="C191" t="s">
        <v>60</v>
      </c>
      <c r="D191" s="1">
        <v>44418.169363425928</v>
      </c>
      <c r="E191" t="s">
        <v>62</v>
      </c>
      <c r="F191" t="s">
        <v>267</v>
      </c>
      <c r="G191">
        <v>11288</v>
      </c>
      <c r="H191" t="s">
        <v>52</v>
      </c>
      <c r="I191" t="s">
        <v>269</v>
      </c>
      <c r="J191">
        <v>1</v>
      </c>
      <c r="K191" t="s">
        <v>53</v>
      </c>
      <c r="L191" s="2">
        <v>44483</v>
      </c>
      <c r="M191" s="3">
        <v>0.73487268518518523</v>
      </c>
      <c r="N191" s="3">
        <v>0.73501157407407414</v>
      </c>
      <c r="O191">
        <v>0</v>
      </c>
      <c r="P191" t="s">
        <v>54</v>
      </c>
      <c r="Q191" t="s">
        <v>16</v>
      </c>
      <c r="R191">
        <v>9.1</v>
      </c>
      <c r="S191">
        <v>1000</v>
      </c>
      <c r="T191">
        <v>1000</v>
      </c>
      <c r="U191">
        <v>0</v>
      </c>
      <c r="V191">
        <v>1</v>
      </c>
      <c r="W191" t="s">
        <v>55</v>
      </c>
      <c r="X191">
        <v>0</v>
      </c>
      <c r="Y191" s="4">
        <v>1.8740199999999999E-8</v>
      </c>
      <c r="Z191">
        <v>0</v>
      </c>
      <c r="AA191">
        <v>0</v>
      </c>
      <c r="AB191">
        <v>15718268</v>
      </c>
      <c r="AC191">
        <v>0</v>
      </c>
      <c r="AD191">
        <v>0</v>
      </c>
      <c r="AE191">
        <v>1956372382</v>
      </c>
      <c r="AF191">
        <v>124.465</v>
      </c>
      <c r="AG191">
        <v>1</v>
      </c>
      <c r="AH191" t="s">
        <v>56</v>
      </c>
      <c r="AI191">
        <v>571</v>
      </c>
      <c r="AJ191">
        <v>5082</v>
      </c>
      <c r="AK191">
        <v>15718839</v>
      </c>
      <c r="AL191">
        <v>0.29457483149316899</v>
      </c>
      <c r="AM191">
        <v>0.99996399999999996</v>
      </c>
      <c r="AN191">
        <v>0.1</v>
      </c>
      <c r="AO191">
        <v>0.5</v>
      </c>
      <c r="AP191" s="4">
        <v>0.04</v>
      </c>
      <c r="AQ191">
        <v>40</v>
      </c>
      <c r="AR191">
        <v>65</v>
      </c>
      <c r="AS191">
        <v>65</v>
      </c>
      <c r="AT191">
        <v>140</v>
      </c>
      <c r="AU191">
        <v>140</v>
      </c>
      <c r="AV191">
        <v>0</v>
      </c>
      <c r="AW191">
        <v>-1</v>
      </c>
    </row>
    <row r="192" spans="1:49">
      <c r="A192" t="s">
        <v>201</v>
      </c>
      <c r="B192">
        <v>15617</v>
      </c>
      <c r="C192" t="s">
        <v>60</v>
      </c>
      <c r="D192" s="1">
        <v>44418.169363425928</v>
      </c>
      <c r="E192" t="s">
        <v>62</v>
      </c>
      <c r="F192" t="s">
        <v>267</v>
      </c>
      <c r="G192">
        <v>11297</v>
      </c>
      <c r="H192" t="s">
        <v>57</v>
      </c>
      <c r="I192" t="s">
        <v>270</v>
      </c>
      <c r="J192">
        <v>1</v>
      </c>
      <c r="K192" t="s">
        <v>53</v>
      </c>
      <c r="L192" s="2">
        <v>44483</v>
      </c>
      <c r="M192" s="3">
        <v>0.73636574074074079</v>
      </c>
      <c r="N192" s="3">
        <v>0.73652777777777778</v>
      </c>
      <c r="O192">
        <v>0</v>
      </c>
      <c r="P192" t="s">
        <v>54</v>
      </c>
      <c r="Q192" t="s">
        <v>16</v>
      </c>
      <c r="R192">
        <v>9.1</v>
      </c>
      <c r="S192">
        <v>1000</v>
      </c>
      <c r="T192">
        <v>1000</v>
      </c>
      <c r="U192">
        <v>0</v>
      </c>
      <c r="V192">
        <v>1</v>
      </c>
      <c r="W192" t="s">
        <v>55</v>
      </c>
      <c r="X192">
        <v>0</v>
      </c>
      <c r="Y192" s="4">
        <v>1.8740199999999999E-8</v>
      </c>
      <c r="Z192">
        <v>8201826</v>
      </c>
      <c r="AA192">
        <v>464649</v>
      </c>
      <c r="AB192">
        <v>427093</v>
      </c>
      <c r="AC192">
        <v>1285958627</v>
      </c>
      <c r="AD192">
        <v>35612510</v>
      </c>
      <c r="AE192">
        <v>15490534</v>
      </c>
      <c r="AF192">
        <v>147.03399999999999</v>
      </c>
      <c r="AG192" s="4">
        <v>4.6966500000000001E-2</v>
      </c>
      <c r="AH192">
        <v>152.49199999999999</v>
      </c>
      <c r="AI192">
        <v>6411</v>
      </c>
      <c r="AJ192">
        <v>887922</v>
      </c>
      <c r="AK192">
        <v>9099979</v>
      </c>
      <c r="AL192">
        <v>0.17053579978243799</v>
      </c>
      <c r="AM192">
        <v>0.99929500000000004</v>
      </c>
      <c r="AN192">
        <v>0.1</v>
      </c>
      <c r="AO192">
        <v>0.5</v>
      </c>
      <c r="AP192" s="4">
        <v>0.04</v>
      </c>
      <c r="AQ192">
        <v>180</v>
      </c>
      <c r="AR192">
        <v>90</v>
      </c>
      <c r="AS192">
        <v>90</v>
      </c>
      <c r="AT192">
        <v>60</v>
      </c>
      <c r="AU192">
        <v>60</v>
      </c>
      <c r="AV192">
        <v>0</v>
      </c>
      <c r="AW192">
        <v>-1</v>
      </c>
    </row>
    <row r="193" spans="1:49">
      <c r="A193" t="s">
        <v>201</v>
      </c>
      <c r="B193">
        <v>15617</v>
      </c>
      <c r="C193" t="s">
        <v>60</v>
      </c>
      <c r="D193" s="1">
        <v>44418.169363425928</v>
      </c>
      <c r="E193" t="s">
        <v>62</v>
      </c>
      <c r="F193" t="s">
        <v>267</v>
      </c>
      <c r="G193">
        <v>11306</v>
      </c>
      <c r="H193" t="s">
        <v>57</v>
      </c>
      <c r="I193" t="s">
        <v>271</v>
      </c>
      <c r="J193">
        <v>1</v>
      </c>
      <c r="K193" t="s">
        <v>53</v>
      </c>
      <c r="L193" s="2">
        <v>44483</v>
      </c>
      <c r="M193" s="3">
        <v>0.73798611111111112</v>
      </c>
      <c r="N193" s="3">
        <v>0.73815972222222215</v>
      </c>
      <c r="O193">
        <v>0</v>
      </c>
      <c r="P193" t="s">
        <v>54</v>
      </c>
      <c r="Q193" t="s">
        <v>16</v>
      </c>
      <c r="R193">
        <v>9.1</v>
      </c>
      <c r="S193">
        <v>1000</v>
      </c>
      <c r="T193">
        <v>1000</v>
      </c>
      <c r="U193">
        <v>0</v>
      </c>
      <c r="V193">
        <v>1</v>
      </c>
      <c r="W193" t="s">
        <v>55</v>
      </c>
      <c r="X193">
        <v>0</v>
      </c>
      <c r="Y193" s="4">
        <v>1.8740199999999999E-8</v>
      </c>
      <c r="Z193">
        <v>300207</v>
      </c>
      <c r="AA193">
        <v>23744</v>
      </c>
      <c r="AB193">
        <v>27649</v>
      </c>
      <c r="AC193">
        <v>46038953</v>
      </c>
      <c r="AD193">
        <v>1817129</v>
      </c>
      <c r="AE193">
        <v>884195</v>
      </c>
      <c r="AF193">
        <v>138.624</v>
      </c>
      <c r="AG193" s="4">
        <v>7.8637700000000005E-2</v>
      </c>
      <c r="AH193">
        <v>147.726</v>
      </c>
      <c r="AI193">
        <v>58588</v>
      </c>
      <c r="AJ193">
        <v>8416786</v>
      </c>
      <c r="AK193">
        <v>410188</v>
      </c>
      <c r="AL193" s="4">
        <v>7.6870219855626901E-3</v>
      </c>
      <c r="AM193">
        <v>0.85716800000000004</v>
      </c>
      <c r="AN193">
        <v>0.1</v>
      </c>
      <c r="AO193">
        <v>0.5</v>
      </c>
      <c r="AP193" s="4">
        <v>0.04</v>
      </c>
      <c r="AQ193">
        <v>180</v>
      </c>
      <c r="AR193">
        <v>90</v>
      </c>
      <c r="AS193">
        <v>90</v>
      </c>
      <c r="AT193">
        <v>60</v>
      </c>
      <c r="AU193">
        <v>60</v>
      </c>
      <c r="AV193">
        <v>0</v>
      </c>
      <c r="AW193">
        <v>-1</v>
      </c>
    </row>
    <row r="194" spans="1:49">
      <c r="A194" t="s">
        <v>201</v>
      </c>
      <c r="B194">
        <v>15618</v>
      </c>
      <c r="C194" t="s">
        <v>63</v>
      </c>
      <c r="D194" s="1">
        <v>44418.24417824074</v>
      </c>
      <c r="E194" t="s">
        <v>64</v>
      </c>
      <c r="F194" t="s">
        <v>272</v>
      </c>
      <c r="G194">
        <v>11028</v>
      </c>
      <c r="H194" t="s">
        <v>204</v>
      </c>
      <c r="I194" t="s">
        <v>273</v>
      </c>
      <c r="J194">
        <v>1</v>
      </c>
      <c r="K194" t="s">
        <v>53</v>
      </c>
      <c r="L194" s="2">
        <v>44457</v>
      </c>
      <c r="M194" s="3">
        <v>0.8284259259259259</v>
      </c>
      <c r="N194" s="3">
        <v>0.82863425925925915</v>
      </c>
      <c r="O194">
        <v>0</v>
      </c>
      <c r="P194" t="s">
        <v>54</v>
      </c>
      <c r="Q194" t="s">
        <v>16</v>
      </c>
      <c r="R194">
        <v>9.1</v>
      </c>
      <c r="S194">
        <v>1000</v>
      </c>
      <c r="T194">
        <v>1000</v>
      </c>
      <c r="U194">
        <v>0</v>
      </c>
      <c r="V194">
        <v>1</v>
      </c>
      <c r="W194" t="s">
        <v>55</v>
      </c>
      <c r="X194">
        <v>0</v>
      </c>
      <c r="Y194" s="4">
        <v>1.8740199999999999E-8</v>
      </c>
      <c r="Z194">
        <v>1087498</v>
      </c>
      <c r="AA194">
        <v>8680352</v>
      </c>
      <c r="AB194">
        <v>9411904</v>
      </c>
      <c r="AC194">
        <v>193643193</v>
      </c>
      <c r="AD194">
        <v>1241605110</v>
      </c>
      <c r="AE194">
        <v>556199675</v>
      </c>
      <c r="AF194">
        <v>103.831</v>
      </c>
      <c r="AG194">
        <v>0.49072100000000002</v>
      </c>
      <c r="AH194">
        <v>146.93600000000001</v>
      </c>
      <c r="AI194">
        <v>6057</v>
      </c>
      <c r="AJ194">
        <v>568830</v>
      </c>
      <c r="AK194">
        <v>19185811</v>
      </c>
      <c r="AL194">
        <v>0.359546722400096</v>
      </c>
      <c r="AM194">
        <v>0.99968400000000002</v>
      </c>
      <c r="AN194">
        <v>0.1</v>
      </c>
      <c r="AO194">
        <v>0.5</v>
      </c>
      <c r="AP194" s="4">
        <v>0.04</v>
      </c>
      <c r="AQ194">
        <v>180</v>
      </c>
      <c r="AR194">
        <v>175</v>
      </c>
      <c r="AS194">
        <v>175</v>
      </c>
      <c r="AT194">
        <v>100</v>
      </c>
      <c r="AU194">
        <v>100</v>
      </c>
      <c r="AV194">
        <v>0</v>
      </c>
      <c r="AW194">
        <v>-1</v>
      </c>
    </row>
    <row r="195" spans="1:49">
      <c r="A195" t="s">
        <v>201</v>
      </c>
      <c r="B195">
        <v>15618</v>
      </c>
      <c r="C195" t="s">
        <v>63</v>
      </c>
      <c r="D195" s="1">
        <v>44418.24417824074</v>
      </c>
      <c r="E195" t="s">
        <v>64</v>
      </c>
      <c r="F195" t="s">
        <v>272</v>
      </c>
      <c r="G195">
        <v>11037</v>
      </c>
      <c r="H195" t="s">
        <v>204</v>
      </c>
      <c r="I195" t="s">
        <v>274</v>
      </c>
      <c r="J195">
        <v>1</v>
      </c>
      <c r="K195" t="s">
        <v>53</v>
      </c>
      <c r="L195" s="2">
        <v>44457</v>
      </c>
      <c r="M195" s="3">
        <v>0.83020833333333333</v>
      </c>
      <c r="N195" s="3">
        <v>0.83040509259259254</v>
      </c>
      <c r="O195">
        <v>0</v>
      </c>
      <c r="P195" t="s">
        <v>54</v>
      </c>
      <c r="Q195" t="s">
        <v>16</v>
      </c>
      <c r="R195">
        <v>9.1</v>
      </c>
      <c r="S195">
        <v>1000</v>
      </c>
      <c r="T195">
        <v>1000</v>
      </c>
      <c r="U195">
        <v>0</v>
      </c>
      <c r="V195">
        <v>1</v>
      </c>
      <c r="W195" t="s">
        <v>55</v>
      </c>
      <c r="X195">
        <v>0</v>
      </c>
      <c r="Y195" s="4">
        <v>1.8740199999999999E-8</v>
      </c>
      <c r="Z195">
        <v>5155</v>
      </c>
      <c r="AA195">
        <v>14504</v>
      </c>
      <c r="AB195">
        <v>5040</v>
      </c>
      <c r="AC195">
        <v>918647</v>
      </c>
      <c r="AD195">
        <v>2245523</v>
      </c>
      <c r="AE195">
        <v>165533</v>
      </c>
      <c r="AF195">
        <v>134.81100000000001</v>
      </c>
      <c r="AG195">
        <v>0.20405699999999999</v>
      </c>
      <c r="AH195">
        <v>160.953</v>
      </c>
      <c r="AI195">
        <v>3714</v>
      </c>
      <c r="AJ195">
        <v>303883</v>
      </c>
      <c r="AK195">
        <v>28413</v>
      </c>
      <c r="AL195" s="4">
        <v>5.3246646824332399E-4</v>
      </c>
      <c r="AM195">
        <v>0.86928499999999997</v>
      </c>
      <c r="AN195">
        <v>0.1</v>
      </c>
      <c r="AO195">
        <v>0.5</v>
      </c>
      <c r="AP195" s="4">
        <v>0.04</v>
      </c>
      <c r="AQ195">
        <v>180</v>
      </c>
      <c r="AR195">
        <v>175</v>
      </c>
      <c r="AS195">
        <v>175</v>
      </c>
      <c r="AT195">
        <v>100</v>
      </c>
      <c r="AU195">
        <v>100</v>
      </c>
      <c r="AV195">
        <v>0</v>
      </c>
      <c r="AW195">
        <v>-1</v>
      </c>
    </row>
    <row r="196" spans="1:49">
      <c r="A196" t="s">
        <v>201</v>
      </c>
      <c r="B196">
        <v>15618</v>
      </c>
      <c r="C196" t="s">
        <v>63</v>
      </c>
      <c r="D196" s="1">
        <v>44418.24417824074</v>
      </c>
      <c r="E196" t="s">
        <v>64</v>
      </c>
      <c r="F196" t="s">
        <v>272</v>
      </c>
      <c r="G196">
        <v>11046</v>
      </c>
      <c r="H196" t="s">
        <v>204</v>
      </c>
      <c r="I196" t="s">
        <v>275</v>
      </c>
      <c r="J196">
        <v>1</v>
      </c>
      <c r="K196" t="s">
        <v>53</v>
      </c>
      <c r="L196" s="2">
        <v>44457</v>
      </c>
      <c r="M196" s="3">
        <v>0.83196759259259256</v>
      </c>
      <c r="N196" s="3">
        <v>0.83215277777777785</v>
      </c>
      <c r="O196">
        <v>0</v>
      </c>
      <c r="P196" t="s">
        <v>54</v>
      </c>
      <c r="Q196" t="s">
        <v>16</v>
      </c>
      <c r="R196">
        <v>9.1</v>
      </c>
      <c r="S196">
        <v>1000</v>
      </c>
      <c r="T196">
        <v>1000</v>
      </c>
      <c r="U196">
        <v>0</v>
      </c>
      <c r="V196">
        <v>1</v>
      </c>
      <c r="W196" t="s">
        <v>55</v>
      </c>
      <c r="X196">
        <v>0</v>
      </c>
      <c r="Y196" s="4">
        <v>1.8740199999999999E-8</v>
      </c>
      <c r="Z196">
        <v>615008</v>
      </c>
      <c r="AA196">
        <v>7184353</v>
      </c>
      <c r="AB196">
        <v>13476608</v>
      </c>
      <c r="AC196">
        <v>109489769</v>
      </c>
      <c r="AD196">
        <v>1003288251</v>
      </c>
      <c r="AE196">
        <v>690686338</v>
      </c>
      <c r="AF196">
        <v>84.765299999999996</v>
      </c>
      <c r="AG196">
        <v>0.63341899999999995</v>
      </c>
      <c r="AH196">
        <v>142.67599999999999</v>
      </c>
      <c r="AI196">
        <v>10728</v>
      </c>
      <c r="AJ196">
        <v>680671</v>
      </c>
      <c r="AK196">
        <v>21286697</v>
      </c>
      <c r="AL196">
        <v>0.39891783240614398</v>
      </c>
      <c r="AM196">
        <v>0.99949600000000005</v>
      </c>
      <c r="AN196">
        <v>0.1</v>
      </c>
      <c r="AO196">
        <v>0.5</v>
      </c>
      <c r="AP196" s="4">
        <v>0.04</v>
      </c>
      <c r="AQ196">
        <v>180</v>
      </c>
      <c r="AR196">
        <v>175</v>
      </c>
      <c r="AS196">
        <v>175</v>
      </c>
      <c r="AT196">
        <v>100</v>
      </c>
      <c r="AU196">
        <v>100</v>
      </c>
      <c r="AV196">
        <v>0</v>
      </c>
      <c r="AW196">
        <v>-1</v>
      </c>
    </row>
    <row r="197" spans="1:49">
      <c r="A197" t="s">
        <v>201</v>
      </c>
      <c r="B197">
        <v>15618</v>
      </c>
      <c r="C197" t="s">
        <v>63</v>
      </c>
      <c r="D197" s="1">
        <v>44418.24417824074</v>
      </c>
      <c r="E197" t="s">
        <v>64</v>
      </c>
      <c r="F197" t="s">
        <v>272</v>
      </c>
      <c r="G197">
        <v>11055</v>
      </c>
      <c r="H197" t="s">
        <v>204</v>
      </c>
      <c r="I197" t="s">
        <v>276</v>
      </c>
      <c r="J197">
        <v>1</v>
      </c>
      <c r="K197" t="s">
        <v>53</v>
      </c>
      <c r="L197" s="2">
        <v>44457</v>
      </c>
      <c r="M197" s="3">
        <v>0.83355324074074078</v>
      </c>
      <c r="N197" s="3">
        <v>0.83373842592592595</v>
      </c>
      <c r="O197">
        <v>0</v>
      </c>
      <c r="P197" t="s">
        <v>54</v>
      </c>
      <c r="Q197" t="s">
        <v>16</v>
      </c>
      <c r="R197">
        <v>9.1</v>
      </c>
      <c r="S197">
        <v>1000</v>
      </c>
      <c r="T197">
        <v>1000</v>
      </c>
      <c r="U197">
        <v>0</v>
      </c>
      <c r="V197">
        <v>1</v>
      </c>
      <c r="W197" t="s">
        <v>55</v>
      </c>
      <c r="X197">
        <v>0</v>
      </c>
      <c r="Y197" s="4">
        <v>1.8740199999999999E-8</v>
      </c>
      <c r="Z197">
        <v>3998</v>
      </c>
      <c r="AA197">
        <v>25311</v>
      </c>
      <c r="AB197">
        <v>19190</v>
      </c>
      <c r="AC197">
        <v>711962</v>
      </c>
      <c r="AD197">
        <v>3708102</v>
      </c>
      <c r="AE197">
        <v>817421</v>
      </c>
      <c r="AF197">
        <v>107.992</v>
      </c>
      <c r="AG197">
        <v>0.39567799999999997</v>
      </c>
      <c r="AH197">
        <v>150.809</v>
      </c>
      <c r="AI197">
        <v>8429</v>
      </c>
      <c r="AJ197">
        <v>652818</v>
      </c>
      <c r="AK197">
        <v>56928</v>
      </c>
      <c r="AL197" s="4">
        <v>1.0668444410711899E-3</v>
      </c>
      <c r="AM197">
        <v>0.85193600000000003</v>
      </c>
      <c r="AN197">
        <v>0.1</v>
      </c>
      <c r="AO197">
        <v>0.5</v>
      </c>
      <c r="AP197" s="4">
        <v>0.04</v>
      </c>
      <c r="AQ197">
        <v>180</v>
      </c>
      <c r="AR197">
        <v>175</v>
      </c>
      <c r="AS197">
        <v>175</v>
      </c>
      <c r="AT197">
        <v>100</v>
      </c>
      <c r="AU197">
        <v>100</v>
      </c>
      <c r="AV197">
        <v>0</v>
      </c>
      <c r="AW197">
        <v>-1</v>
      </c>
    </row>
    <row r="198" spans="1:49">
      <c r="A198" t="s">
        <v>201</v>
      </c>
      <c r="B198">
        <v>15618</v>
      </c>
      <c r="C198" t="s">
        <v>63</v>
      </c>
      <c r="D198" s="1">
        <v>44418.24417824074</v>
      </c>
      <c r="E198" t="s">
        <v>64</v>
      </c>
      <c r="F198" t="s">
        <v>272</v>
      </c>
      <c r="G198">
        <v>11105</v>
      </c>
      <c r="H198" t="s">
        <v>209</v>
      </c>
      <c r="I198" t="s">
        <v>273</v>
      </c>
      <c r="J198">
        <v>1</v>
      </c>
      <c r="K198" t="s">
        <v>53</v>
      </c>
      <c r="L198" s="2">
        <v>44457</v>
      </c>
      <c r="M198" s="3">
        <v>0.84215277777777775</v>
      </c>
      <c r="N198" s="3">
        <v>0.84230324074074081</v>
      </c>
      <c r="O198">
        <v>0</v>
      </c>
      <c r="P198" t="s">
        <v>54</v>
      </c>
      <c r="Q198" t="s">
        <v>16</v>
      </c>
      <c r="R198">
        <v>9.1</v>
      </c>
      <c r="S198">
        <v>1000</v>
      </c>
      <c r="T198">
        <v>1000</v>
      </c>
      <c r="U198">
        <v>0</v>
      </c>
      <c r="V198">
        <v>1</v>
      </c>
      <c r="W198" t="s">
        <v>55</v>
      </c>
      <c r="X198">
        <v>0</v>
      </c>
      <c r="Y198" s="4">
        <v>1.8740199999999999E-8</v>
      </c>
      <c r="Z198">
        <v>22559735</v>
      </c>
      <c r="AA198">
        <v>8680352</v>
      </c>
      <c r="AB198">
        <v>9411904</v>
      </c>
      <c r="AC198">
        <v>4606764422</v>
      </c>
      <c r="AD198">
        <v>1241605110</v>
      </c>
      <c r="AE198">
        <v>556199675</v>
      </c>
      <c r="AF198">
        <v>157.54599999999999</v>
      </c>
      <c r="AG198">
        <v>0.23152400000000001</v>
      </c>
      <c r="AH198">
        <v>187.20699999999999</v>
      </c>
      <c r="AI198">
        <v>39646</v>
      </c>
      <c r="AJ198">
        <v>7604770</v>
      </c>
      <c r="AK198">
        <v>40691637</v>
      </c>
      <c r="AL198">
        <v>0.76257108508180704</v>
      </c>
      <c r="AM198">
        <v>0.99902599999999997</v>
      </c>
      <c r="AN198">
        <v>0.1</v>
      </c>
      <c r="AO198">
        <v>0.5</v>
      </c>
      <c r="AP198" s="4">
        <v>0.04</v>
      </c>
      <c r="AQ198">
        <v>220</v>
      </c>
      <c r="AR198">
        <v>175</v>
      </c>
      <c r="AS198">
        <v>175</v>
      </c>
      <c r="AT198">
        <v>100</v>
      </c>
      <c r="AU198">
        <v>100</v>
      </c>
      <c r="AV198">
        <v>0</v>
      </c>
      <c r="AW198">
        <v>-1</v>
      </c>
    </row>
    <row r="199" spans="1:49">
      <c r="A199" t="s">
        <v>201</v>
      </c>
      <c r="B199">
        <v>15618</v>
      </c>
      <c r="C199" t="s">
        <v>63</v>
      </c>
      <c r="D199" s="1">
        <v>44418.24417824074</v>
      </c>
      <c r="E199" t="s">
        <v>64</v>
      </c>
      <c r="F199" t="s">
        <v>272</v>
      </c>
      <c r="G199">
        <v>11123</v>
      </c>
      <c r="H199" t="s">
        <v>209</v>
      </c>
      <c r="I199" t="s">
        <v>274</v>
      </c>
      <c r="J199">
        <v>1</v>
      </c>
      <c r="K199" t="s">
        <v>53</v>
      </c>
      <c r="L199" s="2">
        <v>44457</v>
      </c>
      <c r="M199" s="3">
        <v>0.84460648148148154</v>
      </c>
      <c r="N199" s="3">
        <v>0.84474537037037034</v>
      </c>
      <c r="O199">
        <v>0</v>
      </c>
      <c r="P199" t="s">
        <v>54</v>
      </c>
      <c r="Q199" t="s">
        <v>16</v>
      </c>
      <c r="R199">
        <v>9.1</v>
      </c>
      <c r="S199">
        <v>1000</v>
      </c>
      <c r="T199">
        <v>1000</v>
      </c>
      <c r="U199">
        <v>0</v>
      </c>
      <c r="V199">
        <v>1</v>
      </c>
      <c r="W199" t="s">
        <v>55</v>
      </c>
      <c r="X199">
        <v>0</v>
      </c>
      <c r="Y199" s="4">
        <v>1.8740199999999999E-8</v>
      </c>
      <c r="Z199">
        <v>1108466</v>
      </c>
      <c r="AA199">
        <v>14504</v>
      </c>
      <c r="AB199">
        <v>5040</v>
      </c>
      <c r="AC199">
        <v>235095657</v>
      </c>
      <c r="AD199">
        <v>2245523</v>
      </c>
      <c r="AE199">
        <v>165533</v>
      </c>
      <c r="AF199">
        <v>210.554</v>
      </c>
      <c r="AG199" s="4">
        <v>4.4680500000000003E-3</v>
      </c>
      <c r="AH199">
        <v>211.351</v>
      </c>
      <c r="AI199">
        <v>26290</v>
      </c>
      <c r="AJ199">
        <v>5150251</v>
      </c>
      <c r="AK199">
        <v>1154300</v>
      </c>
      <c r="AL199" s="4">
        <v>2.1631860215157402E-2</v>
      </c>
      <c r="AM199">
        <v>0.97722399999999998</v>
      </c>
      <c r="AN199">
        <v>0.1</v>
      </c>
      <c r="AO199">
        <v>0.5</v>
      </c>
      <c r="AP199" s="4">
        <v>0.04</v>
      </c>
      <c r="AQ199">
        <v>220</v>
      </c>
      <c r="AR199">
        <v>175</v>
      </c>
      <c r="AS199">
        <v>175</v>
      </c>
      <c r="AT199">
        <v>100</v>
      </c>
      <c r="AU199">
        <v>100</v>
      </c>
      <c r="AV199">
        <v>0</v>
      </c>
      <c r="AW199">
        <v>-1</v>
      </c>
    </row>
    <row r="200" spans="1:49">
      <c r="A200" t="s">
        <v>201</v>
      </c>
      <c r="B200">
        <v>15618</v>
      </c>
      <c r="C200" t="s">
        <v>63</v>
      </c>
      <c r="D200" s="1">
        <v>44418.24417824074</v>
      </c>
      <c r="E200" t="s">
        <v>64</v>
      </c>
      <c r="F200" t="s">
        <v>272</v>
      </c>
      <c r="G200">
        <v>11141</v>
      </c>
      <c r="H200" t="s">
        <v>209</v>
      </c>
      <c r="I200" t="s">
        <v>275</v>
      </c>
      <c r="J200">
        <v>1</v>
      </c>
      <c r="K200" t="s">
        <v>53</v>
      </c>
      <c r="L200" s="2">
        <v>44457</v>
      </c>
      <c r="M200" s="3">
        <v>0.84710648148148149</v>
      </c>
      <c r="N200" s="3">
        <v>0.8472453703703704</v>
      </c>
      <c r="O200">
        <v>0</v>
      </c>
      <c r="P200" t="s">
        <v>54</v>
      </c>
      <c r="Q200" t="s">
        <v>16</v>
      </c>
      <c r="R200">
        <v>9.1</v>
      </c>
      <c r="S200">
        <v>1000</v>
      </c>
      <c r="T200">
        <v>1000</v>
      </c>
      <c r="U200">
        <v>0</v>
      </c>
      <c r="V200">
        <v>1</v>
      </c>
      <c r="W200" t="s">
        <v>55</v>
      </c>
      <c r="X200">
        <v>0</v>
      </c>
      <c r="Y200" s="4">
        <v>1.8740199999999999E-8</v>
      </c>
      <c r="Z200">
        <v>9691909</v>
      </c>
      <c r="AA200">
        <v>7184353</v>
      </c>
      <c r="AB200">
        <v>13476608</v>
      </c>
      <c r="AC200">
        <v>1968730413</v>
      </c>
      <c r="AD200">
        <v>1003288251</v>
      </c>
      <c r="AE200">
        <v>690686338</v>
      </c>
      <c r="AF200">
        <v>120.67100000000001</v>
      </c>
      <c r="AG200">
        <v>0.443998</v>
      </c>
      <c r="AH200">
        <v>176.10599999999999</v>
      </c>
      <c r="AI200">
        <v>23136</v>
      </c>
      <c r="AJ200">
        <v>3283686</v>
      </c>
      <c r="AK200">
        <v>30376006</v>
      </c>
      <c r="AL200">
        <v>0.569253673816846</v>
      </c>
      <c r="AM200">
        <v>0.99923799999999996</v>
      </c>
      <c r="AN200">
        <v>0.1</v>
      </c>
      <c r="AO200">
        <v>0.5</v>
      </c>
      <c r="AP200" s="4">
        <v>0.04</v>
      </c>
      <c r="AQ200">
        <v>220</v>
      </c>
      <c r="AR200">
        <v>175</v>
      </c>
      <c r="AS200">
        <v>175</v>
      </c>
      <c r="AT200">
        <v>100</v>
      </c>
      <c r="AU200">
        <v>100</v>
      </c>
      <c r="AV200">
        <v>0</v>
      </c>
      <c r="AW200">
        <v>-1</v>
      </c>
    </row>
    <row r="201" spans="1:49">
      <c r="A201" t="s">
        <v>201</v>
      </c>
      <c r="B201">
        <v>15618</v>
      </c>
      <c r="C201" t="s">
        <v>63</v>
      </c>
      <c r="D201" s="1">
        <v>44418.24417824074</v>
      </c>
      <c r="E201" t="s">
        <v>64</v>
      </c>
      <c r="F201" t="s">
        <v>272</v>
      </c>
      <c r="G201">
        <v>11159</v>
      </c>
      <c r="H201" t="s">
        <v>209</v>
      </c>
      <c r="I201" t="s">
        <v>276</v>
      </c>
      <c r="J201">
        <v>1</v>
      </c>
      <c r="K201" t="s">
        <v>53</v>
      </c>
      <c r="L201" s="2">
        <v>44457</v>
      </c>
      <c r="M201" s="3">
        <v>0.84957175925925921</v>
      </c>
      <c r="N201" s="3">
        <v>0.84972222222222227</v>
      </c>
      <c r="O201">
        <v>0</v>
      </c>
      <c r="P201" t="s">
        <v>54</v>
      </c>
      <c r="Q201" t="s">
        <v>16</v>
      </c>
      <c r="R201">
        <v>9.1</v>
      </c>
      <c r="S201">
        <v>1000</v>
      </c>
      <c r="T201">
        <v>1000</v>
      </c>
      <c r="U201">
        <v>0</v>
      </c>
      <c r="V201">
        <v>1</v>
      </c>
      <c r="W201" t="s">
        <v>55</v>
      </c>
      <c r="X201">
        <v>0</v>
      </c>
      <c r="Y201" s="4">
        <v>1.8740199999999999E-8</v>
      </c>
      <c r="Z201">
        <v>127726</v>
      </c>
      <c r="AA201">
        <v>25311</v>
      </c>
      <c r="AB201">
        <v>19190</v>
      </c>
      <c r="AC201">
        <v>26624108</v>
      </c>
      <c r="AD201">
        <v>3708102</v>
      </c>
      <c r="AE201">
        <v>817421</v>
      </c>
      <c r="AF201">
        <v>180.864</v>
      </c>
      <c r="AG201">
        <v>0.11142299999999999</v>
      </c>
      <c r="AH201">
        <v>198.202</v>
      </c>
      <c r="AI201">
        <v>19799</v>
      </c>
      <c r="AJ201">
        <v>2996365</v>
      </c>
      <c r="AK201">
        <v>192026</v>
      </c>
      <c r="AL201" s="4">
        <v>3.59861352306664E-3</v>
      </c>
      <c r="AM201">
        <v>0.89689399999999997</v>
      </c>
      <c r="AN201">
        <v>0.1</v>
      </c>
      <c r="AO201">
        <v>0.5</v>
      </c>
      <c r="AP201" s="4">
        <v>0.04</v>
      </c>
      <c r="AQ201">
        <v>220</v>
      </c>
      <c r="AR201">
        <v>175</v>
      </c>
      <c r="AS201">
        <v>175</v>
      </c>
      <c r="AT201">
        <v>100</v>
      </c>
      <c r="AU201">
        <v>100</v>
      </c>
      <c r="AV201">
        <v>0</v>
      </c>
      <c r="AW201">
        <v>-1</v>
      </c>
    </row>
    <row r="202" spans="1:49">
      <c r="A202" t="s">
        <v>201</v>
      </c>
      <c r="B202">
        <v>15618</v>
      </c>
      <c r="C202" t="s">
        <v>63</v>
      </c>
      <c r="D202" s="1">
        <v>44418.24417824074</v>
      </c>
      <c r="E202" t="s">
        <v>64</v>
      </c>
      <c r="F202" t="s">
        <v>272</v>
      </c>
      <c r="G202">
        <v>11192</v>
      </c>
      <c r="H202" t="s">
        <v>52</v>
      </c>
      <c r="I202" t="s">
        <v>273</v>
      </c>
      <c r="J202">
        <v>1</v>
      </c>
      <c r="K202" t="s">
        <v>53</v>
      </c>
      <c r="L202" s="2">
        <v>44483</v>
      </c>
      <c r="M202" s="3">
        <v>0.6990277777777778</v>
      </c>
      <c r="N202" s="3">
        <v>0.69928240740740744</v>
      </c>
      <c r="O202">
        <v>0</v>
      </c>
      <c r="P202" t="s">
        <v>54</v>
      </c>
      <c r="Q202" t="s">
        <v>16</v>
      </c>
      <c r="R202">
        <v>9.1</v>
      </c>
      <c r="S202">
        <v>1000</v>
      </c>
      <c r="T202">
        <v>1000</v>
      </c>
      <c r="U202">
        <v>0</v>
      </c>
      <c r="V202">
        <v>1</v>
      </c>
      <c r="W202" t="s">
        <v>55</v>
      </c>
      <c r="X202">
        <v>0</v>
      </c>
      <c r="Y202" s="4">
        <v>1.8740199999999999E-8</v>
      </c>
      <c r="Z202">
        <v>0</v>
      </c>
      <c r="AA202">
        <v>0</v>
      </c>
      <c r="AB202">
        <v>13176176</v>
      </c>
      <c r="AC202">
        <v>0</v>
      </c>
      <c r="AD202">
        <v>0</v>
      </c>
      <c r="AE202">
        <v>1011907230</v>
      </c>
      <c r="AF202">
        <v>76.798199999999994</v>
      </c>
      <c r="AG202">
        <v>1</v>
      </c>
      <c r="AH202" t="s">
        <v>56</v>
      </c>
      <c r="AI202">
        <v>1955</v>
      </c>
      <c r="AJ202">
        <v>13131</v>
      </c>
      <c r="AK202">
        <v>13178131</v>
      </c>
      <c r="AL202">
        <v>0.24696135119902399</v>
      </c>
      <c r="AM202">
        <v>0.99985199999999996</v>
      </c>
      <c r="AN202">
        <v>0.1</v>
      </c>
      <c r="AO202">
        <v>0.5</v>
      </c>
      <c r="AP202" s="4">
        <v>0.04</v>
      </c>
      <c r="AQ202">
        <v>40</v>
      </c>
      <c r="AR202">
        <v>65</v>
      </c>
      <c r="AS202">
        <v>65</v>
      </c>
      <c r="AT202">
        <v>140</v>
      </c>
      <c r="AU202">
        <v>140</v>
      </c>
      <c r="AV202">
        <v>0</v>
      </c>
      <c r="AW202">
        <v>-1</v>
      </c>
    </row>
    <row r="203" spans="1:49">
      <c r="A203" t="s">
        <v>201</v>
      </c>
      <c r="B203">
        <v>15618</v>
      </c>
      <c r="C203" t="s">
        <v>63</v>
      </c>
      <c r="D203" s="1">
        <v>44418.24417824074</v>
      </c>
      <c r="E203" t="s">
        <v>64</v>
      </c>
      <c r="F203" t="s">
        <v>272</v>
      </c>
      <c r="G203">
        <v>11201</v>
      </c>
      <c r="H203" t="s">
        <v>52</v>
      </c>
      <c r="I203" t="s">
        <v>274</v>
      </c>
      <c r="J203">
        <v>1</v>
      </c>
      <c r="K203" t="s">
        <v>53</v>
      </c>
      <c r="L203" s="2">
        <v>44483</v>
      </c>
      <c r="M203" s="3">
        <v>0.70090277777777776</v>
      </c>
      <c r="N203" s="3">
        <v>0.70107638888888879</v>
      </c>
      <c r="O203">
        <v>0</v>
      </c>
      <c r="P203" t="s">
        <v>54</v>
      </c>
      <c r="Q203" t="s">
        <v>16</v>
      </c>
      <c r="R203">
        <v>9.1</v>
      </c>
      <c r="S203">
        <v>1000</v>
      </c>
      <c r="T203">
        <v>1000</v>
      </c>
      <c r="U203">
        <v>0</v>
      </c>
      <c r="V203">
        <v>1</v>
      </c>
      <c r="W203" t="s">
        <v>55</v>
      </c>
      <c r="X203">
        <v>0</v>
      </c>
      <c r="Y203" s="4">
        <v>1.8740199999999999E-8</v>
      </c>
      <c r="Z203">
        <v>0</v>
      </c>
      <c r="AA203">
        <v>0</v>
      </c>
      <c r="AB203">
        <v>8240</v>
      </c>
      <c r="AC203">
        <v>0</v>
      </c>
      <c r="AD203">
        <v>0</v>
      </c>
      <c r="AE203">
        <v>563616</v>
      </c>
      <c r="AF203">
        <v>68.400000000000006</v>
      </c>
      <c r="AG203">
        <v>1</v>
      </c>
      <c r="AH203" t="s">
        <v>56</v>
      </c>
      <c r="AI203">
        <v>1321</v>
      </c>
      <c r="AJ203">
        <v>13506</v>
      </c>
      <c r="AK203">
        <v>9561</v>
      </c>
      <c r="AL203" s="4">
        <v>1.7917544444002401E-4</v>
      </c>
      <c r="AM203">
        <v>0.86183500000000002</v>
      </c>
      <c r="AN203">
        <v>0.1</v>
      </c>
      <c r="AO203">
        <v>0.5</v>
      </c>
      <c r="AP203" s="4">
        <v>0.04</v>
      </c>
      <c r="AQ203">
        <v>40</v>
      </c>
      <c r="AR203">
        <v>65</v>
      </c>
      <c r="AS203">
        <v>65</v>
      </c>
      <c r="AT203">
        <v>140</v>
      </c>
      <c r="AU203">
        <v>140</v>
      </c>
      <c r="AV203">
        <v>0</v>
      </c>
      <c r="AW203">
        <v>-1</v>
      </c>
    </row>
    <row r="204" spans="1:49">
      <c r="A204" t="s">
        <v>201</v>
      </c>
      <c r="B204">
        <v>15618</v>
      </c>
      <c r="C204" t="s">
        <v>63</v>
      </c>
      <c r="D204" s="1">
        <v>44418.24417824074</v>
      </c>
      <c r="E204" t="s">
        <v>64</v>
      </c>
      <c r="F204" t="s">
        <v>272</v>
      </c>
      <c r="G204">
        <v>11228</v>
      </c>
      <c r="H204" t="s">
        <v>52</v>
      </c>
      <c r="I204" t="s">
        <v>273</v>
      </c>
      <c r="J204">
        <v>1</v>
      </c>
      <c r="K204" t="s">
        <v>53</v>
      </c>
      <c r="L204" s="2">
        <v>44483</v>
      </c>
      <c r="M204" s="3">
        <v>0.72523148148148142</v>
      </c>
      <c r="N204" s="3">
        <v>0.72539351851851841</v>
      </c>
      <c r="O204">
        <v>0</v>
      </c>
      <c r="P204" t="s">
        <v>54</v>
      </c>
      <c r="Q204" t="s">
        <v>16</v>
      </c>
      <c r="R204">
        <v>9.1</v>
      </c>
      <c r="S204">
        <v>1000</v>
      </c>
      <c r="T204">
        <v>1000</v>
      </c>
      <c r="U204">
        <v>0</v>
      </c>
      <c r="V204">
        <v>1</v>
      </c>
      <c r="W204" t="s">
        <v>55</v>
      </c>
      <c r="X204">
        <v>0</v>
      </c>
      <c r="Y204" s="4">
        <v>1.8740199999999999E-8</v>
      </c>
      <c r="Z204">
        <v>0</v>
      </c>
      <c r="AA204">
        <v>0</v>
      </c>
      <c r="AB204">
        <v>13176176</v>
      </c>
      <c r="AC204">
        <v>0</v>
      </c>
      <c r="AD204">
        <v>0</v>
      </c>
      <c r="AE204">
        <v>1011907230</v>
      </c>
      <c r="AF204">
        <v>76.798199999999994</v>
      </c>
      <c r="AG204">
        <v>1</v>
      </c>
      <c r="AH204" t="s">
        <v>56</v>
      </c>
      <c r="AI204">
        <v>1955</v>
      </c>
      <c r="AJ204">
        <v>13131</v>
      </c>
      <c r="AK204">
        <v>13178131</v>
      </c>
      <c r="AL204">
        <v>0.24696135119902399</v>
      </c>
      <c r="AM204">
        <v>0.99985199999999996</v>
      </c>
      <c r="AN204">
        <v>0.1</v>
      </c>
      <c r="AO204">
        <v>0.5</v>
      </c>
      <c r="AP204" s="4">
        <v>0.04</v>
      </c>
      <c r="AQ204">
        <v>40</v>
      </c>
      <c r="AR204">
        <v>65</v>
      </c>
      <c r="AS204">
        <v>65</v>
      </c>
      <c r="AT204">
        <v>140</v>
      </c>
      <c r="AU204">
        <v>140</v>
      </c>
      <c r="AV204">
        <v>0</v>
      </c>
      <c r="AW204">
        <v>-1</v>
      </c>
    </row>
    <row r="205" spans="1:49">
      <c r="A205" t="s">
        <v>201</v>
      </c>
      <c r="B205">
        <v>15618</v>
      </c>
      <c r="C205" t="s">
        <v>63</v>
      </c>
      <c r="D205" s="1">
        <v>44418.24417824074</v>
      </c>
      <c r="E205" t="s">
        <v>64</v>
      </c>
      <c r="F205" t="s">
        <v>272</v>
      </c>
      <c r="G205">
        <v>11237</v>
      </c>
      <c r="H205" t="s">
        <v>52</v>
      </c>
      <c r="I205" t="s">
        <v>274</v>
      </c>
      <c r="J205">
        <v>1</v>
      </c>
      <c r="K205" t="s">
        <v>53</v>
      </c>
      <c r="L205" s="2">
        <v>44483</v>
      </c>
      <c r="M205" s="3">
        <v>0.72659722222222223</v>
      </c>
      <c r="N205" s="3">
        <v>0.72674768518518518</v>
      </c>
      <c r="O205">
        <v>0</v>
      </c>
      <c r="P205" t="s">
        <v>54</v>
      </c>
      <c r="Q205" t="s">
        <v>16</v>
      </c>
      <c r="R205">
        <v>9.1</v>
      </c>
      <c r="S205">
        <v>1000</v>
      </c>
      <c r="T205">
        <v>1000</v>
      </c>
      <c r="U205">
        <v>0</v>
      </c>
      <c r="V205">
        <v>1</v>
      </c>
      <c r="W205" t="s">
        <v>55</v>
      </c>
      <c r="X205">
        <v>0</v>
      </c>
      <c r="Y205" s="4">
        <v>1.8740199999999999E-8</v>
      </c>
      <c r="Z205">
        <v>0</v>
      </c>
      <c r="AA205">
        <v>0</v>
      </c>
      <c r="AB205">
        <v>8240</v>
      </c>
      <c r="AC205">
        <v>0</v>
      </c>
      <c r="AD205">
        <v>0</v>
      </c>
      <c r="AE205">
        <v>563616</v>
      </c>
      <c r="AF205">
        <v>68.400000000000006</v>
      </c>
      <c r="AG205">
        <v>1</v>
      </c>
      <c r="AH205" t="s">
        <v>56</v>
      </c>
      <c r="AI205">
        <v>1321</v>
      </c>
      <c r="AJ205">
        <v>13506</v>
      </c>
      <c r="AK205">
        <v>9561</v>
      </c>
      <c r="AL205" s="4">
        <v>1.7917544444002401E-4</v>
      </c>
      <c r="AM205">
        <v>0.86183500000000002</v>
      </c>
      <c r="AN205">
        <v>0.1</v>
      </c>
      <c r="AO205">
        <v>0.5</v>
      </c>
      <c r="AP205" s="4">
        <v>0.04</v>
      </c>
      <c r="AQ205">
        <v>40</v>
      </c>
      <c r="AR205">
        <v>65</v>
      </c>
      <c r="AS205">
        <v>65</v>
      </c>
      <c r="AT205">
        <v>140</v>
      </c>
      <c r="AU205">
        <v>140</v>
      </c>
      <c r="AV205">
        <v>0</v>
      </c>
      <c r="AW205">
        <v>-1</v>
      </c>
    </row>
    <row r="206" spans="1:49">
      <c r="A206" t="s">
        <v>201</v>
      </c>
      <c r="B206">
        <v>15618</v>
      </c>
      <c r="C206" t="s">
        <v>63</v>
      </c>
      <c r="D206" s="1">
        <v>44418.24417824074</v>
      </c>
      <c r="E206" t="s">
        <v>64</v>
      </c>
      <c r="F206" t="s">
        <v>272</v>
      </c>
      <c r="G206">
        <v>11246</v>
      </c>
      <c r="H206" t="s">
        <v>52</v>
      </c>
      <c r="I206" t="s">
        <v>273</v>
      </c>
      <c r="J206">
        <v>1</v>
      </c>
      <c r="K206" t="s">
        <v>53</v>
      </c>
      <c r="L206" s="2">
        <v>44483</v>
      </c>
      <c r="M206" s="3">
        <v>0.72793981481481485</v>
      </c>
      <c r="N206" s="3">
        <v>0.72811342592592598</v>
      </c>
      <c r="O206">
        <v>0</v>
      </c>
      <c r="P206" t="s">
        <v>54</v>
      </c>
      <c r="Q206" t="s">
        <v>16</v>
      </c>
      <c r="R206">
        <v>9.1</v>
      </c>
      <c r="S206">
        <v>1000</v>
      </c>
      <c r="T206">
        <v>1000</v>
      </c>
      <c r="U206">
        <v>0</v>
      </c>
      <c r="V206">
        <v>1</v>
      </c>
      <c r="W206" t="s">
        <v>55</v>
      </c>
      <c r="X206">
        <v>0</v>
      </c>
      <c r="Y206" s="4">
        <v>1.8740199999999999E-8</v>
      </c>
      <c r="Z206">
        <v>0</v>
      </c>
      <c r="AA206">
        <v>0</v>
      </c>
      <c r="AB206">
        <v>13176176</v>
      </c>
      <c r="AC206">
        <v>0</v>
      </c>
      <c r="AD206">
        <v>0</v>
      </c>
      <c r="AE206">
        <v>1011907230</v>
      </c>
      <c r="AF206">
        <v>76.798199999999994</v>
      </c>
      <c r="AG206">
        <v>1</v>
      </c>
      <c r="AH206" t="s">
        <v>56</v>
      </c>
      <c r="AI206">
        <v>1955</v>
      </c>
      <c r="AJ206">
        <v>13131</v>
      </c>
      <c r="AK206">
        <v>13178131</v>
      </c>
      <c r="AL206">
        <v>0.24696135119902399</v>
      </c>
      <c r="AM206">
        <v>0.99985199999999996</v>
      </c>
      <c r="AN206">
        <v>0.1</v>
      </c>
      <c r="AO206">
        <v>0.5</v>
      </c>
      <c r="AP206" s="4">
        <v>0.04</v>
      </c>
      <c r="AQ206">
        <v>40</v>
      </c>
      <c r="AR206">
        <v>65</v>
      </c>
      <c r="AS206">
        <v>65</v>
      </c>
      <c r="AT206">
        <v>140</v>
      </c>
      <c r="AU206">
        <v>140</v>
      </c>
      <c r="AV206">
        <v>0</v>
      </c>
      <c r="AW206">
        <v>-1</v>
      </c>
    </row>
    <row r="207" spans="1:49">
      <c r="A207" t="s">
        <v>201</v>
      </c>
      <c r="B207">
        <v>15618</v>
      </c>
      <c r="C207" t="s">
        <v>63</v>
      </c>
      <c r="D207" s="1">
        <v>44418.24417824074</v>
      </c>
      <c r="E207" t="s">
        <v>64</v>
      </c>
      <c r="F207" t="s">
        <v>272</v>
      </c>
      <c r="G207">
        <v>11255</v>
      </c>
      <c r="H207" t="s">
        <v>52</v>
      </c>
      <c r="I207" t="s">
        <v>274</v>
      </c>
      <c r="J207">
        <v>1</v>
      </c>
      <c r="K207" t="s">
        <v>53</v>
      </c>
      <c r="L207" s="2">
        <v>44483</v>
      </c>
      <c r="M207" s="3">
        <v>0.7295949074074074</v>
      </c>
      <c r="N207" s="3">
        <v>0.72974537037037035</v>
      </c>
      <c r="O207">
        <v>0</v>
      </c>
      <c r="P207" t="s">
        <v>54</v>
      </c>
      <c r="Q207" t="s">
        <v>16</v>
      </c>
      <c r="R207">
        <v>9.1</v>
      </c>
      <c r="S207">
        <v>1000</v>
      </c>
      <c r="T207">
        <v>1000</v>
      </c>
      <c r="U207">
        <v>0</v>
      </c>
      <c r="V207">
        <v>1</v>
      </c>
      <c r="W207" t="s">
        <v>55</v>
      </c>
      <c r="X207">
        <v>0</v>
      </c>
      <c r="Y207" s="4">
        <v>1.8740199999999999E-8</v>
      </c>
      <c r="Z207">
        <v>0</v>
      </c>
      <c r="AA207">
        <v>0</v>
      </c>
      <c r="AB207">
        <v>8240</v>
      </c>
      <c r="AC207">
        <v>0</v>
      </c>
      <c r="AD207">
        <v>0</v>
      </c>
      <c r="AE207">
        <v>563616</v>
      </c>
      <c r="AF207">
        <v>68.400000000000006</v>
      </c>
      <c r="AG207">
        <v>1</v>
      </c>
      <c r="AH207" t="s">
        <v>56</v>
      </c>
      <c r="AI207">
        <v>1321</v>
      </c>
      <c r="AJ207">
        <v>13506</v>
      </c>
      <c r="AK207">
        <v>9561</v>
      </c>
      <c r="AL207" s="4">
        <v>1.7917544444002401E-4</v>
      </c>
      <c r="AM207">
        <v>0.86183500000000002</v>
      </c>
      <c r="AN207">
        <v>0.1</v>
      </c>
      <c r="AO207">
        <v>0.5</v>
      </c>
      <c r="AP207" s="4">
        <v>0.04</v>
      </c>
      <c r="AQ207">
        <v>40</v>
      </c>
      <c r="AR207">
        <v>65</v>
      </c>
      <c r="AS207">
        <v>65</v>
      </c>
      <c r="AT207">
        <v>140</v>
      </c>
      <c r="AU207">
        <v>140</v>
      </c>
      <c r="AV207">
        <v>0</v>
      </c>
      <c r="AW207">
        <v>-1</v>
      </c>
    </row>
    <row r="208" spans="1:49">
      <c r="A208" t="s">
        <v>201</v>
      </c>
      <c r="B208">
        <v>15618</v>
      </c>
      <c r="C208" t="s">
        <v>63</v>
      </c>
      <c r="D208" s="1">
        <v>44418.24417824074</v>
      </c>
      <c r="E208" t="s">
        <v>64</v>
      </c>
      <c r="F208" t="s">
        <v>272</v>
      </c>
      <c r="G208">
        <v>11264</v>
      </c>
      <c r="H208" t="s">
        <v>52</v>
      </c>
      <c r="I208" t="s">
        <v>275</v>
      </c>
      <c r="J208">
        <v>1</v>
      </c>
      <c r="K208" t="s">
        <v>53</v>
      </c>
      <c r="L208" s="2">
        <v>44483</v>
      </c>
      <c r="M208" s="3">
        <v>0.73112268518518519</v>
      </c>
      <c r="N208" s="3">
        <v>0.73129629629629633</v>
      </c>
      <c r="O208">
        <v>0</v>
      </c>
      <c r="P208" t="s">
        <v>54</v>
      </c>
      <c r="Q208" t="s">
        <v>16</v>
      </c>
      <c r="R208">
        <v>9.1</v>
      </c>
      <c r="S208">
        <v>1000</v>
      </c>
      <c r="T208">
        <v>1000</v>
      </c>
      <c r="U208">
        <v>0</v>
      </c>
      <c r="V208">
        <v>1</v>
      </c>
      <c r="W208" t="s">
        <v>55</v>
      </c>
      <c r="X208">
        <v>0</v>
      </c>
      <c r="Y208" s="4">
        <v>1.8740199999999999E-8</v>
      </c>
      <c r="Z208">
        <v>0</v>
      </c>
      <c r="AA208">
        <v>0</v>
      </c>
      <c r="AB208">
        <v>17056054</v>
      </c>
      <c r="AC208">
        <v>0</v>
      </c>
      <c r="AD208">
        <v>0</v>
      </c>
      <c r="AE208">
        <v>1121780419</v>
      </c>
      <c r="AF208">
        <v>65.770200000000003</v>
      </c>
      <c r="AG208">
        <v>1</v>
      </c>
      <c r="AH208" t="s">
        <v>56</v>
      </c>
      <c r="AI208">
        <v>5425</v>
      </c>
      <c r="AJ208">
        <v>27354</v>
      </c>
      <c r="AK208">
        <v>17061479</v>
      </c>
      <c r="AL208">
        <v>0.31973622870297502</v>
      </c>
      <c r="AM208">
        <v>0.99968199999999996</v>
      </c>
      <c r="AN208">
        <v>0.1</v>
      </c>
      <c r="AO208">
        <v>0.5</v>
      </c>
      <c r="AP208" s="4">
        <v>0.04</v>
      </c>
      <c r="AQ208">
        <v>40</v>
      </c>
      <c r="AR208">
        <v>65</v>
      </c>
      <c r="AS208">
        <v>65</v>
      </c>
      <c r="AT208">
        <v>140</v>
      </c>
      <c r="AU208">
        <v>140</v>
      </c>
      <c r="AV208">
        <v>0</v>
      </c>
      <c r="AW208">
        <v>-1</v>
      </c>
    </row>
    <row r="209" spans="1:49">
      <c r="A209" t="s">
        <v>201</v>
      </c>
      <c r="B209">
        <v>15618</v>
      </c>
      <c r="C209" t="s">
        <v>63</v>
      </c>
      <c r="D209" s="1">
        <v>44418.24417824074</v>
      </c>
      <c r="E209" t="s">
        <v>64</v>
      </c>
      <c r="F209" t="s">
        <v>272</v>
      </c>
      <c r="G209">
        <v>11273</v>
      </c>
      <c r="H209" t="s">
        <v>52</v>
      </c>
      <c r="I209" t="s">
        <v>276</v>
      </c>
      <c r="J209">
        <v>1</v>
      </c>
      <c r="K209" t="s">
        <v>53</v>
      </c>
      <c r="L209" s="2">
        <v>44483</v>
      </c>
      <c r="M209" s="3">
        <v>0.73261574074074076</v>
      </c>
      <c r="N209" s="3">
        <v>0.7327893518518519</v>
      </c>
      <c r="O209">
        <v>0</v>
      </c>
      <c r="P209" t="s">
        <v>54</v>
      </c>
      <c r="Q209" t="s">
        <v>16</v>
      </c>
      <c r="R209">
        <v>9.1</v>
      </c>
      <c r="S209">
        <v>1000</v>
      </c>
      <c r="T209">
        <v>1000</v>
      </c>
      <c r="U209">
        <v>0</v>
      </c>
      <c r="V209">
        <v>1</v>
      </c>
      <c r="W209" t="s">
        <v>55</v>
      </c>
      <c r="X209">
        <v>0</v>
      </c>
      <c r="Y209" s="4">
        <v>1.8740199999999999E-8</v>
      </c>
      <c r="Z209">
        <v>0</v>
      </c>
      <c r="AA209">
        <v>0</v>
      </c>
      <c r="AB209">
        <v>28473</v>
      </c>
      <c r="AC209">
        <v>0</v>
      </c>
      <c r="AD209">
        <v>0</v>
      </c>
      <c r="AE209">
        <v>1950730</v>
      </c>
      <c r="AF209">
        <v>68.511600000000001</v>
      </c>
      <c r="AG209">
        <v>1</v>
      </c>
      <c r="AH209" t="s">
        <v>56</v>
      </c>
      <c r="AI209">
        <v>3705</v>
      </c>
      <c r="AJ209">
        <v>4432</v>
      </c>
      <c r="AK209">
        <v>32178</v>
      </c>
      <c r="AL209" s="4">
        <v>6.0302347570244895E-4</v>
      </c>
      <c r="AM209">
        <v>0.88485899999999995</v>
      </c>
      <c r="AN209">
        <v>0.1</v>
      </c>
      <c r="AO209">
        <v>0.5</v>
      </c>
      <c r="AP209" s="4">
        <v>0.04</v>
      </c>
      <c r="AQ209">
        <v>40</v>
      </c>
      <c r="AR209">
        <v>65</v>
      </c>
      <c r="AS209">
        <v>65</v>
      </c>
      <c r="AT209">
        <v>140</v>
      </c>
      <c r="AU209">
        <v>140</v>
      </c>
      <c r="AV209">
        <v>0</v>
      </c>
      <c r="AW209">
        <v>-1</v>
      </c>
    </row>
    <row r="210" spans="1:49">
      <c r="A210" t="s">
        <v>201</v>
      </c>
      <c r="B210">
        <v>15619</v>
      </c>
      <c r="C210" t="s">
        <v>277</v>
      </c>
      <c r="D210" s="1">
        <v>44418.321620370371</v>
      </c>
      <c r="E210" t="s">
        <v>65</v>
      </c>
      <c r="F210" t="s">
        <v>278</v>
      </c>
      <c r="G210">
        <v>11062</v>
      </c>
      <c r="H210" t="s">
        <v>204</v>
      </c>
      <c r="I210" t="s">
        <v>279</v>
      </c>
      <c r="J210">
        <v>1</v>
      </c>
      <c r="K210" t="s">
        <v>53</v>
      </c>
      <c r="L210" s="2">
        <v>44457</v>
      </c>
      <c r="M210" s="3">
        <v>0.83483796296296298</v>
      </c>
      <c r="N210" s="3">
        <v>0.83502314814814815</v>
      </c>
      <c r="O210">
        <v>0</v>
      </c>
      <c r="P210" t="s">
        <v>54</v>
      </c>
      <c r="Q210" t="s">
        <v>16</v>
      </c>
      <c r="R210">
        <v>9.1</v>
      </c>
      <c r="S210">
        <v>1000</v>
      </c>
      <c r="T210">
        <v>1000</v>
      </c>
      <c r="U210">
        <v>0</v>
      </c>
      <c r="V210">
        <v>1</v>
      </c>
      <c r="W210" t="s">
        <v>55</v>
      </c>
      <c r="X210">
        <v>0</v>
      </c>
      <c r="Y210" s="4">
        <v>1.8740199999999999E-8</v>
      </c>
      <c r="Z210">
        <v>6704938</v>
      </c>
      <c r="AA210">
        <v>43540821</v>
      </c>
      <c r="AB210">
        <v>2101649</v>
      </c>
      <c r="AC210">
        <v>1193599721</v>
      </c>
      <c r="AD210">
        <v>6592123869</v>
      </c>
      <c r="AE210">
        <v>174318868</v>
      </c>
      <c r="AF210">
        <v>152.06200000000001</v>
      </c>
      <c r="AG210" s="4">
        <v>4.0148099999999999E-2</v>
      </c>
      <c r="AH210">
        <v>154.953</v>
      </c>
      <c r="AI210">
        <v>192</v>
      </c>
      <c r="AJ210">
        <v>23246</v>
      </c>
      <c r="AK210">
        <v>52347600</v>
      </c>
      <c r="AL210">
        <v>0.98100664108028901</v>
      </c>
      <c r="AM210">
        <v>0.999996</v>
      </c>
      <c r="AN210">
        <v>0.1</v>
      </c>
      <c r="AO210">
        <v>0.5</v>
      </c>
      <c r="AP210" s="4">
        <v>0.04</v>
      </c>
      <c r="AQ210">
        <v>180</v>
      </c>
      <c r="AR210">
        <v>175</v>
      </c>
      <c r="AS210">
        <v>175</v>
      </c>
      <c r="AT210">
        <v>100</v>
      </c>
      <c r="AU210">
        <v>100</v>
      </c>
      <c r="AV210">
        <v>0</v>
      </c>
      <c r="AW210">
        <v>-1</v>
      </c>
    </row>
    <row r="211" spans="1:49">
      <c r="A211" t="s">
        <v>201</v>
      </c>
      <c r="B211">
        <v>15619</v>
      </c>
      <c r="C211" t="s">
        <v>277</v>
      </c>
      <c r="D211" s="1">
        <v>44418.321620370371</v>
      </c>
      <c r="E211" t="s">
        <v>65</v>
      </c>
      <c r="F211" t="s">
        <v>278</v>
      </c>
      <c r="G211">
        <v>11071</v>
      </c>
      <c r="H211" t="s">
        <v>204</v>
      </c>
      <c r="I211" t="s">
        <v>280</v>
      </c>
      <c r="J211">
        <v>1</v>
      </c>
      <c r="K211" t="s">
        <v>53</v>
      </c>
      <c r="L211" s="2">
        <v>44457</v>
      </c>
      <c r="M211" s="3">
        <v>0.836400462962963</v>
      </c>
      <c r="N211" s="3">
        <v>0.83660879629629636</v>
      </c>
      <c r="O211">
        <v>0</v>
      </c>
      <c r="P211" t="s">
        <v>54</v>
      </c>
      <c r="Q211" t="s">
        <v>16</v>
      </c>
      <c r="R211">
        <v>9.1</v>
      </c>
      <c r="S211">
        <v>1000</v>
      </c>
      <c r="T211">
        <v>1000</v>
      </c>
      <c r="U211">
        <v>0</v>
      </c>
      <c r="V211">
        <v>1</v>
      </c>
      <c r="W211" t="s">
        <v>55</v>
      </c>
      <c r="X211">
        <v>0</v>
      </c>
      <c r="Y211" s="4">
        <v>1.8740199999999999E-8</v>
      </c>
      <c r="Z211">
        <v>1083034</v>
      </c>
      <c r="AA211">
        <v>3720212</v>
      </c>
      <c r="AB211">
        <v>231920</v>
      </c>
      <c r="AC211">
        <v>192874365</v>
      </c>
      <c r="AD211">
        <v>588916789</v>
      </c>
      <c r="AE211">
        <v>16453421</v>
      </c>
      <c r="AF211">
        <v>158.53399999999999</v>
      </c>
      <c r="AG211" s="4">
        <v>4.60601E-2</v>
      </c>
      <c r="AH211">
        <v>162.76300000000001</v>
      </c>
      <c r="AI211">
        <v>2207</v>
      </c>
      <c r="AJ211">
        <v>273120</v>
      </c>
      <c r="AK211">
        <v>5037373</v>
      </c>
      <c r="AL211" s="4">
        <v>9.4401584152827303E-2</v>
      </c>
      <c r="AM211">
        <v>0.99956199999999995</v>
      </c>
      <c r="AN211">
        <v>0.1</v>
      </c>
      <c r="AO211">
        <v>0.5</v>
      </c>
      <c r="AP211" s="4">
        <v>0.04</v>
      </c>
      <c r="AQ211">
        <v>180</v>
      </c>
      <c r="AR211">
        <v>175</v>
      </c>
      <c r="AS211">
        <v>175</v>
      </c>
      <c r="AT211">
        <v>100</v>
      </c>
      <c r="AU211">
        <v>100</v>
      </c>
      <c r="AV211">
        <v>0</v>
      </c>
      <c r="AW211">
        <v>-1</v>
      </c>
    </row>
    <row r="212" spans="1:49">
      <c r="A212" t="s">
        <v>201</v>
      </c>
      <c r="B212">
        <v>15619</v>
      </c>
      <c r="C212" t="s">
        <v>277</v>
      </c>
      <c r="D212" s="1">
        <v>44418.321620370371</v>
      </c>
      <c r="E212" t="s">
        <v>65</v>
      </c>
      <c r="F212" t="s">
        <v>278</v>
      </c>
      <c r="G212">
        <v>11080</v>
      </c>
      <c r="H212" t="s">
        <v>213</v>
      </c>
      <c r="I212" t="s">
        <v>281</v>
      </c>
      <c r="J212">
        <v>1</v>
      </c>
      <c r="K212" t="s">
        <v>53</v>
      </c>
      <c r="L212" s="2">
        <v>44457</v>
      </c>
      <c r="M212" s="3">
        <v>0.8380671296296297</v>
      </c>
      <c r="N212" s="3">
        <v>0.83827546296296296</v>
      </c>
      <c r="O212">
        <v>0</v>
      </c>
      <c r="P212" t="s">
        <v>54</v>
      </c>
      <c r="Q212" t="s">
        <v>16</v>
      </c>
      <c r="R212">
        <v>9.1</v>
      </c>
      <c r="S212">
        <v>1000</v>
      </c>
      <c r="T212">
        <v>1000</v>
      </c>
      <c r="U212">
        <v>0</v>
      </c>
      <c r="V212">
        <v>1</v>
      </c>
      <c r="W212" t="s">
        <v>55</v>
      </c>
      <c r="X212">
        <v>0</v>
      </c>
      <c r="Y212" s="4">
        <v>1.8740199999999999E-8</v>
      </c>
      <c r="Z212">
        <v>15719230</v>
      </c>
      <c r="AA212">
        <v>276877</v>
      </c>
      <c r="AB212">
        <v>917409</v>
      </c>
      <c r="AC212">
        <v>2575448896</v>
      </c>
      <c r="AD212">
        <v>29269912</v>
      </c>
      <c r="AE212">
        <v>66087156</v>
      </c>
      <c r="AF212">
        <v>157.91</v>
      </c>
      <c r="AG212" s="4">
        <v>5.4241200000000003E-2</v>
      </c>
      <c r="AH212">
        <v>162.83500000000001</v>
      </c>
      <c r="AI212">
        <v>4762</v>
      </c>
      <c r="AJ212">
        <v>308719</v>
      </c>
      <c r="AK212">
        <v>16918278</v>
      </c>
      <c r="AL212">
        <v>0.31705260744795399</v>
      </c>
      <c r="AM212">
        <v>0.99971900000000002</v>
      </c>
      <c r="AN212">
        <v>0.1</v>
      </c>
      <c r="AO212">
        <v>0.5</v>
      </c>
      <c r="AP212" s="4">
        <v>0.04</v>
      </c>
      <c r="AQ212">
        <v>180</v>
      </c>
      <c r="AR212">
        <v>110</v>
      </c>
      <c r="AS212">
        <v>110</v>
      </c>
      <c r="AT212">
        <v>100</v>
      </c>
      <c r="AU212">
        <v>100</v>
      </c>
      <c r="AV212">
        <v>0</v>
      </c>
      <c r="AW212">
        <v>-1</v>
      </c>
    </row>
    <row r="213" spans="1:49">
      <c r="A213" t="s">
        <v>201</v>
      </c>
      <c r="B213">
        <v>15619</v>
      </c>
      <c r="C213" t="s">
        <v>277</v>
      </c>
      <c r="D213" s="1">
        <v>44418.321620370371</v>
      </c>
      <c r="E213" t="s">
        <v>65</v>
      </c>
      <c r="F213" t="s">
        <v>278</v>
      </c>
      <c r="G213">
        <v>11089</v>
      </c>
      <c r="H213" t="s">
        <v>213</v>
      </c>
      <c r="I213" t="s">
        <v>282</v>
      </c>
      <c r="J213">
        <v>1</v>
      </c>
      <c r="K213" t="s">
        <v>53</v>
      </c>
      <c r="L213" s="2">
        <v>44457</v>
      </c>
      <c r="M213" s="3">
        <v>0.83974537037037045</v>
      </c>
      <c r="N213" s="3">
        <v>0.8399537037037037</v>
      </c>
      <c r="O213">
        <v>0</v>
      </c>
      <c r="P213" t="s">
        <v>54</v>
      </c>
      <c r="Q213" t="s">
        <v>16</v>
      </c>
      <c r="R213">
        <v>9.1</v>
      </c>
      <c r="S213">
        <v>1000</v>
      </c>
      <c r="T213">
        <v>1000</v>
      </c>
      <c r="U213">
        <v>0</v>
      </c>
      <c r="V213">
        <v>1</v>
      </c>
      <c r="W213" t="s">
        <v>55</v>
      </c>
      <c r="X213">
        <v>0</v>
      </c>
      <c r="Y213" s="4">
        <v>1.8740199999999999E-8</v>
      </c>
      <c r="Z213">
        <v>23693</v>
      </c>
      <c r="AA213">
        <v>909</v>
      </c>
      <c r="AB213">
        <v>4586</v>
      </c>
      <c r="AC213">
        <v>3752974</v>
      </c>
      <c r="AD213">
        <v>96070</v>
      </c>
      <c r="AE213">
        <v>273028</v>
      </c>
      <c r="AF213">
        <v>141.22499999999999</v>
      </c>
      <c r="AG213">
        <v>0.15711900000000001</v>
      </c>
      <c r="AH213">
        <v>156.452</v>
      </c>
      <c r="AI213">
        <v>1301</v>
      </c>
      <c r="AJ213">
        <v>161126</v>
      </c>
      <c r="AK213">
        <v>30489</v>
      </c>
      <c r="AL213" s="4">
        <v>5.7137120861122399E-4</v>
      </c>
      <c r="AM213">
        <v>0.95732899999999999</v>
      </c>
      <c r="AN213">
        <v>0.1</v>
      </c>
      <c r="AO213">
        <v>0.5</v>
      </c>
      <c r="AP213" s="4">
        <v>0.04</v>
      </c>
      <c r="AQ213">
        <v>180</v>
      </c>
      <c r="AR213">
        <v>110</v>
      </c>
      <c r="AS213">
        <v>110</v>
      </c>
      <c r="AT213">
        <v>100</v>
      </c>
      <c r="AU213">
        <v>100</v>
      </c>
      <c r="AV213">
        <v>0</v>
      </c>
      <c r="AW213">
        <v>-1</v>
      </c>
    </row>
    <row r="214" spans="1:49">
      <c r="A214" t="s">
        <v>201</v>
      </c>
      <c r="B214">
        <v>15619</v>
      </c>
      <c r="C214" t="s">
        <v>277</v>
      </c>
      <c r="D214" s="1">
        <v>44418.321620370371</v>
      </c>
      <c r="E214" t="s">
        <v>65</v>
      </c>
      <c r="F214" t="s">
        <v>278</v>
      </c>
      <c r="G214">
        <v>11106</v>
      </c>
      <c r="H214" t="s">
        <v>209</v>
      </c>
      <c r="I214" t="s">
        <v>279</v>
      </c>
      <c r="J214">
        <v>1</v>
      </c>
      <c r="K214" t="s">
        <v>53</v>
      </c>
      <c r="L214" s="2">
        <v>44457</v>
      </c>
      <c r="M214" s="3">
        <v>0.84230324074074081</v>
      </c>
      <c r="N214" s="3">
        <v>0.84245370370370365</v>
      </c>
      <c r="O214">
        <v>0</v>
      </c>
      <c r="P214" t="s">
        <v>54</v>
      </c>
      <c r="Q214" t="s">
        <v>16</v>
      </c>
      <c r="R214">
        <v>9.1</v>
      </c>
      <c r="S214">
        <v>1000</v>
      </c>
      <c r="T214">
        <v>1000</v>
      </c>
      <c r="U214">
        <v>0</v>
      </c>
      <c r="V214">
        <v>1</v>
      </c>
      <c r="W214" t="s">
        <v>55</v>
      </c>
      <c r="X214">
        <v>0</v>
      </c>
      <c r="Y214" s="4">
        <v>1.8740199999999999E-8</v>
      </c>
      <c r="Z214">
        <v>46492768</v>
      </c>
      <c r="AA214">
        <v>43540821</v>
      </c>
      <c r="AB214">
        <v>2101649</v>
      </c>
      <c r="AC214">
        <v>9020985288</v>
      </c>
      <c r="AD214">
        <v>6592123869</v>
      </c>
      <c r="AE214">
        <v>174318868</v>
      </c>
      <c r="AF214">
        <v>171.351</v>
      </c>
      <c r="AG214" s="4">
        <v>2.2810500000000001E-2</v>
      </c>
      <c r="AH214">
        <v>173.41399999999999</v>
      </c>
      <c r="AI214">
        <v>383</v>
      </c>
      <c r="AJ214">
        <v>62596</v>
      </c>
      <c r="AK214">
        <v>92135621</v>
      </c>
      <c r="AL214">
        <v>1.72664374452805</v>
      </c>
      <c r="AM214">
        <v>0.999996</v>
      </c>
      <c r="AN214">
        <v>0.1</v>
      </c>
      <c r="AO214">
        <v>0.5</v>
      </c>
      <c r="AP214" s="4">
        <v>0.04</v>
      </c>
      <c r="AQ214">
        <v>220</v>
      </c>
      <c r="AR214">
        <v>175</v>
      </c>
      <c r="AS214">
        <v>175</v>
      </c>
      <c r="AT214">
        <v>100</v>
      </c>
      <c r="AU214">
        <v>100</v>
      </c>
      <c r="AV214">
        <v>0</v>
      </c>
      <c r="AW214">
        <v>-1</v>
      </c>
    </row>
    <row r="215" spans="1:49">
      <c r="A215" t="s">
        <v>201</v>
      </c>
      <c r="B215">
        <v>15619</v>
      </c>
      <c r="C215" t="s">
        <v>277</v>
      </c>
      <c r="D215" s="1">
        <v>44418.321620370371</v>
      </c>
      <c r="E215" t="s">
        <v>65</v>
      </c>
      <c r="F215" t="s">
        <v>278</v>
      </c>
      <c r="G215">
        <v>11124</v>
      </c>
      <c r="H215" t="s">
        <v>209</v>
      </c>
      <c r="I215" t="s">
        <v>280</v>
      </c>
      <c r="J215">
        <v>1</v>
      </c>
      <c r="K215" t="s">
        <v>53</v>
      </c>
      <c r="L215" s="2">
        <v>44457</v>
      </c>
      <c r="M215" s="3">
        <v>0.84475694444444438</v>
      </c>
      <c r="N215" s="3">
        <v>0.84490740740740744</v>
      </c>
      <c r="O215">
        <v>0</v>
      </c>
      <c r="P215" t="s">
        <v>54</v>
      </c>
      <c r="Q215" t="s">
        <v>16</v>
      </c>
      <c r="R215">
        <v>9.1</v>
      </c>
      <c r="S215">
        <v>1000</v>
      </c>
      <c r="T215">
        <v>1000</v>
      </c>
      <c r="U215">
        <v>0</v>
      </c>
      <c r="V215">
        <v>1</v>
      </c>
      <c r="W215" t="s">
        <v>55</v>
      </c>
      <c r="X215">
        <v>0</v>
      </c>
      <c r="Y215" s="4">
        <v>1.8740199999999999E-8</v>
      </c>
      <c r="Z215">
        <v>21817692</v>
      </c>
      <c r="AA215">
        <v>3720212</v>
      </c>
      <c r="AB215">
        <v>231920</v>
      </c>
      <c r="AC215">
        <v>4435550682</v>
      </c>
      <c r="AD215">
        <v>588916789</v>
      </c>
      <c r="AE215">
        <v>16453421</v>
      </c>
      <c r="AF215">
        <v>195.613</v>
      </c>
      <c r="AG215" s="4">
        <v>8.9996699999999995E-3</v>
      </c>
      <c r="AH215">
        <v>196.745</v>
      </c>
      <c r="AI215">
        <v>4991</v>
      </c>
      <c r="AJ215">
        <v>851519</v>
      </c>
      <c r="AK215">
        <v>25774815</v>
      </c>
      <c r="AL215">
        <v>0.48302624547478501</v>
      </c>
      <c r="AM215">
        <v>0.99980599999999997</v>
      </c>
      <c r="AN215">
        <v>0.1</v>
      </c>
      <c r="AO215">
        <v>0.5</v>
      </c>
      <c r="AP215" s="4">
        <v>0.04</v>
      </c>
      <c r="AQ215">
        <v>220</v>
      </c>
      <c r="AR215">
        <v>175</v>
      </c>
      <c r="AS215">
        <v>175</v>
      </c>
      <c r="AT215">
        <v>100</v>
      </c>
      <c r="AU215">
        <v>100</v>
      </c>
      <c r="AV215">
        <v>0</v>
      </c>
      <c r="AW215">
        <v>-1</v>
      </c>
    </row>
    <row r="216" spans="1:49">
      <c r="A216" t="s">
        <v>201</v>
      </c>
      <c r="B216">
        <v>15619</v>
      </c>
      <c r="C216" t="s">
        <v>277</v>
      </c>
      <c r="D216" s="1">
        <v>44418.321620370371</v>
      </c>
      <c r="E216" t="s">
        <v>65</v>
      </c>
      <c r="F216" t="s">
        <v>278</v>
      </c>
      <c r="G216">
        <v>11142</v>
      </c>
      <c r="H216" t="s">
        <v>209</v>
      </c>
      <c r="I216" t="s">
        <v>281</v>
      </c>
      <c r="J216">
        <v>1</v>
      </c>
      <c r="K216" t="s">
        <v>53</v>
      </c>
      <c r="L216" s="2">
        <v>44457</v>
      </c>
      <c r="M216" s="3">
        <v>0.8472453703703704</v>
      </c>
      <c r="N216" s="3">
        <v>0.84739583333333324</v>
      </c>
      <c r="O216">
        <v>0</v>
      </c>
      <c r="P216" t="s">
        <v>54</v>
      </c>
      <c r="Q216" t="s">
        <v>16</v>
      </c>
      <c r="R216">
        <v>9.1</v>
      </c>
      <c r="S216">
        <v>1000</v>
      </c>
      <c r="T216">
        <v>1000</v>
      </c>
      <c r="U216">
        <v>0</v>
      </c>
      <c r="V216">
        <v>1</v>
      </c>
      <c r="W216" t="s">
        <v>55</v>
      </c>
      <c r="X216">
        <v>0</v>
      </c>
      <c r="Y216" s="4">
        <v>1.8740199999999999E-8</v>
      </c>
      <c r="Z216">
        <v>73214378</v>
      </c>
      <c r="AA216">
        <v>11874228</v>
      </c>
      <c r="AB216">
        <v>917409</v>
      </c>
      <c r="AC216">
        <v>14653380389</v>
      </c>
      <c r="AD216">
        <v>1870503764</v>
      </c>
      <c r="AE216">
        <v>66087156</v>
      </c>
      <c r="AF216">
        <v>192.893</v>
      </c>
      <c r="AG216" s="4">
        <v>1.0666800000000001E-2</v>
      </c>
      <c r="AH216">
        <v>194.196</v>
      </c>
      <c r="AI216">
        <v>5506</v>
      </c>
      <c r="AJ216">
        <v>459950</v>
      </c>
      <c r="AK216">
        <v>86011521</v>
      </c>
      <c r="AL216">
        <v>1.61187663446684</v>
      </c>
      <c r="AM216">
        <v>0.99993600000000005</v>
      </c>
      <c r="AN216">
        <v>0.1</v>
      </c>
      <c r="AO216">
        <v>0.5</v>
      </c>
      <c r="AP216" s="4">
        <v>0.04</v>
      </c>
      <c r="AQ216">
        <v>220</v>
      </c>
      <c r="AR216">
        <v>175</v>
      </c>
      <c r="AS216">
        <v>175</v>
      </c>
      <c r="AT216">
        <v>100</v>
      </c>
      <c r="AU216">
        <v>100</v>
      </c>
      <c r="AV216">
        <v>0</v>
      </c>
      <c r="AW216">
        <v>-1</v>
      </c>
    </row>
    <row r="217" spans="1:49">
      <c r="A217" t="s">
        <v>201</v>
      </c>
      <c r="B217">
        <v>15619</v>
      </c>
      <c r="C217" t="s">
        <v>277</v>
      </c>
      <c r="D217" s="1">
        <v>44418.321620370371</v>
      </c>
      <c r="E217" t="s">
        <v>65</v>
      </c>
      <c r="F217" t="s">
        <v>278</v>
      </c>
      <c r="G217">
        <v>11160</v>
      </c>
      <c r="H217" t="s">
        <v>209</v>
      </c>
      <c r="I217" t="s">
        <v>282</v>
      </c>
      <c r="J217">
        <v>1</v>
      </c>
      <c r="K217" t="s">
        <v>53</v>
      </c>
      <c r="L217" s="2">
        <v>44457</v>
      </c>
      <c r="M217" s="3">
        <v>0.84972222222222227</v>
      </c>
      <c r="N217" s="3">
        <v>0.84987268518518511</v>
      </c>
      <c r="O217">
        <v>0</v>
      </c>
      <c r="P217" t="s">
        <v>54</v>
      </c>
      <c r="Q217" t="s">
        <v>16</v>
      </c>
      <c r="R217">
        <v>9.1</v>
      </c>
      <c r="S217">
        <v>1000</v>
      </c>
      <c r="T217">
        <v>1000</v>
      </c>
      <c r="U217">
        <v>0</v>
      </c>
      <c r="V217">
        <v>1</v>
      </c>
      <c r="W217" t="s">
        <v>55</v>
      </c>
      <c r="X217">
        <v>0</v>
      </c>
      <c r="Y217" s="4">
        <v>1.8740199999999999E-8</v>
      </c>
      <c r="Z217">
        <v>714605</v>
      </c>
      <c r="AA217">
        <v>20121</v>
      </c>
      <c r="AB217">
        <v>4586</v>
      </c>
      <c r="AC217">
        <v>152562545</v>
      </c>
      <c r="AD217">
        <v>3050937</v>
      </c>
      <c r="AE217">
        <v>273028</v>
      </c>
      <c r="AF217">
        <v>210.85300000000001</v>
      </c>
      <c r="AG217" s="4">
        <v>6.2030599999999998E-3</v>
      </c>
      <c r="AH217">
        <v>211.798</v>
      </c>
      <c r="AI217">
        <v>6198</v>
      </c>
      <c r="AJ217">
        <v>1203661</v>
      </c>
      <c r="AK217">
        <v>745510</v>
      </c>
      <c r="AL217" s="4">
        <v>1.39710370865477E-2</v>
      </c>
      <c r="AM217">
        <v>0.99168599999999996</v>
      </c>
      <c r="AN217">
        <v>0.1</v>
      </c>
      <c r="AO217">
        <v>0.5</v>
      </c>
      <c r="AP217" s="4">
        <v>0.04</v>
      </c>
      <c r="AQ217">
        <v>220</v>
      </c>
      <c r="AR217">
        <v>175</v>
      </c>
      <c r="AS217">
        <v>175</v>
      </c>
      <c r="AT217">
        <v>100</v>
      </c>
      <c r="AU217">
        <v>100</v>
      </c>
      <c r="AV217">
        <v>0</v>
      </c>
      <c r="AW217">
        <v>-1</v>
      </c>
    </row>
    <row r="218" spans="1:49">
      <c r="A218" t="s">
        <v>201</v>
      </c>
      <c r="B218">
        <v>15619</v>
      </c>
      <c r="C218" t="s">
        <v>277</v>
      </c>
      <c r="D218" s="1">
        <v>44418.321620370371</v>
      </c>
      <c r="E218" t="s">
        <v>65</v>
      </c>
      <c r="F218" t="s">
        <v>278</v>
      </c>
      <c r="G218">
        <v>11170</v>
      </c>
      <c r="H218" t="s">
        <v>216</v>
      </c>
      <c r="I218" t="s">
        <v>281</v>
      </c>
      <c r="J218">
        <v>1</v>
      </c>
      <c r="K218" t="s">
        <v>53</v>
      </c>
      <c r="L218" s="2">
        <v>44459</v>
      </c>
      <c r="M218" s="3">
        <v>0.42528935185185185</v>
      </c>
      <c r="N218" s="3">
        <v>0.4254398148148148</v>
      </c>
      <c r="O218">
        <v>0</v>
      </c>
      <c r="P218" t="s">
        <v>54</v>
      </c>
      <c r="Q218" t="s">
        <v>16</v>
      </c>
      <c r="R218">
        <v>9.1</v>
      </c>
      <c r="S218">
        <v>1000</v>
      </c>
      <c r="T218">
        <v>1000</v>
      </c>
      <c r="U218">
        <v>0</v>
      </c>
      <c r="V218">
        <v>1</v>
      </c>
      <c r="W218" t="s">
        <v>55</v>
      </c>
      <c r="X218">
        <v>0</v>
      </c>
      <c r="Y218" s="4">
        <v>1.8740199999999999E-8</v>
      </c>
      <c r="Z218">
        <v>15719230</v>
      </c>
      <c r="AA218">
        <v>276877</v>
      </c>
      <c r="AB218">
        <v>417731</v>
      </c>
      <c r="AC218">
        <v>2575448896</v>
      </c>
      <c r="AD218">
        <v>29269912</v>
      </c>
      <c r="AE218">
        <v>37854800</v>
      </c>
      <c r="AF218">
        <v>160.99700000000001</v>
      </c>
      <c r="AG218" s="4">
        <v>2.5449900000000001E-2</v>
      </c>
      <c r="AH218">
        <v>162.83500000000001</v>
      </c>
      <c r="AI218">
        <v>4762</v>
      </c>
      <c r="AJ218">
        <v>308719</v>
      </c>
      <c r="AK218">
        <v>16418600</v>
      </c>
      <c r="AL218">
        <v>0.30768852129306401</v>
      </c>
      <c r="AM218">
        <v>0.99970999999999999</v>
      </c>
      <c r="AN218">
        <v>0.1</v>
      </c>
      <c r="AO218">
        <v>0.5</v>
      </c>
      <c r="AP218" s="4">
        <v>0.04</v>
      </c>
      <c r="AQ218">
        <v>180</v>
      </c>
      <c r="AR218">
        <v>110</v>
      </c>
      <c r="AS218">
        <v>110</v>
      </c>
      <c r="AT218">
        <v>100</v>
      </c>
      <c r="AU218">
        <v>100</v>
      </c>
      <c r="AV218">
        <v>80</v>
      </c>
      <c r="AW218">
        <v>-1</v>
      </c>
    </row>
    <row r="219" spans="1:49">
      <c r="A219" t="s">
        <v>201</v>
      </c>
      <c r="B219">
        <v>15619</v>
      </c>
      <c r="C219" t="s">
        <v>277</v>
      </c>
      <c r="D219" s="1">
        <v>44418.321620370371</v>
      </c>
      <c r="E219" t="s">
        <v>65</v>
      </c>
      <c r="F219" t="s">
        <v>278</v>
      </c>
      <c r="G219">
        <v>11179</v>
      </c>
      <c r="H219" t="s">
        <v>216</v>
      </c>
      <c r="I219" t="s">
        <v>282</v>
      </c>
      <c r="J219">
        <v>1</v>
      </c>
      <c r="K219" t="s">
        <v>53</v>
      </c>
      <c r="L219" s="2">
        <v>44459</v>
      </c>
      <c r="M219" s="3">
        <v>0.42652777777777778</v>
      </c>
      <c r="N219" s="3">
        <v>0.42668981481481483</v>
      </c>
      <c r="O219">
        <v>0</v>
      </c>
      <c r="P219" t="s">
        <v>54</v>
      </c>
      <c r="Q219" t="s">
        <v>16</v>
      </c>
      <c r="R219">
        <v>9.1</v>
      </c>
      <c r="S219">
        <v>1000</v>
      </c>
      <c r="T219">
        <v>1000</v>
      </c>
      <c r="U219">
        <v>0</v>
      </c>
      <c r="V219">
        <v>1</v>
      </c>
      <c r="W219" t="s">
        <v>55</v>
      </c>
      <c r="X219">
        <v>0</v>
      </c>
      <c r="Y219" s="4">
        <v>1.8740199999999999E-8</v>
      </c>
      <c r="Z219">
        <v>23693</v>
      </c>
      <c r="AA219">
        <v>909</v>
      </c>
      <c r="AB219">
        <v>1428</v>
      </c>
      <c r="AC219">
        <v>3752974</v>
      </c>
      <c r="AD219">
        <v>96070</v>
      </c>
      <c r="AE219">
        <v>129871</v>
      </c>
      <c r="AF219">
        <v>152.85900000000001</v>
      </c>
      <c r="AG219" s="4">
        <v>5.48598E-2</v>
      </c>
      <c r="AH219">
        <v>156.452</v>
      </c>
      <c r="AI219">
        <v>1301</v>
      </c>
      <c r="AJ219">
        <v>161126</v>
      </c>
      <c r="AK219">
        <v>27331</v>
      </c>
      <c r="AL219" s="4">
        <v>5.1218952745427397E-4</v>
      </c>
      <c r="AM219">
        <v>0.95239799999999997</v>
      </c>
      <c r="AN219">
        <v>0.1</v>
      </c>
      <c r="AO219">
        <v>0.5</v>
      </c>
      <c r="AP219" s="4">
        <v>0.04</v>
      </c>
      <c r="AQ219">
        <v>180</v>
      </c>
      <c r="AR219">
        <v>110</v>
      </c>
      <c r="AS219">
        <v>110</v>
      </c>
      <c r="AT219">
        <v>100</v>
      </c>
      <c r="AU219">
        <v>100</v>
      </c>
      <c r="AV219">
        <v>80</v>
      </c>
      <c r="AW219">
        <v>-1</v>
      </c>
    </row>
    <row r="220" spans="1:49">
      <c r="A220" t="s">
        <v>201</v>
      </c>
      <c r="B220">
        <v>15619</v>
      </c>
      <c r="C220" t="s">
        <v>277</v>
      </c>
      <c r="D220" s="1">
        <v>44418.321620370371</v>
      </c>
      <c r="E220" t="s">
        <v>65</v>
      </c>
      <c r="F220" t="s">
        <v>278</v>
      </c>
      <c r="G220">
        <v>11208</v>
      </c>
      <c r="H220" t="s">
        <v>52</v>
      </c>
      <c r="I220" t="s">
        <v>279</v>
      </c>
      <c r="J220">
        <v>1</v>
      </c>
      <c r="K220" t="s">
        <v>53</v>
      </c>
      <c r="L220" s="2">
        <v>44483</v>
      </c>
      <c r="M220" s="3">
        <v>0.70291666666666675</v>
      </c>
      <c r="N220" s="3">
        <v>0.70326388888888891</v>
      </c>
      <c r="O220">
        <v>0</v>
      </c>
      <c r="P220" t="s">
        <v>54</v>
      </c>
      <c r="Q220" t="s">
        <v>16</v>
      </c>
      <c r="R220">
        <v>9.1</v>
      </c>
      <c r="S220">
        <v>1000</v>
      </c>
      <c r="T220">
        <v>1000</v>
      </c>
      <c r="U220">
        <v>0</v>
      </c>
      <c r="V220">
        <v>1</v>
      </c>
      <c r="W220" t="s">
        <v>55</v>
      </c>
      <c r="X220">
        <v>0</v>
      </c>
      <c r="Y220" s="4">
        <v>1.8740199999999999E-8</v>
      </c>
      <c r="Z220">
        <v>0</v>
      </c>
      <c r="AA220">
        <v>0</v>
      </c>
      <c r="AB220">
        <v>13505723</v>
      </c>
      <c r="AC220">
        <v>0</v>
      </c>
      <c r="AD220">
        <v>0</v>
      </c>
      <c r="AE220">
        <v>1606388130</v>
      </c>
      <c r="AF220">
        <v>118.941</v>
      </c>
      <c r="AG220">
        <v>1</v>
      </c>
      <c r="AH220" t="s">
        <v>56</v>
      </c>
      <c r="AI220">
        <v>8</v>
      </c>
      <c r="AJ220">
        <v>183</v>
      </c>
      <c r="AK220">
        <v>13505731</v>
      </c>
      <c r="AL220">
        <v>0.253100654158814</v>
      </c>
      <c r="AM220">
        <v>0.99999899999999997</v>
      </c>
      <c r="AN220">
        <v>0.1</v>
      </c>
      <c r="AO220">
        <v>0.5</v>
      </c>
      <c r="AP220" s="4">
        <v>0.04</v>
      </c>
      <c r="AQ220">
        <v>40</v>
      </c>
      <c r="AR220">
        <v>65</v>
      </c>
      <c r="AS220">
        <v>65</v>
      </c>
      <c r="AT220">
        <v>140</v>
      </c>
      <c r="AU220">
        <v>140</v>
      </c>
      <c r="AV220">
        <v>0</v>
      </c>
      <c r="AW220">
        <v>-1</v>
      </c>
    </row>
    <row r="221" spans="1:49">
      <c r="A221" t="s">
        <v>201</v>
      </c>
      <c r="B221">
        <v>15619</v>
      </c>
      <c r="C221" t="s">
        <v>277</v>
      </c>
      <c r="D221" s="1">
        <v>44418.321620370371</v>
      </c>
      <c r="E221" t="s">
        <v>65</v>
      </c>
      <c r="F221" t="s">
        <v>278</v>
      </c>
      <c r="G221">
        <v>11217</v>
      </c>
      <c r="H221" t="s">
        <v>57</v>
      </c>
      <c r="I221" t="s">
        <v>280</v>
      </c>
      <c r="J221">
        <v>1</v>
      </c>
      <c r="K221" t="s">
        <v>53</v>
      </c>
      <c r="L221" s="2">
        <v>44483</v>
      </c>
      <c r="M221" s="3">
        <v>0.70461805555555557</v>
      </c>
      <c r="N221" s="3">
        <v>0.70480324074074074</v>
      </c>
      <c r="O221">
        <v>0</v>
      </c>
      <c r="P221" t="s">
        <v>54</v>
      </c>
      <c r="Q221" t="s">
        <v>16</v>
      </c>
      <c r="R221">
        <v>9.1</v>
      </c>
      <c r="S221">
        <v>1000</v>
      </c>
      <c r="T221">
        <v>1000</v>
      </c>
      <c r="U221">
        <v>0</v>
      </c>
      <c r="V221">
        <v>1</v>
      </c>
      <c r="W221" t="s">
        <v>55</v>
      </c>
      <c r="X221">
        <v>0</v>
      </c>
      <c r="Y221" s="4">
        <v>1.8740199999999999E-8</v>
      </c>
      <c r="Z221">
        <v>4848470</v>
      </c>
      <c r="AA221">
        <v>118494</v>
      </c>
      <c r="AB221">
        <v>68202</v>
      </c>
      <c r="AC221">
        <v>786112815</v>
      </c>
      <c r="AD221">
        <v>9038457</v>
      </c>
      <c r="AE221">
        <v>3093303</v>
      </c>
      <c r="AF221">
        <v>158.53399999999999</v>
      </c>
      <c r="AG221" s="4">
        <v>1.3545099999999999E-2</v>
      </c>
      <c r="AH221">
        <v>160.08799999999999</v>
      </c>
      <c r="AI221">
        <v>2207</v>
      </c>
      <c r="AJ221">
        <v>273120</v>
      </c>
      <c r="AK221">
        <v>5037373</v>
      </c>
      <c r="AL221" s="4">
        <v>9.4401584152827303E-2</v>
      </c>
      <c r="AM221">
        <v>0.99956199999999995</v>
      </c>
      <c r="AN221">
        <v>0.1</v>
      </c>
      <c r="AO221">
        <v>0.5</v>
      </c>
      <c r="AP221" s="4">
        <v>0.04</v>
      </c>
      <c r="AQ221">
        <v>180</v>
      </c>
      <c r="AR221">
        <v>90</v>
      </c>
      <c r="AS221">
        <v>90</v>
      </c>
      <c r="AT221">
        <v>60</v>
      </c>
      <c r="AU221">
        <v>60</v>
      </c>
      <c r="AV221">
        <v>0</v>
      </c>
      <c r="AW221">
        <v>-1</v>
      </c>
    </row>
    <row r="222" spans="1:49">
      <c r="A222" t="s">
        <v>201</v>
      </c>
      <c r="B222">
        <v>15619</v>
      </c>
      <c r="C222" t="s">
        <v>277</v>
      </c>
      <c r="D222" s="1">
        <v>44418.321620370371</v>
      </c>
      <c r="E222" t="s">
        <v>65</v>
      </c>
      <c r="F222" t="s">
        <v>278</v>
      </c>
      <c r="G222">
        <v>11280</v>
      </c>
      <c r="H222" t="s">
        <v>52</v>
      </c>
      <c r="I222" t="s">
        <v>279</v>
      </c>
      <c r="J222">
        <v>1</v>
      </c>
      <c r="K222" t="s">
        <v>53</v>
      </c>
      <c r="L222" s="2">
        <v>44483</v>
      </c>
      <c r="M222" s="3">
        <v>0.73366898148148152</v>
      </c>
      <c r="N222" s="3">
        <v>0.73383101851851851</v>
      </c>
      <c r="O222">
        <v>0</v>
      </c>
      <c r="P222" t="s">
        <v>54</v>
      </c>
      <c r="Q222" t="s">
        <v>16</v>
      </c>
      <c r="R222">
        <v>9.1</v>
      </c>
      <c r="S222">
        <v>1000</v>
      </c>
      <c r="T222">
        <v>1000</v>
      </c>
      <c r="U222">
        <v>0</v>
      </c>
      <c r="V222">
        <v>1</v>
      </c>
      <c r="W222" t="s">
        <v>55</v>
      </c>
      <c r="X222">
        <v>0</v>
      </c>
      <c r="Y222" s="4">
        <v>1.8740199999999999E-8</v>
      </c>
      <c r="Z222">
        <v>0</v>
      </c>
      <c r="AA222">
        <v>0</v>
      </c>
      <c r="AB222">
        <v>13505723</v>
      </c>
      <c r="AC222">
        <v>0</v>
      </c>
      <c r="AD222">
        <v>0</v>
      </c>
      <c r="AE222">
        <v>1606388130</v>
      </c>
      <c r="AF222">
        <v>118.941</v>
      </c>
      <c r="AG222">
        <v>1</v>
      </c>
      <c r="AH222" t="s">
        <v>56</v>
      </c>
      <c r="AI222">
        <v>8</v>
      </c>
      <c r="AJ222">
        <v>183</v>
      </c>
      <c r="AK222">
        <v>13505731</v>
      </c>
      <c r="AL222">
        <v>0.253100654158814</v>
      </c>
      <c r="AM222">
        <v>0.99999899999999997</v>
      </c>
      <c r="AN222">
        <v>0.1</v>
      </c>
      <c r="AO222">
        <v>0.5</v>
      </c>
      <c r="AP222" s="4">
        <v>0.04</v>
      </c>
      <c r="AQ222">
        <v>40</v>
      </c>
      <c r="AR222">
        <v>65</v>
      </c>
      <c r="AS222">
        <v>65</v>
      </c>
      <c r="AT222">
        <v>140</v>
      </c>
      <c r="AU222">
        <v>140</v>
      </c>
      <c r="AV222">
        <v>0</v>
      </c>
      <c r="AW222">
        <v>-1</v>
      </c>
    </row>
    <row r="223" spans="1:49">
      <c r="A223" t="s">
        <v>201</v>
      </c>
      <c r="B223">
        <v>15619</v>
      </c>
      <c r="C223" t="s">
        <v>277</v>
      </c>
      <c r="D223" s="1">
        <v>44418.321620370371</v>
      </c>
      <c r="E223" t="s">
        <v>65</v>
      </c>
      <c r="F223" t="s">
        <v>278</v>
      </c>
      <c r="G223">
        <v>11289</v>
      </c>
      <c r="H223" t="s">
        <v>52</v>
      </c>
      <c r="I223" t="s">
        <v>280</v>
      </c>
      <c r="J223">
        <v>1</v>
      </c>
      <c r="K223" t="s">
        <v>53</v>
      </c>
      <c r="L223" s="2">
        <v>44483</v>
      </c>
      <c r="M223" s="3">
        <v>0.73501157407407414</v>
      </c>
      <c r="N223" s="3">
        <v>0.73518518518518527</v>
      </c>
      <c r="O223">
        <v>0</v>
      </c>
      <c r="P223" t="s">
        <v>54</v>
      </c>
      <c r="Q223" t="s">
        <v>16</v>
      </c>
      <c r="R223">
        <v>9.1</v>
      </c>
      <c r="S223">
        <v>1000</v>
      </c>
      <c r="T223">
        <v>1000</v>
      </c>
      <c r="U223">
        <v>0</v>
      </c>
      <c r="V223">
        <v>1</v>
      </c>
      <c r="W223" t="s">
        <v>55</v>
      </c>
      <c r="X223">
        <v>0</v>
      </c>
      <c r="Y223" s="4">
        <v>1.8740199999999999E-8</v>
      </c>
      <c r="Z223">
        <v>0</v>
      </c>
      <c r="AA223">
        <v>0</v>
      </c>
      <c r="AB223">
        <v>719991</v>
      </c>
      <c r="AC223">
        <v>0</v>
      </c>
      <c r="AD223">
        <v>0</v>
      </c>
      <c r="AE223">
        <v>78335754</v>
      </c>
      <c r="AF223">
        <v>108.801</v>
      </c>
      <c r="AG223">
        <v>1</v>
      </c>
      <c r="AH223" t="s">
        <v>56</v>
      </c>
      <c r="AI223">
        <v>80</v>
      </c>
      <c r="AJ223">
        <v>1153</v>
      </c>
      <c r="AK223">
        <v>720071</v>
      </c>
      <c r="AL223" s="4">
        <v>1.3494304095112699E-2</v>
      </c>
      <c r="AM223">
        <v>0.99988900000000003</v>
      </c>
      <c r="AN223">
        <v>0.1</v>
      </c>
      <c r="AO223">
        <v>0.5</v>
      </c>
      <c r="AP223" s="4">
        <v>0.04</v>
      </c>
      <c r="AQ223">
        <v>40</v>
      </c>
      <c r="AR223">
        <v>65</v>
      </c>
      <c r="AS223">
        <v>65</v>
      </c>
      <c r="AT223">
        <v>140</v>
      </c>
      <c r="AU223">
        <v>140</v>
      </c>
      <c r="AV223">
        <v>0</v>
      </c>
      <c r="AW223">
        <v>-1</v>
      </c>
    </row>
    <row r="224" spans="1:49">
      <c r="A224" t="s">
        <v>201</v>
      </c>
      <c r="B224">
        <v>15619</v>
      </c>
      <c r="C224" t="s">
        <v>277</v>
      </c>
      <c r="D224" s="1">
        <v>44418.321620370371</v>
      </c>
      <c r="E224" t="s">
        <v>65</v>
      </c>
      <c r="F224" t="s">
        <v>278</v>
      </c>
      <c r="G224">
        <v>11298</v>
      </c>
      <c r="H224" t="s">
        <v>57</v>
      </c>
      <c r="I224" t="s">
        <v>281</v>
      </c>
      <c r="J224">
        <v>1</v>
      </c>
      <c r="K224" t="s">
        <v>53</v>
      </c>
      <c r="L224" s="2">
        <v>44483</v>
      </c>
      <c r="M224" s="3">
        <v>0.73653935185185182</v>
      </c>
      <c r="N224" s="3">
        <v>0.73672453703703711</v>
      </c>
      <c r="O224">
        <v>0</v>
      </c>
      <c r="P224" t="s">
        <v>54</v>
      </c>
      <c r="Q224" t="s">
        <v>16</v>
      </c>
      <c r="R224">
        <v>9.1</v>
      </c>
      <c r="S224">
        <v>1000</v>
      </c>
      <c r="T224">
        <v>1000</v>
      </c>
      <c r="U224">
        <v>0</v>
      </c>
      <c r="V224">
        <v>1</v>
      </c>
      <c r="W224" t="s">
        <v>55</v>
      </c>
      <c r="X224">
        <v>0</v>
      </c>
      <c r="Y224" s="4">
        <v>1.8740199999999999E-8</v>
      </c>
      <c r="Z224">
        <v>16212850</v>
      </c>
      <c r="AA224">
        <v>453061</v>
      </c>
      <c r="AB224">
        <v>247605</v>
      </c>
      <c r="AC224">
        <v>2625455198</v>
      </c>
      <c r="AD224">
        <v>34964172</v>
      </c>
      <c r="AE224">
        <v>10386594</v>
      </c>
      <c r="AF224">
        <v>157.91</v>
      </c>
      <c r="AG224" s="4">
        <v>1.46395E-2</v>
      </c>
      <c r="AH224">
        <v>159.63200000000001</v>
      </c>
      <c r="AI224">
        <v>4762</v>
      </c>
      <c r="AJ224">
        <v>308719</v>
      </c>
      <c r="AK224">
        <v>16918278</v>
      </c>
      <c r="AL224">
        <v>0.31705260744795399</v>
      </c>
      <c r="AM224">
        <v>0.99971900000000002</v>
      </c>
      <c r="AN224">
        <v>0.1</v>
      </c>
      <c r="AO224">
        <v>0.5</v>
      </c>
      <c r="AP224" s="4">
        <v>0.04</v>
      </c>
      <c r="AQ224">
        <v>180</v>
      </c>
      <c r="AR224">
        <v>90</v>
      </c>
      <c r="AS224">
        <v>90</v>
      </c>
      <c r="AT224">
        <v>60</v>
      </c>
      <c r="AU224">
        <v>60</v>
      </c>
      <c r="AV224">
        <v>0</v>
      </c>
      <c r="AW224">
        <v>-1</v>
      </c>
    </row>
    <row r="225" spans="1:49">
      <c r="A225" t="s">
        <v>201</v>
      </c>
      <c r="B225">
        <v>15619</v>
      </c>
      <c r="C225" t="s">
        <v>277</v>
      </c>
      <c r="D225" s="1">
        <v>44418.321620370371</v>
      </c>
      <c r="E225" t="s">
        <v>65</v>
      </c>
      <c r="F225" t="s">
        <v>278</v>
      </c>
      <c r="G225">
        <v>11307</v>
      </c>
      <c r="H225" t="s">
        <v>57</v>
      </c>
      <c r="I225" t="s">
        <v>282</v>
      </c>
      <c r="J225">
        <v>1</v>
      </c>
      <c r="K225" t="s">
        <v>53</v>
      </c>
      <c r="L225" s="2">
        <v>44483</v>
      </c>
      <c r="M225" s="3">
        <v>0.73815972222222215</v>
      </c>
      <c r="N225" s="3">
        <v>0.73835648148148147</v>
      </c>
      <c r="O225">
        <v>0</v>
      </c>
      <c r="P225" t="s">
        <v>54</v>
      </c>
      <c r="Q225" t="s">
        <v>16</v>
      </c>
      <c r="R225">
        <v>9.1</v>
      </c>
      <c r="S225">
        <v>1000</v>
      </c>
      <c r="T225">
        <v>1000</v>
      </c>
      <c r="U225">
        <v>0</v>
      </c>
      <c r="V225">
        <v>1</v>
      </c>
      <c r="W225" t="s">
        <v>55</v>
      </c>
      <c r="X225">
        <v>0</v>
      </c>
      <c r="Y225" s="4">
        <v>1.8740199999999999E-8</v>
      </c>
      <c r="Z225">
        <v>25371</v>
      </c>
      <c r="AA225">
        <v>1640</v>
      </c>
      <c r="AB225">
        <v>2177</v>
      </c>
      <c r="AC225">
        <v>3922763</v>
      </c>
      <c r="AD225">
        <v>124645</v>
      </c>
      <c r="AE225">
        <v>74664</v>
      </c>
      <c r="AF225">
        <v>141.22499999999999</v>
      </c>
      <c r="AG225" s="4">
        <v>7.4585399999999996E-2</v>
      </c>
      <c r="AH225">
        <v>149.84299999999999</v>
      </c>
      <c r="AI225">
        <v>1301</v>
      </c>
      <c r="AJ225">
        <v>161126</v>
      </c>
      <c r="AK225">
        <v>30489</v>
      </c>
      <c r="AL225" s="4">
        <v>5.7137120861122399E-4</v>
      </c>
      <c r="AM225">
        <v>0.95732899999999999</v>
      </c>
      <c r="AN225">
        <v>0.1</v>
      </c>
      <c r="AO225">
        <v>0.5</v>
      </c>
      <c r="AP225" s="4">
        <v>0.04</v>
      </c>
      <c r="AQ225">
        <v>180</v>
      </c>
      <c r="AR225">
        <v>90</v>
      </c>
      <c r="AS225">
        <v>90</v>
      </c>
      <c r="AT225">
        <v>60</v>
      </c>
      <c r="AU225">
        <v>60</v>
      </c>
      <c r="AV225">
        <v>0</v>
      </c>
      <c r="AW225">
        <v>-1</v>
      </c>
    </row>
    <row r="226" spans="1:49">
      <c r="A226" t="s">
        <v>201</v>
      </c>
      <c r="B226">
        <v>15621</v>
      </c>
      <c r="C226" t="s">
        <v>58</v>
      </c>
      <c r="D226" s="1">
        <v>44418.726111111115</v>
      </c>
      <c r="E226" t="s">
        <v>66</v>
      </c>
      <c r="F226" t="s">
        <v>283</v>
      </c>
      <c r="G226">
        <v>11063</v>
      </c>
      <c r="H226" t="s">
        <v>204</v>
      </c>
      <c r="I226" t="s">
        <v>284</v>
      </c>
      <c r="J226">
        <v>1</v>
      </c>
      <c r="K226" t="s">
        <v>53</v>
      </c>
      <c r="L226" s="2">
        <v>44457</v>
      </c>
      <c r="M226" s="3">
        <v>0.83503472222222219</v>
      </c>
      <c r="N226" s="3">
        <v>0.83519675925925929</v>
      </c>
      <c r="O226">
        <v>0</v>
      </c>
      <c r="P226" t="s">
        <v>54</v>
      </c>
      <c r="Q226" t="s">
        <v>16</v>
      </c>
      <c r="R226">
        <v>9.1</v>
      </c>
      <c r="S226">
        <v>1000</v>
      </c>
      <c r="T226">
        <v>1000</v>
      </c>
      <c r="U226">
        <v>0</v>
      </c>
      <c r="V226">
        <v>1</v>
      </c>
      <c r="W226" t="s">
        <v>55</v>
      </c>
      <c r="X226">
        <v>0</v>
      </c>
      <c r="Y226" s="4">
        <v>1.8740199999999999E-8</v>
      </c>
      <c r="Z226">
        <v>64512</v>
      </c>
      <c r="AA226">
        <v>524463</v>
      </c>
      <c r="AB226">
        <v>130765</v>
      </c>
      <c r="AC226">
        <v>11488108</v>
      </c>
      <c r="AD226">
        <v>75902178</v>
      </c>
      <c r="AE226">
        <v>8725778</v>
      </c>
      <c r="AF226">
        <v>133.54300000000001</v>
      </c>
      <c r="AG226">
        <v>0.18168400000000001</v>
      </c>
      <c r="AH226">
        <v>148.37700000000001</v>
      </c>
      <c r="AI226">
        <v>11280</v>
      </c>
      <c r="AJ226">
        <v>1101464</v>
      </c>
      <c r="AK226">
        <v>731020</v>
      </c>
      <c r="AL226" s="4">
        <v>1.36994909940954E-2</v>
      </c>
      <c r="AM226">
        <v>0.98456999999999995</v>
      </c>
      <c r="AN226">
        <v>0.1</v>
      </c>
      <c r="AO226">
        <v>0.5</v>
      </c>
      <c r="AP226" s="4">
        <v>0.04</v>
      </c>
      <c r="AQ226">
        <v>180</v>
      </c>
      <c r="AR226">
        <v>175</v>
      </c>
      <c r="AS226">
        <v>175</v>
      </c>
      <c r="AT226">
        <v>100</v>
      </c>
      <c r="AU226">
        <v>100</v>
      </c>
      <c r="AV226">
        <v>0</v>
      </c>
      <c r="AW226">
        <v>-1</v>
      </c>
    </row>
    <row r="227" spans="1:49">
      <c r="A227" t="s">
        <v>201</v>
      </c>
      <c r="B227">
        <v>15621</v>
      </c>
      <c r="C227" t="s">
        <v>58</v>
      </c>
      <c r="D227" s="1">
        <v>44418.726111111115</v>
      </c>
      <c r="E227" t="s">
        <v>66</v>
      </c>
      <c r="F227" t="s">
        <v>283</v>
      </c>
      <c r="G227">
        <v>11072</v>
      </c>
      <c r="H227" t="s">
        <v>204</v>
      </c>
      <c r="I227" t="s">
        <v>285</v>
      </c>
      <c r="J227">
        <v>1</v>
      </c>
      <c r="K227" t="s">
        <v>53</v>
      </c>
      <c r="L227" s="2">
        <v>44457</v>
      </c>
      <c r="M227" s="3">
        <v>0.83660879629629636</v>
      </c>
      <c r="N227" s="3">
        <v>0.83678240740740739</v>
      </c>
      <c r="O227">
        <v>0</v>
      </c>
      <c r="P227" t="s">
        <v>54</v>
      </c>
      <c r="Q227" t="s">
        <v>16</v>
      </c>
      <c r="R227">
        <v>9.1</v>
      </c>
      <c r="S227">
        <v>1000</v>
      </c>
      <c r="T227">
        <v>1000</v>
      </c>
      <c r="U227">
        <v>0</v>
      </c>
      <c r="V227">
        <v>1</v>
      </c>
      <c r="W227" t="s">
        <v>55</v>
      </c>
      <c r="X227">
        <v>0</v>
      </c>
      <c r="Y227" s="4">
        <v>1.8740199999999999E-8</v>
      </c>
      <c r="Z227">
        <v>5485646</v>
      </c>
      <c r="AA227">
        <v>73836841</v>
      </c>
      <c r="AB227">
        <v>1258059</v>
      </c>
      <c r="AC227">
        <v>975984072</v>
      </c>
      <c r="AD227">
        <v>11010815847</v>
      </c>
      <c r="AE227">
        <v>112222040</v>
      </c>
      <c r="AF227">
        <v>150.148</v>
      </c>
      <c r="AG227" s="4">
        <v>1.56124E-2</v>
      </c>
      <c r="AH227">
        <v>151.11500000000001</v>
      </c>
      <c r="AI227">
        <v>4465</v>
      </c>
      <c r="AJ227">
        <v>129925</v>
      </c>
      <c r="AK227">
        <v>80585011</v>
      </c>
      <c r="AL227">
        <v>1.5101825291422699</v>
      </c>
      <c r="AM227">
        <v>0.99994499999999997</v>
      </c>
      <c r="AN227">
        <v>0.1</v>
      </c>
      <c r="AO227">
        <v>0.5</v>
      </c>
      <c r="AP227" s="4">
        <v>0.04</v>
      </c>
      <c r="AQ227">
        <v>180</v>
      </c>
      <c r="AR227">
        <v>175</v>
      </c>
      <c r="AS227">
        <v>175</v>
      </c>
      <c r="AT227">
        <v>100</v>
      </c>
      <c r="AU227">
        <v>100</v>
      </c>
      <c r="AV227">
        <v>0</v>
      </c>
      <c r="AW227">
        <v>-1</v>
      </c>
    </row>
    <row r="228" spans="1:49">
      <c r="A228" t="s">
        <v>201</v>
      </c>
      <c r="B228">
        <v>15621</v>
      </c>
      <c r="C228" t="s">
        <v>58</v>
      </c>
      <c r="D228" s="1">
        <v>44418.726111111115</v>
      </c>
      <c r="E228" t="s">
        <v>66</v>
      </c>
      <c r="F228" t="s">
        <v>283</v>
      </c>
      <c r="G228">
        <v>11081</v>
      </c>
      <c r="H228" t="s">
        <v>213</v>
      </c>
      <c r="I228" t="s">
        <v>286</v>
      </c>
      <c r="J228">
        <v>1</v>
      </c>
      <c r="K228" t="s">
        <v>53</v>
      </c>
      <c r="L228" s="2">
        <v>44457</v>
      </c>
      <c r="M228" s="3">
        <v>0.83827546296296296</v>
      </c>
      <c r="N228" s="3">
        <v>0.8384490740740741</v>
      </c>
      <c r="O228">
        <v>0</v>
      </c>
      <c r="P228" t="s">
        <v>54</v>
      </c>
      <c r="Q228" t="s">
        <v>16</v>
      </c>
      <c r="R228">
        <v>9.1</v>
      </c>
      <c r="S228">
        <v>1000</v>
      </c>
      <c r="T228">
        <v>1000</v>
      </c>
      <c r="U228">
        <v>0</v>
      </c>
      <c r="V228">
        <v>1</v>
      </c>
      <c r="W228" t="s">
        <v>55</v>
      </c>
      <c r="X228">
        <v>0</v>
      </c>
      <c r="Y228" s="4">
        <v>1.8740199999999999E-8</v>
      </c>
      <c r="Z228">
        <v>146496</v>
      </c>
      <c r="AA228">
        <v>2737</v>
      </c>
      <c r="AB228">
        <v>26522</v>
      </c>
      <c r="AC228">
        <v>24741416</v>
      </c>
      <c r="AD228">
        <v>289146</v>
      </c>
      <c r="AE228">
        <v>1125166</v>
      </c>
      <c r="AF228">
        <v>148.81899999999999</v>
      </c>
      <c r="AG228">
        <v>0.15090300000000001</v>
      </c>
      <c r="AH228">
        <v>167.72800000000001</v>
      </c>
      <c r="AI228">
        <v>8264</v>
      </c>
      <c r="AJ228">
        <v>734296</v>
      </c>
      <c r="AK228">
        <v>184019</v>
      </c>
      <c r="AL228" s="4">
        <v>3.4485604131794701E-3</v>
      </c>
      <c r="AM228">
        <v>0.95509200000000005</v>
      </c>
      <c r="AN228">
        <v>0.1</v>
      </c>
      <c r="AO228">
        <v>0.5</v>
      </c>
      <c r="AP228" s="4">
        <v>0.04</v>
      </c>
      <c r="AQ228">
        <v>180</v>
      </c>
      <c r="AR228">
        <v>110</v>
      </c>
      <c r="AS228">
        <v>110</v>
      </c>
      <c r="AT228">
        <v>100</v>
      </c>
      <c r="AU228">
        <v>100</v>
      </c>
      <c r="AV228">
        <v>0</v>
      </c>
      <c r="AW228">
        <v>-1</v>
      </c>
    </row>
    <row r="229" spans="1:49">
      <c r="A229" t="s">
        <v>201</v>
      </c>
      <c r="B229">
        <v>15621</v>
      </c>
      <c r="C229" t="s">
        <v>58</v>
      </c>
      <c r="D229" s="1">
        <v>44418.726111111115</v>
      </c>
      <c r="E229" t="s">
        <v>66</v>
      </c>
      <c r="F229" t="s">
        <v>283</v>
      </c>
      <c r="G229">
        <v>11090</v>
      </c>
      <c r="H229" t="s">
        <v>213</v>
      </c>
      <c r="I229" t="s">
        <v>287</v>
      </c>
      <c r="J229">
        <v>1</v>
      </c>
      <c r="K229" t="s">
        <v>53</v>
      </c>
      <c r="L229" s="2">
        <v>44457</v>
      </c>
      <c r="M229" s="3">
        <v>0.8399537037037037</v>
      </c>
      <c r="N229" s="3">
        <v>0.84012731481481484</v>
      </c>
      <c r="O229">
        <v>0</v>
      </c>
      <c r="P229" t="s">
        <v>54</v>
      </c>
      <c r="Q229" t="s">
        <v>16</v>
      </c>
      <c r="R229">
        <v>9.1</v>
      </c>
      <c r="S229">
        <v>1000</v>
      </c>
      <c r="T229">
        <v>1000</v>
      </c>
      <c r="U229">
        <v>0</v>
      </c>
      <c r="V229">
        <v>1</v>
      </c>
      <c r="W229" t="s">
        <v>55</v>
      </c>
      <c r="X229">
        <v>0</v>
      </c>
      <c r="Y229" s="4">
        <v>1.8740199999999999E-8</v>
      </c>
      <c r="Z229">
        <v>33399</v>
      </c>
      <c r="AA229">
        <v>2344</v>
      </c>
      <c r="AB229">
        <v>14354</v>
      </c>
      <c r="AC229">
        <v>5091703</v>
      </c>
      <c r="AD229">
        <v>247623</v>
      </c>
      <c r="AE229">
        <v>768738</v>
      </c>
      <c r="AF229">
        <v>121.925</v>
      </c>
      <c r="AG229">
        <v>0.286524</v>
      </c>
      <c r="AH229">
        <v>149.381</v>
      </c>
      <c r="AI229">
        <v>8037</v>
      </c>
      <c r="AJ229">
        <v>1076749</v>
      </c>
      <c r="AK229">
        <v>58134</v>
      </c>
      <c r="AL229" s="4">
        <v>1.08944517174734E-3</v>
      </c>
      <c r="AM229">
        <v>0.86175000000000002</v>
      </c>
      <c r="AN229">
        <v>0.1</v>
      </c>
      <c r="AO229">
        <v>0.5</v>
      </c>
      <c r="AP229" s="4">
        <v>0.04</v>
      </c>
      <c r="AQ229">
        <v>180</v>
      </c>
      <c r="AR229">
        <v>110</v>
      </c>
      <c r="AS229">
        <v>110</v>
      </c>
      <c r="AT229">
        <v>100</v>
      </c>
      <c r="AU229">
        <v>100</v>
      </c>
      <c r="AV229">
        <v>0</v>
      </c>
      <c r="AW229">
        <v>-1</v>
      </c>
    </row>
    <row r="230" spans="1:49">
      <c r="A230" t="s">
        <v>201</v>
      </c>
      <c r="B230">
        <v>15621</v>
      </c>
      <c r="C230" t="s">
        <v>58</v>
      </c>
      <c r="D230" s="1">
        <v>44418.726111111115</v>
      </c>
      <c r="E230" t="s">
        <v>66</v>
      </c>
      <c r="F230" t="s">
        <v>283</v>
      </c>
      <c r="G230">
        <v>11107</v>
      </c>
      <c r="H230" t="s">
        <v>209</v>
      </c>
      <c r="I230" t="s">
        <v>284</v>
      </c>
      <c r="J230">
        <v>1</v>
      </c>
      <c r="K230" t="s">
        <v>53</v>
      </c>
      <c r="L230" s="2">
        <v>44457</v>
      </c>
      <c r="M230" s="3">
        <v>0.84245370370370365</v>
      </c>
      <c r="N230" s="3">
        <v>0.84256944444444448</v>
      </c>
      <c r="O230">
        <v>0</v>
      </c>
      <c r="P230" t="s">
        <v>54</v>
      </c>
      <c r="Q230" t="s">
        <v>16</v>
      </c>
      <c r="R230">
        <v>9.1</v>
      </c>
      <c r="S230">
        <v>1000</v>
      </c>
      <c r="T230">
        <v>1000</v>
      </c>
      <c r="U230">
        <v>0</v>
      </c>
      <c r="V230">
        <v>1</v>
      </c>
      <c r="W230" t="s">
        <v>55</v>
      </c>
      <c r="X230">
        <v>0</v>
      </c>
      <c r="Y230" s="4">
        <v>1.8740199999999999E-8</v>
      </c>
      <c r="Z230">
        <v>8209277</v>
      </c>
      <c r="AA230">
        <v>524463</v>
      </c>
      <c r="AB230">
        <v>130765</v>
      </c>
      <c r="AC230">
        <v>1743776731</v>
      </c>
      <c r="AD230">
        <v>75902178</v>
      </c>
      <c r="AE230">
        <v>8725778</v>
      </c>
      <c r="AF230">
        <v>206.261</v>
      </c>
      <c r="AG230" s="4">
        <v>1.4751500000000001E-2</v>
      </c>
      <c r="AH230">
        <v>208.35</v>
      </c>
      <c r="AI230">
        <v>32778</v>
      </c>
      <c r="AJ230">
        <v>5627873</v>
      </c>
      <c r="AK230">
        <v>8897283</v>
      </c>
      <c r="AL230">
        <v>0.16673722788763501</v>
      </c>
      <c r="AM230">
        <v>0.99631599999999998</v>
      </c>
      <c r="AN230">
        <v>0.1</v>
      </c>
      <c r="AO230">
        <v>0.5</v>
      </c>
      <c r="AP230" s="4">
        <v>0.04</v>
      </c>
      <c r="AQ230">
        <v>220</v>
      </c>
      <c r="AR230">
        <v>175</v>
      </c>
      <c r="AS230">
        <v>175</v>
      </c>
      <c r="AT230">
        <v>100</v>
      </c>
      <c r="AU230">
        <v>100</v>
      </c>
      <c r="AV230">
        <v>0</v>
      </c>
      <c r="AW230">
        <v>-1</v>
      </c>
    </row>
    <row r="231" spans="1:49">
      <c r="A231" t="s">
        <v>201</v>
      </c>
      <c r="B231">
        <v>15621</v>
      </c>
      <c r="C231" t="s">
        <v>58</v>
      </c>
      <c r="D231" s="1">
        <v>44418.726111111115</v>
      </c>
      <c r="E231" t="s">
        <v>66</v>
      </c>
      <c r="F231" t="s">
        <v>283</v>
      </c>
      <c r="G231">
        <v>11125</v>
      </c>
      <c r="H231" t="s">
        <v>209</v>
      </c>
      <c r="I231" t="s">
        <v>285</v>
      </c>
      <c r="J231">
        <v>1</v>
      </c>
      <c r="K231" t="s">
        <v>53</v>
      </c>
      <c r="L231" s="2">
        <v>44457</v>
      </c>
      <c r="M231" s="3">
        <v>0.84491898148148159</v>
      </c>
      <c r="N231" s="3">
        <v>0.8450347222222222</v>
      </c>
      <c r="O231">
        <v>0</v>
      </c>
      <c r="P231" t="s">
        <v>54</v>
      </c>
      <c r="Q231" t="s">
        <v>16</v>
      </c>
      <c r="R231">
        <v>9.1</v>
      </c>
      <c r="S231">
        <v>1000</v>
      </c>
      <c r="T231">
        <v>1000</v>
      </c>
      <c r="U231">
        <v>0</v>
      </c>
      <c r="V231">
        <v>1</v>
      </c>
      <c r="W231" t="s">
        <v>55</v>
      </c>
      <c r="X231">
        <v>0</v>
      </c>
      <c r="Y231" s="4">
        <v>1.8740199999999999E-8</v>
      </c>
      <c r="Z231">
        <v>19307952</v>
      </c>
      <c r="AA231">
        <v>73836841</v>
      </c>
      <c r="AB231">
        <v>1258059</v>
      </c>
      <c r="AC231">
        <v>3625287982</v>
      </c>
      <c r="AD231">
        <v>11010815847</v>
      </c>
      <c r="AE231">
        <v>112222040</v>
      </c>
      <c r="AF231">
        <v>156.22800000000001</v>
      </c>
      <c r="AG231" s="4">
        <v>1.33265E-2</v>
      </c>
      <c r="AH231">
        <v>157.13300000000001</v>
      </c>
      <c r="AI231">
        <v>4831</v>
      </c>
      <c r="AJ231">
        <v>204317</v>
      </c>
      <c r="AK231">
        <v>94407683</v>
      </c>
      <c r="AL231">
        <v>1.7692227340317901</v>
      </c>
      <c r="AM231">
        <v>0.99994899999999998</v>
      </c>
      <c r="AN231">
        <v>0.1</v>
      </c>
      <c r="AO231">
        <v>0.5</v>
      </c>
      <c r="AP231" s="4">
        <v>0.04</v>
      </c>
      <c r="AQ231">
        <v>220</v>
      </c>
      <c r="AR231">
        <v>175</v>
      </c>
      <c r="AS231">
        <v>175</v>
      </c>
      <c r="AT231">
        <v>100</v>
      </c>
      <c r="AU231">
        <v>100</v>
      </c>
      <c r="AV231">
        <v>0</v>
      </c>
      <c r="AW231">
        <v>-1</v>
      </c>
    </row>
    <row r="232" spans="1:49">
      <c r="A232" t="s">
        <v>201</v>
      </c>
      <c r="B232">
        <v>15621</v>
      </c>
      <c r="C232" t="s">
        <v>58</v>
      </c>
      <c r="D232" s="1">
        <v>44418.726111111115</v>
      </c>
      <c r="E232" t="s">
        <v>66</v>
      </c>
      <c r="F232" t="s">
        <v>283</v>
      </c>
      <c r="G232">
        <v>11143</v>
      </c>
      <c r="H232" t="s">
        <v>209</v>
      </c>
      <c r="I232" t="s">
        <v>286</v>
      </c>
      <c r="J232">
        <v>1</v>
      </c>
      <c r="K232" t="s">
        <v>53</v>
      </c>
      <c r="L232" s="2">
        <v>44457</v>
      </c>
      <c r="M232" s="3">
        <v>0.84740740740740739</v>
      </c>
      <c r="N232" s="3">
        <v>0.84752314814814822</v>
      </c>
      <c r="O232">
        <v>0</v>
      </c>
      <c r="P232" t="s">
        <v>54</v>
      </c>
      <c r="Q232" t="s">
        <v>16</v>
      </c>
      <c r="R232">
        <v>9.1</v>
      </c>
      <c r="S232">
        <v>1000</v>
      </c>
      <c r="T232">
        <v>1000</v>
      </c>
      <c r="U232">
        <v>0</v>
      </c>
      <c r="V232">
        <v>1</v>
      </c>
      <c r="W232" t="s">
        <v>55</v>
      </c>
      <c r="X232">
        <v>0</v>
      </c>
      <c r="Y232" s="4">
        <v>1.8740199999999999E-8</v>
      </c>
      <c r="Z232">
        <v>58371005</v>
      </c>
      <c r="AA232">
        <v>77496</v>
      </c>
      <c r="AB232">
        <v>26522</v>
      </c>
      <c r="AC232">
        <v>12260534274</v>
      </c>
      <c r="AD232">
        <v>12232326</v>
      </c>
      <c r="AE232">
        <v>1125166</v>
      </c>
      <c r="AF232">
        <v>209.9</v>
      </c>
      <c r="AG232" s="4">
        <v>4.53561E-4</v>
      </c>
      <c r="AH232">
        <v>209.976</v>
      </c>
      <c r="AI232">
        <v>37046</v>
      </c>
      <c r="AJ232">
        <v>6860704</v>
      </c>
      <c r="AK232">
        <v>58512069</v>
      </c>
      <c r="AL232">
        <v>1.0965302759314299</v>
      </c>
      <c r="AM232">
        <v>0.99936700000000001</v>
      </c>
      <c r="AN232">
        <v>0.1</v>
      </c>
      <c r="AO232">
        <v>0.5</v>
      </c>
      <c r="AP232" s="4">
        <v>0.04</v>
      </c>
      <c r="AQ232">
        <v>220</v>
      </c>
      <c r="AR232">
        <v>175</v>
      </c>
      <c r="AS232">
        <v>175</v>
      </c>
      <c r="AT232">
        <v>100</v>
      </c>
      <c r="AU232">
        <v>100</v>
      </c>
      <c r="AV232">
        <v>0</v>
      </c>
      <c r="AW232">
        <v>-1</v>
      </c>
    </row>
    <row r="233" spans="1:49">
      <c r="A233" t="s">
        <v>201</v>
      </c>
      <c r="B233">
        <v>15621</v>
      </c>
      <c r="C233" t="s">
        <v>58</v>
      </c>
      <c r="D233" s="1">
        <v>44418.726111111115</v>
      </c>
      <c r="E233" t="s">
        <v>66</v>
      </c>
      <c r="F233" t="s">
        <v>283</v>
      </c>
      <c r="G233">
        <v>11161</v>
      </c>
      <c r="H233" t="s">
        <v>209</v>
      </c>
      <c r="I233" t="s">
        <v>287</v>
      </c>
      <c r="J233">
        <v>1</v>
      </c>
      <c r="K233" t="s">
        <v>53</v>
      </c>
      <c r="L233" s="2">
        <v>44457</v>
      </c>
      <c r="M233" s="3">
        <v>0.84988425925925926</v>
      </c>
      <c r="N233" s="3">
        <v>0.85</v>
      </c>
      <c r="O233">
        <v>0</v>
      </c>
      <c r="P233" t="s">
        <v>54</v>
      </c>
      <c r="Q233" t="s">
        <v>16</v>
      </c>
      <c r="R233">
        <v>9.1</v>
      </c>
      <c r="S233">
        <v>1000</v>
      </c>
      <c r="T233">
        <v>1000</v>
      </c>
      <c r="U233">
        <v>0</v>
      </c>
      <c r="V233">
        <v>1</v>
      </c>
      <c r="W233" t="s">
        <v>55</v>
      </c>
      <c r="X233">
        <v>0</v>
      </c>
      <c r="Y233" s="4">
        <v>1.8740199999999999E-8</v>
      </c>
      <c r="Z233">
        <v>326447</v>
      </c>
      <c r="AA233">
        <v>31471</v>
      </c>
      <c r="AB233">
        <v>14354</v>
      </c>
      <c r="AC233">
        <v>69501938</v>
      </c>
      <c r="AD233">
        <v>4578677</v>
      </c>
      <c r="AE233">
        <v>768738</v>
      </c>
      <c r="AF233">
        <v>201.06100000000001</v>
      </c>
      <c r="AG233" s="4">
        <v>3.8557800000000003E-2</v>
      </c>
      <c r="AH233">
        <v>206.977</v>
      </c>
      <c r="AI233">
        <v>26723</v>
      </c>
      <c r="AJ233">
        <v>4978114</v>
      </c>
      <c r="AK233">
        <v>398995</v>
      </c>
      <c r="AL233" s="4">
        <v>7.4772624677698699E-3</v>
      </c>
      <c r="AM233">
        <v>0.93302399999999996</v>
      </c>
      <c r="AN233">
        <v>0.1</v>
      </c>
      <c r="AO233">
        <v>0.5</v>
      </c>
      <c r="AP233" s="4">
        <v>0.04</v>
      </c>
      <c r="AQ233">
        <v>220</v>
      </c>
      <c r="AR233">
        <v>175</v>
      </c>
      <c r="AS233">
        <v>175</v>
      </c>
      <c r="AT233">
        <v>100</v>
      </c>
      <c r="AU233">
        <v>100</v>
      </c>
      <c r="AV233">
        <v>0</v>
      </c>
      <c r="AW233">
        <v>-1</v>
      </c>
    </row>
    <row r="234" spans="1:49">
      <c r="A234" t="s">
        <v>201</v>
      </c>
      <c r="B234">
        <v>15621</v>
      </c>
      <c r="C234" t="s">
        <v>58</v>
      </c>
      <c r="D234" s="1">
        <v>44418.726111111115</v>
      </c>
      <c r="E234" t="s">
        <v>66</v>
      </c>
      <c r="F234" t="s">
        <v>283</v>
      </c>
      <c r="G234">
        <v>11171</v>
      </c>
      <c r="H234" t="s">
        <v>216</v>
      </c>
      <c r="I234" t="s">
        <v>286</v>
      </c>
      <c r="J234">
        <v>1</v>
      </c>
      <c r="K234" t="s">
        <v>53</v>
      </c>
      <c r="L234" s="2">
        <v>44459</v>
      </c>
      <c r="M234" s="3">
        <v>0.42545138888888889</v>
      </c>
      <c r="N234" s="3">
        <v>0.42556712962962967</v>
      </c>
      <c r="O234">
        <v>0</v>
      </c>
      <c r="P234" t="s">
        <v>54</v>
      </c>
      <c r="Q234" t="s">
        <v>16</v>
      </c>
      <c r="R234">
        <v>9.1</v>
      </c>
      <c r="S234">
        <v>1000</v>
      </c>
      <c r="T234">
        <v>1000</v>
      </c>
      <c r="U234">
        <v>0</v>
      </c>
      <c r="V234">
        <v>1</v>
      </c>
      <c r="W234" t="s">
        <v>55</v>
      </c>
      <c r="X234">
        <v>0</v>
      </c>
      <c r="Y234" s="4">
        <v>1.8740199999999999E-8</v>
      </c>
      <c r="Z234">
        <v>146496</v>
      </c>
      <c r="AA234">
        <v>2737</v>
      </c>
      <c r="AB234">
        <v>4986</v>
      </c>
      <c r="AC234">
        <v>24741416</v>
      </c>
      <c r="AD234">
        <v>289146</v>
      </c>
      <c r="AE234">
        <v>449814</v>
      </c>
      <c r="AF234">
        <v>165.22200000000001</v>
      </c>
      <c r="AG234" s="4">
        <v>3.2330600000000001E-2</v>
      </c>
      <c r="AH234">
        <v>167.72800000000001</v>
      </c>
      <c r="AI234">
        <v>8264</v>
      </c>
      <c r="AJ234">
        <v>734296</v>
      </c>
      <c r="AK234">
        <v>162483</v>
      </c>
      <c r="AL234" s="4">
        <v>3.0449705824650698E-3</v>
      </c>
      <c r="AM234">
        <v>0.94913899999999995</v>
      </c>
      <c r="AN234">
        <v>0.1</v>
      </c>
      <c r="AO234">
        <v>0.5</v>
      </c>
      <c r="AP234" s="4">
        <v>0.04</v>
      </c>
      <c r="AQ234">
        <v>180</v>
      </c>
      <c r="AR234">
        <v>110</v>
      </c>
      <c r="AS234">
        <v>110</v>
      </c>
      <c r="AT234">
        <v>100</v>
      </c>
      <c r="AU234">
        <v>100</v>
      </c>
      <c r="AV234">
        <v>80</v>
      </c>
      <c r="AW234">
        <v>-1</v>
      </c>
    </row>
    <row r="235" spans="1:49">
      <c r="A235" t="s">
        <v>201</v>
      </c>
      <c r="B235">
        <v>15621</v>
      </c>
      <c r="C235" t="s">
        <v>58</v>
      </c>
      <c r="D235" s="1">
        <v>44418.726111111115</v>
      </c>
      <c r="E235" t="s">
        <v>66</v>
      </c>
      <c r="F235" t="s">
        <v>283</v>
      </c>
      <c r="G235">
        <v>11180</v>
      </c>
      <c r="H235" t="s">
        <v>216</v>
      </c>
      <c r="I235" t="s">
        <v>287</v>
      </c>
      <c r="J235">
        <v>1</v>
      </c>
      <c r="K235" t="s">
        <v>53</v>
      </c>
      <c r="L235" s="2">
        <v>44459</v>
      </c>
      <c r="M235" s="3">
        <v>0.42668981481481483</v>
      </c>
      <c r="N235" s="3">
        <v>0.4268055555555556</v>
      </c>
      <c r="O235">
        <v>0</v>
      </c>
      <c r="P235" t="s">
        <v>54</v>
      </c>
      <c r="Q235" t="s">
        <v>16</v>
      </c>
      <c r="R235">
        <v>9.1</v>
      </c>
      <c r="S235">
        <v>1000</v>
      </c>
      <c r="T235">
        <v>1000</v>
      </c>
      <c r="U235">
        <v>0</v>
      </c>
      <c r="V235">
        <v>1</v>
      </c>
      <c r="W235" t="s">
        <v>55</v>
      </c>
      <c r="X235">
        <v>0</v>
      </c>
      <c r="Y235" s="4">
        <v>1.8740199999999999E-8</v>
      </c>
      <c r="Z235">
        <v>33399</v>
      </c>
      <c r="AA235">
        <v>2344</v>
      </c>
      <c r="AB235">
        <v>3590</v>
      </c>
      <c r="AC235">
        <v>5091703</v>
      </c>
      <c r="AD235">
        <v>247623</v>
      </c>
      <c r="AE235">
        <v>325186</v>
      </c>
      <c r="AF235">
        <v>144.01400000000001</v>
      </c>
      <c r="AG235" s="4">
        <v>9.1272000000000006E-2</v>
      </c>
      <c r="AH235">
        <v>149.381</v>
      </c>
      <c r="AI235">
        <v>8037</v>
      </c>
      <c r="AJ235">
        <v>1076749</v>
      </c>
      <c r="AK235">
        <v>47370</v>
      </c>
      <c r="AL235" s="4">
        <v>8.8772521735424898E-4</v>
      </c>
      <c r="AM235">
        <v>0.83033599999999996</v>
      </c>
      <c r="AN235">
        <v>0.1</v>
      </c>
      <c r="AO235">
        <v>0.5</v>
      </c>
      <c r="AP235" s="4">
        <v>0.04</v>
      </c>
      <c r="AQ235">
        <v>180</v>
      </c>
      <c r="AR235">
        <v>110</v>
      </c>
      <c r="AS235">
        <v>110</v>
      </c>
      <c r="AT235">
        <v>100</v>
      </c>
      <c r="AU235">
        <v>100</v>
      </c>
      <c r="AV235">
        <v>80</v>
      </c>
      <c r="AW235">
        <v>-1</v>
      </c>
    </row>
    <row r="236" spans="1:49">
      <c r="A236" t="s">
        <v>201</v>
      </c>
      <c r="B236">
        <v>15621</v>
      </c>
      <c r="C236" t="s">
        <v>58</v>
      </c>
      <c r="D236" s="1">
        <v>44418.726111111115</v>
      </c>
      <c r="E236" t="s">
        <v>66</v>
      </c>
      <c r="F236" t="s">
        <v>283</v>
      </c>
      <c r="G236">
        <v>11209</v>
      </c>
      <c r="H236" t="s">
        <v>52</v>
      </c>
      <c r="I236" t="s">
        <v>284</v>
      </c>
      <c r="J236">
        <v>1</v>
      </c>
      <c r="K236" t="s">
        <v>53</v>
      </c>
      <c r="L236" s="2">
        <v>44483</v>
      </c>
      <c r="M236" s="3">
        <v>0.70327546296296306</v>
      </c>
      <c r="N236" s="3">
        <v>0.70346064814814813</v>
      </c>
      <c r="O236">
        <v>0</v>
      </c>
      <c r="P236" t="s">
        <v>54</v>
      </c>
      <c r="Q236" t="s">
        <v>16</v>
      </c>
      <c r="R236">
        <v>9.1</v>
      </c>
      <c r="S236">
        <v>1000</v>
      </c>
      <c r="T236">
        <v>1000</v>
      </c>
      <c r="U236">
        <v>0</v>
      </c>
      <c r="V236">
        <v>1</v>
      </c>
      <c r="W236" t="s">
        <v>55</v>
      </c>
      <c r="X236">
        <v>0</v>
      </c>
      <c r="Y236" s="4">
        <v>1.8740199999999999E-8</v>
      </c>
      <c r="Z236">
        <v>0</v>
      </c>
      <c r="AA236">
        <v>0</v>
      </c>
      <c r="AB236">
        <v>342028</v>
      </c>
      <c r="AC236">
        <v>0</v>
      </c>
      <c r="AD236">
        <v>0</v>
      </c>
      <c r="AE236">
        <v>34658232</v>
      </c>
      <c r="AF236">
        <v>101.33199999999999</v>
      </c>
      <c r="AG236">
        <v>1</v>
      </c>
      <c r="AH236" t="s">
        <v>56</v>
      </c>
      <c r="AI236">
        <v>2798</v>
      </c>
      <c r="AJ236">
        <v>23864</v>
      </c>
      <c r="AK236">
        <v>344826</v>
      </c>
      <c r="AL236" s="4">
        <v>6.4621223516866397E-3</v>
      </c>
      <c r="AM236">
        <v>0.99188600000000005</v>
      </c>
      <c r="AN236">
        <v>0.1</v>
      </c>
      <c r="AO236">
        <v>0.5</v>
      </c>
      <c r="AP236" s="4">
        <v>0.04</v>
      </c>
      <c r="AQ236">
        <v>40</v>
      </c>
      <c r="AR236">
        <v>65</v>
      </c>
      <c r="AS236">
        <v>65</v>
      </c>
      <c r="AT236">
        <v>140</v>
      </c>
      <c r="AU236">
        <v>140</v>
      </c>
      <c r="AV236">
        <v>0</v>
      </c>
      <c r="AW236">
        <v>-1</v>
      </c>
    </row>
    <row r="237" spans="1:49">
      <c r="A237" t="s">
        <v>201</v>
      </c>
      <c r="B237">
        <v>15621</v>
      </c>
      <c r="C237" t="s">
        <v>58</v>
      </c>
      <c r="D237" s="1">
        <v>44418.726111111115</v>
      </c>
      <c r="E237" t="s">
        <v>66</v>
      </c>
      <c r="F237" t="s">
        <v>283</v>
      </c>
      <c r="G237">
        <v>11218</v>
      </c>
      <c r="H237" t="s">
        <v>57</v>
      </c>
      <c r="I237" t="s">
        <v>285</v>
      </c>
      <c r="J237">
        <v>1</v>
      </c>
      <c r="K237" t="s">
        <v>53</v>
      </c>
      <c r="L237" s="2">
        <v>44483</v>
      </c>
      <c r="M237" s="3">
        <v>0.70480324074074074</v>
      </c>
      <c r="N237" s="3">
        <v>0.70497685185185188</v>
      </c>
      <c r="O237">
        <v>0</v>
      </c>
      <c r="P237" t="s">
        <v>54</v>
      </c>
      <c r="Q237" t="s">
        <v>16</v>
      </c>
      <c r="R237">
        <v>9.1</v>
      </c>
      <c r="S237">
        <v>1000</v>
      </c>
      <c r="T237">
        <v>1000</v>
      </c>
      <c r="U237">
        <v>0</v>
      </c>
      <c r="V237">
        <v>1</v>
      </c>
      <c r="W237" t="s">
        <v>55</v>
      </c>
      <c r="X237">
        <v>0</v>
      </c>
      <c r="Y237" s="4">
        <v>1.8740199999999999E-8</v>
      </c>
      <c r="Z237">
        <v>80075775</v>
      </c>
      <c r="AA237">
        <v>467171</v>
      </c>
      <c r="AB237">
        <v>37600</v>
      </c>
      <c r="AC237">
        <v>12059233503</v>
      </c>
      <c r="AD237">
        <v>38559401</v>
      </c>
      <c r="AE237">
        <v>1229055</v>
      </c>
      <c r="AF237">
        <v>150.148</v>
      </c>
      <c r="AG237" s="4">
        <v>4.6661400000000002E-4</v>
      </c>
      <c r="AH237">
        <v>150.203</v>
      </c>
      <c r="AI237">
        <v>4465</v>
      </c>
      <c r="AJ237">
        <v>129925</v>
      </c>
      <c r="AK237">
        <v>80585011</v>
      </c>
      <c r="AL237">
        <v>1.5101825291422699</v>
      </c>
      <c r="AM237">
        <v>0.99994499999999997</v>
      </c>
      <c r="AN237">
        <v>0.1</v>
      </c>
      <c r="AO237">
        <v>0.5</v>
      </c>
      <c r="AP237" s="4">
        <v>0.04</v>
      </c>
      <c r="AQ237">
        <v>180</v>
      </c>
      <c r="AR237">
        <v>90</v>
      </c>
      <c r="AS237">
        <v>90</v>
      </c>
      <c r="AT237">
        <v>60</v>
      </c>
      <c r="AU237">
        <v>60</v>
      </c>
      <c r="AV237">
        <v>0</v>
      </c>
      <c r="AW237">
        <v>-1</v>
      </c>
    </row>
    <row r="238" spans="1:49">
      <c r="A238" t="s">
        <v>201</v>
      </c>
      <c r="B238">
        <v>15621</v>
      </c>
      <c r="C238" t="s">
        <v>58</v>
      </c>
      <c r="D238" s="1">
        <v>44418.726111111115</v>
      </c>
      <c r="E238" t="s">
        <v>66</v>
      </c>
      <c r="F238" t="s">
        <v>283</v>
      </c>
      <c r="G238">
        <v>11281</v>
      </c>
      <c r="H238" t="s">
        <v>52</v>
      </c>
      <c r="I238" t="s">
        <v>284</v>
      </c>
      <c r="J238">
        <v>1</v>
      </c>
      <c r="K238" t="s">
        <v>53</v>
      </c>
      <c r="L238" s="2">
        <v>44483</v>
      </c>
      <c r="M238" s="3">
        <v>0.73383101851851851</v>
      </c>
      <c r="N238" s="3">
        <v>0.73396990740740742</v>
      </c>
      <c r="O238">
        <v>0</v>
      </c>
      <c r="P238" t="s">
        <v>54</v>
      </c>
      <c r="Q238" t="s">
        <v>16</v>
      </c>
      <c r="R238">
        <v>9.1</v>
      </c>
      <c r="S238">
        <v>1000</v>
      </c>
      <c r="T238">
        <v>1000</v>
      </c>
      <c r="U238">
        <v>0</v>
      </c>
      <c r="V238">
        <v>1</v>
      </c>
      <c r="W238" t="s">
        <v>55</v>
      </c>
      <c r="X238">
        <v>0</v>
      </c>
      <c r="Y238" s="4">
        <v>1.8740199999999999E-8</v>
      </c>
      <c r="Z238">
        <v>0</v>
      </c>
      <c r="AA238">
        <v>0</v>
      </c>
      <c r="AB238">
        <v>342028</v>
      </c>
      <c r="AC238">
        <v>0</v>
      </c>
      <c r="AD238">
        <v>0</v>
      </c>
      <c r="AE238">
        <v>34658232</v>
      </c>
      <c r="AF238">
        <v>101.33199999999999</v>
      </c>
      <c r="AG238">
        <v>1</v>
      </c>
      <c r="AH238" t="s">
        <v>56</v>
      </c>
      <c r="AI238">
        <v>2798</v>
      </c>
      <c r="AJ238">
        <v>23864</v>
      </c>
      <c r="AK238">
        <v>344826</v>
      </c>
      <c r="AL238" s="4">
        <v>6.4621223516866397E-3</v>
      </c>
      <c r="AM238">
        <v>0.99188600000000005</v>
      </c>
      <c r="AN238">
        <v>0.1</v>
      </c>
      <c r="AO238">
        <v>0.5</v>
      </c>
      <c r="AP238" s="4">
        <v>0.04</v>
      </c>
      <c r="AQ238">
        <v>40</v>
      </c>
      <c r="AR238">
        <v>65</v>
      </c>
      <c r="AS238">
        <v>65</v>
      </c>
      <c r="AT238">
        <v>140</v>
      </c>
      <c r="AU238">
        <v>140</v>
      </c>
      <c r="AV238">
        <v>0</v>
      </c>
      <c r="AW238">
        <v>-1</v>
      </c>
    </row>
    <row r="239" spans="1:49">
      <c r="A239" t="s">
        <v>201</v>
      </c>
      <c r="B239">
        <v>15621</v>
      </c>
      <c r="C239" t="s">
        <v>58</v>
      </c>
      <c r="D239" s="1">
        <v>44418.726111111115</v>
      </c>
      <c r="E239" t="s">
        <v>66</v>
      </c>
      <c r="F239" t="s">
        <v>283</v>
      </c>
      <c r="G239">
        <v>11290</v>
      </c>
      <c r="H239" t="s">
        <v>52</v>
      </c>
      <c r="I239" t="s">
        <v>285</v>
      </c>
      <c r="J239">
        <v>1</v>
      </c>
      <c r="K239" t="s">
        <v>53</v>
      </c>
      <c r="L239" s="2">
        <v>44483</v>
      </c>
      <c r="M239" s="3">
        <v>0.73518518518518527</v>
      </c>
      <c r="N239" s="3">
        <v>0.73532407407407396</v>
      </c>
      <c r="O239">
        <v>0</v>
      </c>
      <c r="P239" t="s">
        <v>54</v>
      </c>
      <c r="Q239" t="s">
        <v>16</v>
      </c>
      <c r="R239">
        <v>9.1</v>
      </c>
      <c r="S239">
        <v>1000</v>
      </c>
      <c r="T239">
        <v>1000</v>
      </c>
      <c r="U239">
        <v>0</v>
      </c>
      <c r="V239">
        <v>1</v>
      </c>
      <c r="W239" t="s">
        <v>55</v>
      </c>
      <c r="X239">
        <v>0</v>
      </c>
      <c r="Y239" s="4">
        <v>1.8740199999999999E-8</v>
      </c>
      <c r="Z239">
        <v>0</v>
      </c>
      <c r="AA239">
        <v>0</v>
      </c>
      <c r="AB239">
        <v>22746566</v>
      </c>
      <c r="AC239">
        <v>0</v>
      </c>
      <c r="AD239">
        <v>0</v>
      </c>
      <c r="AE239">
        <v>2850424708</v>
      </c>
      <c r="AF239">
        <v>125.312</v>
      </c>
      <c r="AG239">
        <v>1</v>
      </c>
      <c r="AH239" t="s">
        <v>56</v>
      </c>
      <c r="AI239">
        <v>3376</v>
      </c>
      <c r="AJ239">
        <v>14016</v>
      </c>
      <c r="AK239">
        <v>22749942</v>
      </c>
      <c r="AL239">
        <v>0.42633939638476998</v>
      </c>
      <c r="AM239">
        <v>0.99985199999999996</v>
      </c>
      <c r="AN239">
        <v>0.1</v>
      </c>
      <c r="AO239">
        <v>0.5</v>
      </c>
      <c r="AP239" s="4">
        <v>0.04</v>
      </c>
      <c r="AQ239">
        <v>40</v>
      </c>
      <c r="AR239">
        <v>65</v>
      </c>
      <c r="AS239">
        <v>65</v>
      </c>
      <c r="AT239">
        <v>140</v>
      </c>
      <c r="AU239">
        <v>140</v>
      </c>
      <c r="AV239">
        <v>0</v>
      </c>
      <c r="AW239">
        <v>-1</v>
      </c>
    </row>
    <row r="240" spans="1:49">
      <c r="A240" t="s">
        <v>201</v>
      </c>
      <c r="B240">
        <v>15621</v>
      </c>
      <c r="C240" t="s">
        <v>58</v>
      </c>
      <c r="D240" s="1">
        <v>44418.726111111115</v>
      </c>
      <c r="E240" t="s">
        <v>66</v>
      </c>
      <c r="F240" t="s">
        <v>283</v>
      </c>
      <c r="G240">
        <v>11299</v>
      </c>
      <c r="H240" t="s">
        <v>57</v>
      </c>
      <c r="I240" t="s">
        <v>286</v>
      </c>
      <c r="J240">
        <v>1</v>
      </c>
      <c r="K240" t="s">
        <v>53</v>
      </c>
      <c r="L240" s="2">
        <v>44483</v>
      </c>
      <c r="M240" s="3">
        <v>0.73673611111111104</v>
      </c>
      <c r="N240" s="3">
        <v>0.73689814814814814</v>
      </c>
      <c r="O240">
        <v>0</v>
      </c>
      <c r="P240" t="s">
        <v>54</v>
      </c>
      <c r="Q240" t="s">
        <v>16</v>
      </c>
      <c r="R240">
        <v>9.1</v>
      </c>
      <c r="S240">
        <v>1000</v>
      </c>
      <c r="T240">
        <v>1000</v>
      </c>
      <c r="U240">
        <v>0</v>
      </c>
      <c r="V240">
        <v>1</v>
      </c>
      <c r="W240" t="s">
        <v>55</v>
      </c>
      <c r="X240">
        <v>0</v>
      </c>
      <c r="Y240" s="4">
        <v>1.8740199999999999E-8</v>
      </c>
      <c r="Z240">
        <v>151695</v>
      </c>
      <c r="AA240">
        <v>6941</v>
      </c>
      <c r="AB240">
        <v>17119</v>
      </c>
      <c r="AC240">
        <v>25265854</v>
      </c>
      <c r="AD240">
        <v>524649</v>
      </c>
      <c r="AE240">
        <v>365225</v>
      </c>
      <c r="AF240">
        <v>148.81899999999999</v>
      </c>
      <c r="AG240" s="4">
        <v>9.7402600000000006E-2</v>
      </c>
      <c r="AH240">
        <v>162.577</v>
      </c>
      <c r="AI240">
        <v>8264</v>
      </c>
      <c r="AJ240">
        <v>734296</v>
      </c>
      <c r="AK240">
        <v>184019</v>
      </c>
      <c r="AL240" s="4">
        <v>3.4485604131794701E-3</v>
      </c>
      <c r="AM240">
        <v>0.95509200000000005</v>
      </c>
      <c r="AN240">
        <v>0.1</v>
      </c>
      <c r="AO240">
        <v>0.5</v>
      </c>
      <c r="AP240" s="4">
        <v>0.04</v>
      </c>
      <c r="AQ240">
        <v>180</v>
      </c>
      <c r="AR240">
        <v>90</v>
      </c>
      <c r="AS240">
        <v>90</v>
      </c>
      <c r="AT240">
        <v>60</v>
      </c>
      <c r="AU240">
        <v>60</v>
      </c>
      <c r="AV240">
        <v>0</v>
      </c>
      <c r="AW240">
        <v>-1</v>
      </c>
    </row>
    <row r="241" spans="1:49">
      <c r="A241" t="s">
        <v>201</v>
      </c>
      <c r="B241">
        <v>15621</v>
      </c>
      <c r="C241" t="s">
        <v>58</v>
      </c>
      <c r="D241" s="1">
        <v>44418.726111111115</v>
      </c>
      <c r="E241" t="s">
        <v>66</v>
      </c>
      <c r="F241" t="s">
        <v>283</v>
      </c>
      <c r="G241">
        <v>11308</v>
      </c>
      <c r="H241" t="s">
        <v>57</v>
      </c>
      <c r="I241" t="s">
        <v>287</v>
      </c>
      <c r="J241">
        <v>1</v>
      </c>
      <c r="K241" t="s">
        <v>53</v>
      </c>
      <c r="L241" s="2">
        <v>44483</v>
      </c>
      <c r="M241" s="3">
        <v>0.73836805555555562</v>
      </c>
      <c r="N241" s="3">
        <v>0.73853009259259261</v>
      </c>
      <c r="O241">
        <v>0</v>
      </c>
      <c r="P241" t="s">
        <v>54</v>
      </c>
      <c r="Q241" t="s">
        <v>16</v>
      </c>
      <c r="R241">
        <v>9.1</v>
      </c>
      <c r="S241">
        <v>1000</v>
      </c>
      <c r="T241">
        <v>1000</v>
      </c>
      <c r="U241">
        <v>0</v>
      </c>
      <c r="V241">
        <v>1</v>
      </c>
      <c r="W241" t="s">
        <v>55</v>
      </c>
      <c r="X241">
        <v>0</v>
      </c>
      <c r="Y241" s="4">
        <v>1.8740199999999999E-8</v>
      </c>
      <c r="Z241">
        <v>37610</v>
      </c>
      <c r="AA241">
        <v>4539</v>
      </c>
      <c r="AB241">
        <v>7948</v>
      </c>
      <c r="AC241">
        <v>5517896</v>
      </c>
      <c r="AD241">
        <v>343980</v>
      </c>
      <c r="AE241">
        <v>246188</v>
      </c>
      <c r="AF241">
        <v>121.925</v>
      </c>
      <c r="AG241">
        <v>0.15865199999999999</v>
      </c>
      <c r="AH241">
        <v>139.07499999999999</v>
      </c>
      <c r="AI241">
        <v>8037</v>
      </c>
      <c r="AJ241">
        <v>1076749</v>
      </c>
      <c r="AK241">
        <v>58134</v>
      </c>
      <c r="AL241" s="4">
        <v>1.08944517174734E-3</v>
      </c>
      <c r="AM241">
        <v>0.86175000000000002</v>
      </c>
      <c r="AN241">
        <v>0.1</v>
      </c>
      <c r="AO241">
        <v>0.5</v>
      </c>
      <c r="AP241" s="4">
        <v>0.04</v>
      </c>
      <c r="AQ241">
        <v>180</v>
      </c>
      <c r="AR241">
        <v>90</v>
      </c>
      <c r="AS241">
        <v>90</v>
      </c>
      <c r="AT241">
        <v>60</v>
      </c>
      <c r="AU241">
        <v>60</v>
      </c>
      <c r="AV241">
        <v>0</v>
      </c>
      <c r="AW241">
        <v>-1</v>
      </c>
    </row>
    <row r="242" spans="1:49">
      <c r="A242" t="s">
        <v>201</v>
      </c>
      <c r="B242">
        <v>15622</v>
      </c>
      <c r="C242" t="s">
        <v>239</v>
      </c>
      <c r="D242" s="1">
        <v>44419.563391203701</v>
      </c>
      <c r="E242" t="s">
        <v>68</v>
      </c>
      <c r="F242" t="s">
        <v>288</v>
      </c>
      <c r="G242">
        <v>11064</v>
      </c>
      <c r="H242" t="s">
        <v>204</v>
      </c>
      <c r="I242" t="s">
        <v>289</v>
      </c>
      <c r="J242">
        <v>1</v>
      </c>
      <c r="K242" t="s">
        <v>53</v>
      </c>
      <c r="L242" s="2">
        <v>44457</v>
      </c>
      <c r="M242" s="3">
        <v>0.83520833333333344</v>
      </c>
      <c r="N242" s="3">
        <v>0.8353356481481482</v>
      </c>
      <c r="O242">
        <v>0</v>
      </c>
      <c r="P242" t="s">
        <v>54</v>
      </c>
      <c r="Q242" t="s">
        <v>16</v>
      </c>
      <c r="R242">
        <v>9.1</v>
      </c>
      <c r="S242">
        <v>1000</v>
      </c>
      <c r="T242">
        <v>1000</v>
      </c>
      <c r="U242">
        <v>0</v>
      </c>
      <c r="V242">
        <v>1</v>
      </c>
      <c r="W242" t="s">
        <v>55</v>
      </c>
      <c r="X242">
        <v>0</v>
      </c>
      <c r="Y242" s="4">
        <v>1.8740199999999999E-8</v>
      </c>
      <c r="Z242">
        <v>12816</v>
      </c>
      <c r="AA242">
        <v>57293</v>
      </c>
      <c r="AB242">
        <v>10469</v>
      </c>
      <c r="AC242">
        <v>2281832</v>
      </c>
      <c r="AD242">
        <v>8883227</v>
      </c>
      <c r="AE242">
        <v>372452</v>
      </c>
      <c r="AF242">
        <v>143.184</v>
      </c>
      <c r="AG242">
        <v>0.12992400000000001</v>
      </c>
      <c r="AH242">
        <v>159.25299999999999</v>
      </c>
      <c r="AI242">
        <v>5020</v>
      </c>
      <c r="AJ242">
        <v>607308</v>
      </c>
      <c r="AK242">
        <v>85598</v>
      </c>
      <c r="AL242" s="4">
        <v>1.6041271512579401E-3</v>
      </c>
      <c r="AM242">
        <v>0.94135400000000002</v>
      </c>
      <c r="AN242">
        <v>0.1</v>
      </c>
      <c r="AO242">
        <v>0.5</v>
      </c>
      <c r="AP242" s="4">
        <v>0.04</v>
      </c>
      <c r="AQ242">
        <v>180</v>
      </c>
      <c r="AR242">
        <v>175</v>
      </c>
      <c r="AS242">
        <v>175</v>
      </c>
      <c r="AT242">
        <v>100</v>
      </c>
      <c r="AU242">
        <v>100</v>
      </c>
      <c r="AV242">
        <v>0</v>
      </c>
      <c r="AW242">
        <v>-1</v>
      </c>
    </row>
    <row r="243" spans="1:49">
      <c r="A243" t="s">
        <v>201</v>
      </c>
      <c r="B243">
        <v>15622</v>
      </c>
      <c r="C243" t="s">
        <v>239</v>
      </c>
      <c r="D243" s="1">
        <v>44419.563391203701</v>
      </c>
      <c r="E243" t="s">
        <v>68</v>
      </c>
      <c r="F243" t="s">
        <v>288</v>
      </c>
      <c r="G243">
        <v>11073</v>
      </c>
      <c r="H243" t="s">
        <v>204</v>
      </c>
      <c r="I243" t="s">
        <v>290</v>
      </c>
      <c r="J243">
        <v>1</v>
      </c>
      <c r="K243" t="s">
        <v>53</v>
      </c>
      <c r="L243" s="2">
        <v>44457</v>
      </c>
      <c r="M243" s="3">
        <v>0.83679398148148154</v>
      </c>
      <c r="N243" s="3">
        <v>0.83695601851851853</v>
      </c>
      <c r="O243">
        <v>0</v>
      </c>
      <c r="P243" t="s">
        <v>54</v>
      </c>
      <c r="Q243" t="s">
        <v>16</v>
      </c>
      <c r="R243">
        <v>9.1</v>
      </c>
      <c r="S243">
        <v>1000</v>
      </c>
      <c r="T243">
        <v>1000</v>
      </c>
      <c r="U243">
        <v>0</v>
      </c>
      <c r="V243">
        <v>1</v>
      </c>
      <c r="W243" t="s">
        <v>55</v>
      </c>
      <c r="X243">
        <v>0</v>
      </c>
      <c r="Y243" s="4">
        <v>1.8740199999999999E-8</v>
      </c>
      <c r="Z243">
        <v>64415</v>
      </c>
      <c r="AA243">
        <v>279970</v>
      </c>
      <c r="AB243">
        <v>36538</v>
      </c>
      <c r="AC243">
        <v>11473172</v>
      </c>
      <c r="AD243">
        <v>42885969</v>
      </c>
      <c r="AE243">
        <v>1877813</v>
      </c>
      <c r="AF243">
        <v>147.63300000000001</v>
      </c>
      <c r="AG243" s="4">
        <v>9.5919599999999994E-2</v>
      </c>
      <c r="AH243">
        <v>157.84399999999999</v>
      </c>
      <c r="AI243">
        <v>5995</v>
      </c>
      <c r="AJ243">
        <v>744171</v>
      </c>
      <c r="AK243">
        <v>386918</v>
      </c>
      <c r="AL243" s="4">
        <v>7.2509365769109404E-3</v>
      </c>
      <c r="AM243">
        <v>0.98450599999999999</v>
      </c>
      <c r="AN243">
        <v>0.1</v>
      </c>
      <c r="AO243">
        <v>0.5</v>
      </c>
      <c r="AP243" s="4">
        <v>0.04</v>
      </c>
      <c r="AQ243">
        <v>180</v>
      </c>
      <c r="AR243">
        <v>175</v>
      </c>
      <c r="AS243">
        <v>175</v>
      </c>
      <c r="AT243">
        <v>100</v>
      </c>
      <c r="AU243">
        <v>100</v>
      </c>
      <c r="AV243">
        <v>0</v>
      </c>
      <c r="AW243">
        <v>-1</v>
      </c>
    </row>
    <row r="244" spans="1:49">
      <c r="A244" t="s">
        <v>201</v>
      </c>
      <c r="B244">
        <v>15622</v>
      </c>
      <c r="C244" t="s">
        <v>239</v>
      </c>
      <c r="D244" s="1">
        <v>44419.563391203701</v>
      </c>
      <c r="E244" t="s">
        <v>68</v>
      </c>
      <c r="F244" t="s">
        <v>288</v>
      </c>
      <c r="G244">
        <v>11082</v>
      </c>
      <c r="H244" t="s">
        <v>213</v>
      </c>
      <c r="I244" t="s">
        <v>291</v>
      </c>
      <c r="J244">
        <v>1</v>
      </c>
      <c r="K244" t="s">
        <v>53</v>
      </c>
      <c r="L244" s="2">
        <v>44457</v>
      </c>
      <c r="M244" s="3">
        <v>0.83846064814814814</v>
      </c>
      <c r="N244" s="3">
        <v>0.83863425925925927</v>
      </c>
      <c r="O244">
        <v>0</v>
      </c>
      <c r="P244" t="s">
        <v>54</v>
      </c>
      <c r="Q244" t="s">
        <v>16</v>
      </c>
      <c r="R244">
        <v>9.1</v>
      </c>
      <c r="S244">
        <v>1000</v>
      </c>
      <c r="T244">
        <v>1000</v>
      </c>
      <c r="U244">
        <v>0</v>
      </c>
      <c r="V244">
        <v>1</v>
      </c>
      <c r="W244" t="s">
        <v>55</v>
      </c>
      <c r="X244">
        <v>0</v>
      </c>
      <c r="Y244" s="4">
        <v>1.8740199999999999E-8</v>
      </c>
      <c r="Z244">
        <v>10754694</v>
      </c>
      <c r="AA244">
        <v>326556</v>
      </c>
      <c r="AB244">
        <v>1228123</v>
      </c>
      <c r="AC244">
        <v>1715806385</v>
      </c>
      <c r="AD244">
        <v>34521631</v>
      </c>
      <c r="AE244">
        <v>81922000</v>
      </c>
      <c r="AF244">
        <v>148.85</v>
      </c>
      <c r="AG244" s="4">
        <v>9.9771399999999996E-2</v>
      </c>
      <c r="AH244">
        <v>157.95400000000001</v>
      </c>
      <c r="AI244">
        <v>8620</v>
      </c>
      <c r="AJ244">
        <v>736176</v>
      </c>
      <c r="AK244">
        <v>12317993</v>
      </c>
      <c r="AL244">
        <v>0.23084215776426201</v>
      </c>
      <c r="AM244">
        <v>0.99929999999999997</v>
      </c>
      <c r="AN244">
        <v>0.1</v>
      </c>
      <c r="AO244">
        <v>0.5</v>
      </c>
      <c r="AP244" s="4">
        <v>0.04</v>
      </c>
      <c r="AQ244">
        <v>180</v>
      </c>
      <c r="AR244">
        <v>110</v>
      </c>
      <c r="AS244">
        <v>110</v>
      </c>
      <c r="AT244">
        <v>100</v>
      </c>
      <c r="AU244">
        <v>100</v>
      </c>
      <c r="AV244">
        <v>0</v>
      </c>
      <c r="AW244">
        <v>-1</v>
      </c>
    </row>
    <row r="245" spans="1:49">
      <c r="A245" t="s">
        <v>201</v>
      </c>
      <c r="B245">
        <v>15622</v>
      </c>
      <c r="C245" t="s">
        <v>239</v>
      </c>
      <c r="D245" s="1">
        <v>44419.563391203701</v>
      </c>
      <c r="E245" t="s">
        <v>68</v>
      </c>
      <c r="F245" t="s">
        <v>288</v>
      </c>
      <c r="G245">
        <v>11091</v>
      </c>
      <c r="H245" t="s">
        <v>213</v>
      </c>
      <c r="I245" t="s">
        <v>292</v>
      </c>
      <c r="J245">
        <v>1</v>
      </c>
      <c r="K245" t="s">
        <v>53</v>
      </c>
      <c r="L245" s="2">
        <v>44457</v>
      </c>
      <c r="M245" s="3">
        <v>0.84012731481481484</v>
      </c>
      <c r="N245" s="3">
        <v>0.84031250000000002</v>
      </c>
      <c r="O245">
        <v>0</v>
      </c>
      <c r="P245" t="s">
        <v>54</v>
      </c>
      <c r="Q245" t="s">
        <v>16</v>
      </c>
      <c r="R245">
        <v>9.1</v>
      </c>
      <c r="S245">
        <v>1000</v>
      </c>
      <c r="T245">
        <v>1000</v>
      </c>
      <c r="U245">
        <v>0</v>
      </c>
      <c r="V245">
        <v>1</v>
      </c>
      <c r="W245" t="s">
        <v>55</v>
      </c>
      <c r="X245">
        <v>0</v>
      </c>
      <c r="Y245" s="4">
        <v>1.8740199999999999E-8</v>
      </c>
      <c r="Z245">
        <v>154564</v>
      </c>
      <c r="AA245">
        <v>10046</v>
      </c>
      <c r="AB245">
        <v>63786</v>
      </c>
      <c r="AC245">
        <v>23886309</v>
      </c>
      <c r="AD245">
        <v>1061292</v>
      </c>
      <c r="AE245">
        <v>3269125</v>
      </c>
      <c r="AF245">
        <v>123.54300000000001</v>
      </c>
      <c r="AG245">
        <v>0.27927800000000003</v>
      </c>
      <c r="AH245">
        <v>151.55600000000001</v>
      </c>
      <c r="AI245">
        <v>13124</v>
      </c>
      <c r="AJ245">
        <v>1584975</v>
      </c>
      <c r="AK245">
        <v>241520</v>
      </c>
      <c r="AL245" s="4">
        <v>4.5261430123579903E-3</v>
      </c>
      <c r="AM245">
        <v>0.94566099999999997</v>
      </c>
      <c r="AN245">
        <v>0.1</v>
      </c>
      <c r="AO245">
        <v>0.5</v>
      </c>
      <c r="AP245" s="4">
        <v>0.04</v>
      </c>
      <c r="AQ245">
        <v>180</v>
      </c>
      <c r="AR245">
        <v>110</v>
      </c>
      <c r="AS245">
        <v>110</v>
      </c>
      <c r="AT245">
        <v>100</v>
      </c>
      <c r="AU245">
        <v>100</v>
      </c>
      <c r="AV245">
        <v>0</v>
      </c>
      <c r="AW245">
        <v>-1</v>
      </c>
    </row>
    <row r="246" spans="1:49">
      <c r="A246" t="s">
        <v>201</v>
      </c>
      <c r="B246">
        <v>15622</v>
      </c>
      <c r="C246" t="s">
        <v>239</v>
      </c>
      <c r="D246" s="1">
        <v>44419.563391203701</v>
      </c>
      <c r="E246" t="s">
        <v>68</v>
      </c>
      <c r="F246" t="s">
        <v>288</v>
      </c>
      <c r="G246">
        <v>11108</v>
      </c>
      <c r="H246" t="s">
        <v>209</v>
      </c>
      <c r="I246" t="s">
        <v>289</v>
      </c>
      <c r="J246">
        <v>1</v>
      </c>
      <c r="K246" t="s">
        <v>53</v>
      </c>
      <c r="L246" s="2">
        <v>44457</v>
      </c>
      <c r="M246" s="3">
        <v>0.84256944444444448</v>
      </c>
      <c r="N246" s="3">
        <v>0.84267361111111105</v>
      </c>
      <c r="O246">
        <v>0</v>
      </c>
      <c r="P246" t="s">
        <v>54</v>
      </c>
      <c r="Q246" t="s">
        <v>16</v>
      </c>
      <c r="R246">
        <v>9.1</v>
      </c>
      <c r="S246">
        <v>1000</v>
      </c>
      <c r="T246">
        <v>1000</v>
      </c>
      <c r="U246">
        <v>0</v>
      </c>
      <c r="V246">
        <v>1</v>
      </c>
      <c r="W246" t="s">
        <v>55</v>
      </c>
      <c r="X246">
        <v>0</v>
      </c>
      <c r="Y246" s="4">
        <v>1.8740199999999999E-8</v>
      </c>
      <c r="Z246">
        <v>255408</v>
      </c>
      <c r="AA246">
        <v>57293</v>
      </c>
      <c r="AB246">
        <v>10469</v>
      </c>
      <c r="AC246">
        <v>52440345</v>
      </c>
      <c r="AD246">
        <v>8883227</v>
      </c>
      <c r="AE246">
        <v>372452</v>
      </c>
      <c r="AF246">
        <v>190.90899999999999</v>
      </c>
      <c r="AG246" s="4">
        <v>3.2394699999999998E-2</v>
      </c>
      <c r="AH246">
        <v>196.10900000000001</v>
      </c>
      <c r="AI246">
        <v>19472</v>
      </c>
      <c r="AJ246">
        <v>3658962</v>
      </c>
      <c r="AK246">
        <v>342642</v>
      </c>
      <c r="AL246" s="4">
        <v>6.4211936652880403E-3</v>
      </c>
      <c r="AM246">
        <v>0.94317099999999998</v>
      </c>
      <c r="AN246">
        <v>0.1</v>
      </c>
      <c r="AO246">
        <v>0.5</v>
      </c>
      <c r="AP246" s="4">
        <v>0.04</v>
      </c>
      <c r="AQ246">
        <v>220</v>
      </c>
      <c r="AR246">
        <v>175</v>
      </c>
      <c r="AS246">
        <v>175</v>
      </c>
      <c r="AT246">
        <v>100</v>
      </c>
      <c r="AU246">
        <v>100</v>
      </c>
      <c r="AV246">
        <v>0</v>
      </c>
      <c r="AW246">
        <v>-1</v>
      </c>
    </row>
    <row r="247" spans="1:49">
      <c r="A247" t="s">
        <v>201</v>
      </c>
      <c r="B247">
        <v>15622</v>
      </c>
      <c r="C247" t="s">
        <v>239</v>
      </c>
      <c r="D247" s="1">
        <v>44419.563391203701</v>
      </c>
      <c r="E247" t="s">
        <v>68</v>
      </c>
      <c r="F247" t="s">
        <v>288</v>
      </c>
      <c r="G247">
        <v>11126</v>
      </c>
      <c r="H247" t="s">
        <v>209</v>
      </c>
      <c r="I247" t="s">
        <v>290</v>
      </c>
      <c r="J247">
        <v>1</v>
      </c>
      <c r="K247" t="s">
        <v>53</v>
      </c>
      <c r="L247" s="2">
        <v>44457</v>
      </c>
      <c r="M247" s="3">
        <v>0.84504629629629635</v>
      </c>
      <c r="N247" s="3">
        <v>0.84517361111111111</v>
      </c>
      <c r="O247">
        <v>0</v>
      </c>
      <c r="P247" t="s">
        <v>54</v>
      </c>
      <c r="Q247" t="s">
        <v>16</v>
      </c>
      <c r="R247">
        <v>9.1</v>
      </c>
      <c r="S247">
        <v>1000</v>
      </c>
      <c r="T247">
        <v>1000</v>
      </c>
      <c r="U247">
        <v>0</v>
      </c>
      <c r="V247">
        <v>1</v>
      </c>
      <c r="W247" t="s">
        <v>55</v>
      </c>
      <c r="X247">
        <v>0</v>
      </c>
      <c r="Y247" s="4">
        <v>1.8740199999999999E-8</v>
      </c>
      <c r="Z247">
        <v>7768865</v>
      </c>
      <c r="AA247">
        <v>279970</v>
      </c>
      <c r="AB247">
        <v>36538</v>
      </c>
      <c r="AC247">
        <v>1638637717</v>
      </c>
      <c r="AD247">
        <v>42885969</v>
      </c>
      <c r="AE247">
        <v>1877813</v>
      </c>
      <c r="AF247">
        <v>208.203</v>
      </c>
      <c r="AG247" s="4">
        <v>4.5190200000000003E-3</v>
      </c>
      <c r="AH247">
        <v>208.91499999999999</v>
      </c>
      <c r="AI247">
        <v>15012</v>
      </c>
      <c r="AJ247">
        <v>2603348</v>
      </c>
      <c r="AK247">
        <v>8100385</v>
      </c>
      <c r="AL247">
        <v>0.151803167295294</v>
      </c>
      <c r="AM247">
        <v>0.99814700000000001</v>
      </c>
      <c r="AN247">
        <v>0.1</v>
      </c>
      <c r="AO247">
        <v>0.5</v>
      </c>
      <c r="AP247" s="4">
        <v>0.04</v>
      </c>
      <c r="AQ247">
        <v>220</v>
      </c>
      <c r="AR247">
        <v>175</v>
      </c>
      <c r="AS247">
        <v>175</v>
      </c>
      <c r="AT247">
        <v>100</v>
      </c>
      <c r="AU247">
        <v>100</v>
      </c>
      <c r="AV247">
        <v>0</v>
      </c>
      <c r="AW247">
        <v>-1</v>
      </c>
    </row>
    <row r="248" spans="1:49">
      <c r="A248" t="s">
        <v>201</v>
      </c>
      <c r="B248">
        <v>15622</v>
      </c>
      <c r="C248" t="s">
        <v>239</v>
      </c>
      <c r="D248" s="1">
        <v>44419.563391203701</v>
      </c>
      <c r="E248" t="s">
        <v>68</v>
      </c>
      <c r="F248" t="s">
        <v>288</v>
      </c>
      <c r="G248">
        <v>11144</v>
      </c>
      <c r="H248" t="s">
        <v>209</v>
      </c>
      <c r="I248" t="s">
        <v>291</v>
      </c>
      <c r="J248">
        <v>1</v>
      </c>
      <c r="K248" t="s">
        <v>53</v>
      </c>
      <c r="L248" s="2">
        <v>44457</v>
      </c>
      <c r="M248" s="3">
        <v>0.84753472222222215</v>
      </c>
      <c r="N248" s="3">
        <v>0.84766203703703702</v>
      </c>
      <c r="O248">
        <v>0</v>
      </c>
      <c r="P248" t="s">
        <v>54</v>
      </c>
      <c r="Q248" t="s">
        <v>16</v>
      </c>
      <c r="R248">
        <v>9.1</v>
      </c>
      <c r="S248">
        <v>1000</v>
      </c>
      <c r="T248">
        <v>1000</v>
      </c>
      <c r="U248">
        <v>0</v>
      </c>
      <c r="V248">
        <v>1</v>
      </c>
      <c r="W248" t="s">
        <v>55</v>
      </c>
      <c r="X248">
        <v>0</v>
      </c>
      <c r="Y248" s="4">
        <v>1.8740199999999999E-8</v>
      </c>
      <c r="Z248">
        <v>54626845</v>
      </c>
      <c r="AA248">
        <v>8898886</v>
      </c>
      <c r="AB248">
        <v>1228123</v>
      </c>
      <c r="AC248">
        <v>11127630955</v>
      </c>
      <c r="AD248">
        <v>1361637947</v>
      </c>
      <c r="AE248">
        <v>81922000</v>
      </c>
      <c r="AF248">
        <v>194.13800000000001</v>
      </c>
      <c r="AG248" s="4">
        <v>1.8966E-2</v>
      </c>
      <c r="AH248">
        <v>196.602</v>
      </c>
      <c r="AI248">
        <v>14370</v>
      </c>
      <c r="AJ248">
        <v>1925554</v>
      </c>
      <c r="AK248">
        <v>64768224</v>
      </c>
      <c r="AL248">
        <v>1.21377212852118</v>
      </c>
      <c r="AM248">
        <v>0.99977800000000006</v>
      </c>
      <c r="AN248">
        <v>0.1</v>
      </c>
      <c r="AO248">
        <v>0.5</v>
      </c>
      <c r="AP248" s="4">
        <v>0.04</v>
      </c>
      <c r="AQ248">
        <v>220</v>
      </c>
      <c r="AR248">
        <v>175</v>
      </c>
      <c r="AS248">
        <v>175</v>
      </c>
      <c r="AT248">
        <v>100</v>
      </c>
      <c r="AU248">
        <v>100</v>
      </c>
      <c r="AV248">
        <v>0</v>
      </c>
      <c r="AW248">
        <v>-1</v>
      </c>
    </row>
    <row r="249" spans="1:49">
      <c r="A249" t="s">
        <v>201</v>
      </c>
      <c r="B249">
        <v>15622</v>
      </c>
      <c r="C249" t="s">
        <v>239</v>
      </c>
      <c r="D249" s="1">
        <v>44419.563391203701</v>
      </c>
      <c r="E249" t="s">
        <v>68</v>
      </c>
      <c r="F249" t="s">
        <v>288</v>
      </c>
      <c r="G249">
        <v>11162</v>
      </c>
      <c r="H249" t="s">
        <v>209</v>
      </c>
      <c r="I249" t="s">
        <v>292</v>
      </c>
      <c r="J249">
        <v>1</v>
      </c>
      <c r="K249" t="s">
        <v>53</v>
      </c>
      <c r="L249" s="2">
        <v>44457</v>
      </c>
      <c r="M249" s="3">
        <v>0.85001157407407402</v>
      </c>
      <c r="N249" s="3">
        <v>0.85013888888888889</v>
      </c>
      <c r="O249">
        <v>0</v>
      </c>
      <c r="P249" t="s">
        <v>54</v>
      </c>
      <c r="Q249" t="s">
        <v>16</v>
      </c>
      <c r="R249">
        <v>9.1</v>
      </c>
      <c r="S249">
        <v>1000</v>
      </c>
      <c r="T249">
        <v>1000</v>
      </c>
      <c r="U249">
        <v>0</v>
      </c>
      <c r="V249">
        <v>1</v>
      </c>
      <c r="W249" t="s">
        <v>55</v>
      </c>
      <c r="X249">
        <v>0</v>
      </c>
      <c r="Y249" s="4">
        <v>1.8740199999999999E-8</v>
      </c>
      <c r="Z249">
        <v>1350009</v>
      </c>
      <c r="AA249">
        <v>142300</v>
      </c>
      <c r="AB249">
        <v>63786</v>
      </c>
      <c r="AC249">
        <v>284862051</v>
      </c>
      <c r="AD249">
        <v>20975042</v>
      </c>
      <c r="AE249">
        <v>3269125</v>
      </c>
      <c r="AF249">
        <v>198.642</v>
      </c>
      <c r="AG249" s="4">
        <v>4.0991100000000003E-2</v>
      </c>
      <c r="AH249">
        <v>204.94200000000001</v>
      </c>
      <c r="AI249">
        <v>28996</v>
      </c>
      <c r="AJ249">
        <v>4855395</v>
      </c>
      <c r="AK249">
        <v>1585091</v>
      </c>
      <c r="AL249" s="4">
        <v>2.9704987386558201E-2</v>
      </c>
      <c r="AM249">
        <v>0.981707</v>
      </c>
      <c r="AN249">
        <v>0.1</v>
      </c>
      <c r="AO249">
        <v>0.5</v>
      </c>
      <c r="AP249" s="4">
        <v>0.04</v>
      </c>
      <c r="AQ249">
        <v>220</v>
      </c>
      <c r="AR249">
        <v>175</v>
      </c>
      <c r="AS249">
        <v>175</v>
      </c>
      <c r="AT249">
        <v>100</v>
      </c>
      <c r="AU249">
        <v>100</v>
      </c>
      <c r="AV249">
        <v>0</v>
      </c>
      <c r="AW249">
        <v>-1</v>
      </c>
    </row>
    <row r="250" spans="1:49">
      <c r="A250" t="s">
        <v>201</v>
      </c>
      <c r="B250">
        <v>15622</v>
      </c>
      <c r="C250" t="s">
        <v>239</v>
      </c>
      <c r="D250" s="1">
        <v>44419.563391203701</v>
      </c>
      <c r="E250" t="s">
        <v>68</v>
      </c>
      <c r="F250" t="s">
        <v>288</v>
      </c>
      <c r="G250">
        <v>11172</v>
      </c>
      <c r="H250" t="s">
        <v>216</v>
      </c>
      <c r="I250" t="s">
        <v>291</v>
      </c>
      <c r="J250">
        <v>1</v>
      </c>
      <c r="K250" t="s">
        <v>53</v>
      </c>
      <c r="L250" s="2">
        <v>44459</v>
      </c>
      <c r="M250" s="3">
        <v>0.42556712962962967</v>
      </c>
      <c r="N250" s="3">
        <v>0.42569444444444443</v>
      </c>
      <c r="O250">
        <v>0</v>
      </c>
      <c r="P250" t="s">
        <v>54</v>
      </c>
      <c r="Q250" t="s">
        <v>16</v>
      </c>
      <c r="R250">
        <v>9.1</v>
      </c>
      <c r="S250">
        <v>1000</v>
      </c>
      <c r="T250">
        <v>1000</v>
      </c>
      <c r="U250">
        <v>0</v>
      </c>
      <c r="V250">
        <v>1</v>
      </c>
      <c r="W250" t="s">
        <v>55</v>
      </c>
      <c r="X250">
        <v>0</v>
      </c>
      <c r="Y250" s="4">
        <v>1.8740199999999999E-8</v>
      </c>
      <c r="Z250">
        <v>10754694</v>
      </c>
      <c r="AA250">
        <v>326556</v>
      </c>
      <c r="AB250">
        <v>494872</v>
      </c>
      <c r="AC250">
        <v>1715806385</v>
      </c>
      <c r="AD250">
        <v>34521631</v>
      </c>
      <c r="AE250">
        <v>44863501</v>
      </c>
      <c r="AF250">
        <v>155.077</v>
      </c>
      <c r="AG250" s="4">
        <v>4.27494E-2</v>
      </c>
      <c r="AH250">
        <v>157.95400000000001</v>
      </c>
      <c r="AI250">
        <v>8620</v>
      </c>
      <c r="AJ250">
        <v>736176</v>
      </c>
      <c r="AK250">
        <v>11584742</v>
      </c>
      <c r="AL250">
        <v>0.21710085729244</v>
      </c>
      <c r="AM250">
        <v>0.99925600000000003</v>
      </c>
      <c r="AN250">
        <v>0.1</v>
      </c>
      <c r="AO250">
        <v>0.5</v>
      </c>
      <c r="AP250" s="4">
        <v>0.04</v>
      </c>
      <c r="AQ250">
        <v>180</v>
      </c>
      <c r="AR250">
        <v>110</v>
      </c>
      <c r="AS250">
        <v>110</v>
      </c>
      <c r="AT250">
        <v>100</v>
      </c>
      <c r="AU250">
        <v>100</v>
      </c>
      <c r="AV250">
        <v>80</v>
      </c>
      <c r="AW250">
        <v>-1</v>
      </c>
    </row>
    <row r="251" spans="1:49">
      <c r="A251" t="s">
        <v>201</v>
      </c>
      <c r="B251">
        <v>15622</v>
      </c>
      <c r="C251" t="s">
        <v>239</v>
      </c>
      <c r="D251" s="1">
        <v>44419.563391203701</v>
      </c>
      <c r="E251" t="s">
        <v>68</v>
      </c>
      <c r="F251" t="s">
        <v>288</v>
      </c>
      <c r="G251">
        <v>11181</v>
      </c>
      <c r="H251" t="s">
        <v>216</v>
      </c>
      <c r="I251" t="s">
        <v>292</v>
      </c>
      <c r="J251">
        <v>1</v>
      </c>
      <c r="K251" t="s">
        <v>53</v>
      </c>
      <c r="L251" s="2">
        <v>44459</v>
      </c>
      <c r="M251" s="3">
        <v>0.42681712962962964</v>
      </c>
      <c r="N251" s="3">
        <v>0.4269444444444444</v>
      </c>
      <c r="O251">
        <v>0</v>
      </c>
      <c r="P251" t="s">
        <v>54</v>
      </c>
      <c r="Q251" t="s">
        <v>16</v>
      </c>
      <c r="R251">
        <v>9.1</v>
      </c>
      <c r="S251">
        <v>1000</v>
      </c>
      <c r="T251">
        <v>1000</v>
      </c>
      <c r="U251">
        <v>0</v>
      </c>
      <c r="V251">
        <v>1</v>
      </c>
      <c r="W251" t="s">
        <v>55</v>
      </c>
      <c r="X251">
        <v>0</v>
      </c>
      <c r="Y251" s="4">
        <v>1.8740199999999999E-8</v>
      </c>
      <c r="Z251">
        <v>154564</v>
      </c>
      <c r="AA251">
        <v>10046</v>
      </c>
      <c r="AB251">
        <v>17637</v>
      </c>
      <c r="AC251">
        <v>23886309</v>
      </c>
      <c r="AD251">
        <v>1061292</v>
      </c>
      <c r="AE251">
        <v>1596164</v>
      </c>
      <c r="AF251">
        <v>145.64699999999999</v>
      </c>
      <c r="AG251" s="4">
        <v>9.6775299999999995E-2</v>
      </c>
      <c r="AH251">
        <v>151.55600000000001</v>
      </c>
      <c r="AI251">
        <v>13124</v>
      </c>
      <c r="AJ251">
        <v>1584975</v>
      </c>
      <c r="AK251">
        <v>195371</v>
      </c>
      <c r="AL251" s="4">
        <v>3.6612996292952702E-3</v>
      </c>
      <c r="AM251">
        <v>0.93282500000000002</v>
      </c>
      <c r="AN251">
        <v>0.1</v>
      </c>
      <c r="AO251">
        <v>0.5</v>
      </c>
      <c r="AP251" s="4">
        <v>0.04</v>
      </c>
      <c r="AQ251">
        <v>180</v>
      </c>
      <c r="AR251">
        <v>110</v>
      </c>
      <c r="AS251">
        <v>110</v>
      </c>
      <c r="AT251">
        <v>100</v>
      </c>
      <c r="AU251">
        <v>100</v>
      </c>
      <c r="AV251">
        <v>80</v>
      </c>
      <c r="AW251">
        <v>-1</v>
      </c>
    </row>
    <row r="252" spans="1:49">
      <c r="A252" t="s">
        <v>201</v>
      </c>
      <c r="B252">
        <v>15622</v>
      </c>
      <c r="C252" t="s">
        <v>239</v>
      </c>
      <c r="D252" s="1">
        <v>44419.563391203701</v>
      </c>
      <c r="E252" t="s">
        <v>68</v>
      </c>
      <c r="F252" t="s">
        <v>288</v>
      </c>
      <c r="G252">
        <v>11210</v>
      </c>
      <c r="H252" t="s">
        <v>52</v>
      </c>
      <c r="I252" t="s">
        <v>289</v>
      </c>
      <c r="J252">
        <v>1</v>
      </c>
      <c r="K252" t="s">
        <v>53</v>
      </c>
      <c r="L252" s="2">
        <v>44483</v>
      </c>
      <c r="M252" s="3">
        <v>0.70346064814814813</v>
      </c>
      <c r="N252" s="3">
        <v>0.703587962962963</v>
      </c>
      <c r="O252">
        <v>0</v>
      </c>
      <c r="P252" t="s">
        <v>54</v>
      </c>
      <c r="Q252" t="s">
        <v>16</v>
      </c>
      <c r="R252">
        <v>9.1</v>
      </c>
      <c r="S252">
        <v>1000</v>
      </c>
      <c r="T252">
        <v>1000</v>
      </c>
      <c r="U252">
        <v>0</v>
      </c>
      <c r="V252">
        <v>1</v>
      </c>
      <c r="W252" t="s">
        <v>55</v>
      </c>
      <c r="X252">
        <v>0</v>
      </c>
      <c r="Y252" s="4">
        <v>1.8740199999999999E-8</v>
      </c>
      <c r="Z252">
        <v>0</v>
      </c>
      <c r="AA252">
        <v>0</v>
      </c>
      <c r="AB252">
        <v>21385</v>
      </c>
      <c r="AC252">
        <v>0</v>
      </c>
      <c r="AD252">
        <v>0</v>
      </c>
      <c r="AE252">
        <v>1747578</v>
      </c>
      <c r="AF252">
        <v>81.719800000000006</v>
      </c>
      <c r="AG252">
        <v>1</v>
      </c>
      <c r="AH252" t="s">
        <v>56</v>
      </c>
      <c r="AI252">
        <v>519</v>
      </c>
      <c r="AJ252">
        <v>9824</v>
      </c>
      <c r="AK252">
        <v>21904</v>
      </c>
      <c r="AL252" s="4">
        <v>4.10486239411599E-4</v>
      </c>
      <c r="AM252">
        <v>0.97630600000000001</v>
      </c>
      <c r="AN252">
        <v>0.1</v>
      </c>
      <c r="AO252">
        <v>0.5</v>
      </c>
      <c r="AP252" s="4">
        <v>0.04</v>
      </c>
      <c r="AQ252">
        <v>40</v>
      </c>
      <c r="AR252">
        <v>65</v>
      </c>
      <c r="AS252">
        <v>65</v>
      </c>
      <c r="AT252">
        <v>140</v>
      </c>
      <c r="AU252">
        <v>140</v>
      </c>
      <c r="AV252">
        <v>0</v>
      </c>
      <c r="AW252">
        <v>-1</v>
      </c>
    </row>
    <row r="253" spans="1:49">
      <c r="A253" t="s">
        <v>201</v>
      </c>
      <c r="B253">
        <v>15622</v>
      </c>
      <c r="C253" t="s">
        <v>239</v>
      </c>
      <c r="D253" s="1">
        <v>44419.563391203701</v>
      </c>
      <c r="E253" t="s">
        <v>68</v>
      </c>
      <c r="F253" t="s">
        <v>288</v>
      </c>
      <c r="G253">
        <v>11219</v>
      </c>
      <c r="H253" t="s">
        <v>57</v>
      </c>
      <c r="I253" t="s">
        <v>290</v>
      </c>
      <c r="J253">
        <v>1</v>
      </c>
      <c r="K253" t="s">
        <v>53</v>
      </c>
      <c r="L253" s="2">
        <v>44483</v>
      </c>
      <c r="M253" s="3">
        <v>0.70497685185185188</v>
      </c>
      <c r="N253" s="3">
        <v>0.70513888888888887</v>
      </c>
      <c r="O253">
        <v>0</v>
      </c>
      <c r="P253" t="s">
        <v>54</v>
      </c>
      <c r="Q253" t="s">
        <v>16</v>
      </c>
      <c r="R253">
        <v>9.1</v>
      </c>
      <c r="S253">
        <v>1000</v>
      </c>
      <c r="T253">
        <v>1000</v>
      </c>
      <c r="U253">
        <v>0</v>
      </c>
      <c r="V253">
        <v>1</v>
      </c>
      <c r="W253" t="s">
        <v>55</v>
      </c>
      <c r="X253">
        <v>0</v>
      </c>
      <c r="Y253" s="4">
        <v>1.8740199999999999E-8</v>
      </c>
      <c r="Z253">
        <v>350817</v>
      </c>
      <c r="AA253">
        <v>10442</v>
      </c>
      <c r="AB253">
        <v>19664</v>
      </c>
      <c r="AC253">
        <v>54975150</v>
      </c>
      <c r="AD253">
        <v>816493</v>
      </c>
      <c r="AE253">
        <v>445311</v>
      </c>
      <c r="AF253">
        <v>147.63300000000001</v>
      </c>
      <c r="AG253" s="4">
        <v>5.1622000000000001E-2</v>
      </c>
      <c r="AH253">
        <v>154.43700000000001</v>
      </c>
      <c r="AI253">
        <v>5995</v>
      </c>
      <c r="AJ253">
        <v>744171</v>
      </c>
      <c r="AK253">
        <v>386918</v>
      </c>
      <c r="AL253" s="4">
        <v>7.2509365769109404E-3</v>
      </c>
      <c r="AM253">
        <v>0.98450599999999999</v>
      </c>
      <c r="AN253">
        <v>0.1</v>
      </c>
      <c r="AO253">
        <v>0.5</v>
      </c>
      <c r="AP253" s="4">
        <v>0.04</v>
      </c>
      <c r="AQ253">
        <v>180</v>
      </c>
      <c r="AR253">
        <v>90</v>
      </c>
      <c r="AS253">
        <v>90</v>
      </c>
      <c r="AT253">
        <v>60</v>
      </c>
      <c r="AU253">
        <v>60</v>
      </c>
      <c r="AV253">
        <v>0</v>
      </c>
      <c r="AW253">
        <v>-1</v>
      </c>
    </row>
    <row r="254" spans="1:49">
      <c r="A254" t="s">
        <v>201</v>
      </c>
      <c r="B254">
        <v>15622</v>
      </c>
      <c r="C254" t="s">
        <v>239</v>
      </c>
      <c r="D254" s="1">
        <v>44419.563391203701</v>
      </c>
      <c r="E254" t="s">
        <v>68</v>
      </c>
      <c r="F254" t="s">
        <v>288</v>
      </c>
      <c r="G254">
        <v>11282</v>
      </c>
      <c r="H254" t="s">
        <v>52</v>
      </c>
      <c r="I254" t="s">
        <v>289</v>
      </c>
      <c r="J254">
        <v>1</v>
      </c>
      <c r="K254" t="s">
        <v>53</v>
      </c>
      <c r="L254" s="2">
        <v>44483</v>
      </c>
      <c r="M254" s="3">
        <v>0.73396990740740742</v>
      </c>
      <c r="N254" s="3">
        <v>0.73408564814814825</v>
      </c>
      <c r="O254">
        <v>0</v>
      </c>
      <c r="P254" t="s">
        <v>54</v>
      </c>
      <c r="Q254" t="s">
        <v>16</v>
      </c>
      <c r="R254">
        <v>9.1</v>
      </c>
      <c r="S254">
        <v>1000</v>
      </c>
      <c r="T254">
        <v>1000</v>
      </c>
      <c r="U254">
        <v>0</v>
      </c>
      <c r="V254">
        <v>1</v>
      </c>
      <c r="W254" t="s">
        <v>55</v>
      </c>
      <c r="X254">
        <v>0</v>
      </c>
      <c r="Y254" s="4">
        <v>1.8740199999999999E-8</v>
      </c>
      <c r="Z254">
        <v>0</v>
      </c>
      <c r="AA254">
        <v>0</v>
      </c>
      <c r="AB254">
        <v>21385</v>
      </c>
      <c r="AC254">
        <v>0</v>
      </c>
      <c r="AD254">
        <v>0</v>
      </c>
      <c r="AE254">
        <v>1747578</v>
      </c>
      <c r="AF254">
        <v>81.719800000000006</v>
      </c>
      <c r="AG254">
        <v>1</v>
      </c>
      <c r="AH254" t="s">
        <v>56</v>
      </c>
      <c r="AI254">
        <v>519</v>
      </c>
      <c r="AJ254">
        <v>9824</v>
      </c>
      <c r="AK254">
        <v>21904</v>
      </c>
      <c r="AL254" s="4">
        <v>4.10486239411599E-4</v>
      </c>
      <c r="AM254">
        <v>0.97630600000000001</v>
      </c>
      <c r="AN254">
        <v>0.1</v>
      </c>
      <c r="AO254">
        <v>0.5</v>
      </c>
      <c r="AP254" s="4">
        <v>0.04</v>
      </c>
      <c r="AQ254">
        <v>40</v>
      </c>
      <c r="AR254">
        <v>65</v>
      </c>
      <c r="AS254">
        <v>65</v>
      </c>
      <c r="AT254">
        <v>140</v>
      </c>
      <c r="AU254">
        <v>140</v>
      </c>
      <c r="AV254">
        <v>0</v>
      </c>
      <c r="AW254">
        <v>-1</v>
      </c>
    </row>
    <row r="255" spans="1:49">
      <c r="A255" t="s">
        <v>201</v>
      </c>
      <c r="B255">
        <v>15622</v>
      </c>
      <c r="C255" t="s">
        <v>239</v>
      </c>
      <c r="D255" s="1">
        <v>44419.563391203701</v>
      </c>
      <c r="E255" t="s">
        <v>68</v>
      </c>
      <c r="F255" t="s">
        <v>288</v>
      </c>
      <c r="G255">
        <v>11291</v>
      </c>
      <c r="H255" t="s">
        <v>52</v>
      </c>
      <c r="I255" t="s">
        <v>290</v>
      </c>
      <c r="J255">
        <v>1</v>
      </c>
      <c r="K255" t="s">
        <v>53</v>
      </c>
      <c r="L255" s="2">
        <v>44483</v>
      </c>
      <c r="M255" s="3">
        <v>0.73532407407407396</v>
      </c>
      <c r="N255" s="3">
        <v>0.73549768518518521</v>
      </c>
      <c r="O255">
        <v>0</v>
      </c>
      <c r="P255" t="s">
        <v>54</v>
      </c>
      <c r="Q255" t="s">
        <v>16</v>
      </c>
      <c r="R255">
        <v>9.1</v>
      </c>
      <c r="S255">
        <v>1000</v>
      </c>
      <c r="T255">
        <v>1000</v>
      </c>
      <c r="U255">
        <v>0</v>
      </c>
      <c r="V255">
        <v>1</v>
      </c>
      <c r="W255" t="s">
        <v>55</v>
      </c>
      <c r="X255">
        <v>0</v>
      </c>
      <c r="Y255" s="4">
        <v>1.8740199999999999E-8</v>
      </c>
      <c r="Z255">
        <v>0</v>
      </c>
      <c r="AA255">
        <v>0</v>
      </c>
      <c r="AB255">
        <v>101425</v>
      </c>
      <c r="AC255">
        <v>0</v>
      </c>
      <c r="AD255">
        <v>0</v>
      </c>
      <c r="AE255">
        <v>9979630</v>
      </c>
      <c r="AF255">
        <v>98.394199999999998</v>
      </c>
      <c r="AG255">
        <v>1</v>
      </c>
      <c r="AH255" t="s">
        <v>56</v>
      </c>
      <c r="AI255">
        <v>349</v>
      </c>
      <c r="AJ255">
        <v>5201</v>
      </c>
      <c r="AK255">
        <v>101774</v>
      </c>
      <c r="AL255" s="4">
        <v>1.9072692900783401E-3</v>
      </c>
      <c r="AM255">
        <v>0.99657099999999998</v>
      </c>
      <c r="AN255">
        <v>0.1</v>
      </c>
      <c r="AO255">
        <v>0.5</v>
      </c>
      <c r="AP255" s="4">
        <v>0.04</v>
      </c>
      <c r="AQ255">
        <v>40</v>
      </c>
      <c r="AR255">
        <v>65</v>
      </c>
      <c r="AS255">
        <v>65</v>
      </c>
      <c r="AT255">
        <v>140</v>
      </c>
      <c r="AU255">
        <v>140</v>
      </c>
      <c r="AV255">
        <v>0</v>
      </c>
      <c r="AW255">
        <v>-1</v>
      </c>
    </row>
    <row r="256" spans="1:49">
      <c r="A256" t="s">
        <v>201</v>
      </c>
      <c r="B256">
        <v>15622</v>
      </c>
      <c r="C256" t="s">
        <v>239</v>
      </c>
      <c r="D256" s="1">
        <v>44419.563391203701</v>
      </c>
      <c r="E256" t="s">
        <v>68</v>
      </c>
      <c r="F256" t="s">
        <v>288</v>
      </c>
      <c r="G256">
        <v>11300</v>
      </c>
      <c r="H256" t="s">
        <v>57</v>
      </c>
      <c r="I256" t="s">
        <v>291</v>
      </c>
      <c r="J256">
        <v>1</v>
      </c>
      <c r="K256" t="s">
        <v>53</v>
      </c>
      <c r="L256" s="2">
        <v>44483</v>
      </c>
      <c r="M256" s="3">
        <v>0.73689814814814814</v>
      </c>
      <c r="N256" s="3">
        <v>0.73707175925925927</v>
      </c>
      <c r="O256">
        <v>0</v>
      </c>
      <c r="P256" t="s">
        <v>54</v>
      </c>
      <c r="Q256" t="s">
        <v>16</v>
      </c>
      <c r="R256">
        <v>9.1</v>
      </c>
      <c r="S256">
        <v>1000</v>
      </c>
      <c r="T256">
        <v>1000</v>
      </c>
      <c r="U256">
        <v>0</v>
      </c>
      <c r="V256">
        <v>1</v>
      </c>
      <c r="W256" t="s">
        <v>55</v>
      </c>
      <c r="X256">
        <v>0</v>
      </c>
      <c r="Y256" s="4">
        <v>1.8740199999999999E-8</v>
      </c>
      <c r="Z256">
        <v>11339541</v>
      </c>
      <c r="AA256">
        <v>540863</v>
      </c>
      <c r="AB256">
        <v>428969</v>
      </c>
      <c r="AC256">
        <v>1775038584</v>
      </c>
      <c r="AD256">
        <v>41671595</v>
      </c>
      <c r="AE256">
        <v>15539837</v>
      </c>
      <c r="AF256">
        <v>148.85</v>
      </c>
      <c r="AG256" s="4">
        <v>3.4848999999999998E-2</v>
      </c>
      <c r="AH256">
        <v>152.917</v>
      </c>
      <c r="AI256">
        <v>8620</v>
      </c>
      <c r="AJ256">
        <v>736176</v>
      </c>
      <c r="AK256">
        <v>12317993</v>
      </c>
      <c r="AL256">
        <v>0.23084215776426201</v>
      </c>
      <c r="AM256">
        <v>0.99929999999999997</v>
      </c>
      <c r="AN256">
        <v>0.1</v>
      </c>
      <c r="AO256">
        <v>0.5</v>
      </c>
      <c r="AP256" s="4">
        <v>0.04</v>
      </c>
      <c r="AQ256">
        <v>180</v>
      </c>
      <c r="AR256">
        <v>90</v>
      </c>
      <c r="AS256">
        <v>90</v>
      </c>
      <c r="AT256">
        <v>60</v>
      </c>
      <c r="AU256">
        <v>60</v>
      </c>
      <c r="AV256">
        <v>0</v>
      </c>
      <c r="AW256">
        <v>-1</v>
      </c>
    </row>
    <row r="257" spans="1:49">
      <c r="A257" t="s">
        <v>201</v>
      </c>
      <c r="B257">
        <v>15622</v>
      </c>
      <c r="C257" t="s">
        <v>239</v>
      </c>
      <c r="D257" s="1">
        <v>44419.563391203701</v>
      </c>
      <c r="E257" t="s">
        <v>68</v>
      </c>
      <c r="F257" t="s">
        <v>288</v>
      </c>
      <c r="G257">
        <v>11309</v>
      </c>
      <c r="H257" t="s">
        <v>57</v>
      </c>
      <c r="I257" t="s">
        <v>292</v>
      </c>
      <c r="J257">
        <v>1</v>
      </c>
      <c r="K257" t="s">
        <v>53</v>
      </c>
      <c r="L257" s="2">
        <v>44483</v>
      </c>
      <c r="M257" s="3">
        <v>0.73853009259259261</v>
      </c>
      <c r="N257" s="3">
        <v>0.73871527777777779</v>
      </c>
      <c r="O257">
        <v>0</v>
      </c>
      <c r="P257" t="s">
        <v>54</v>
      </c>
      <c r="Q257" t="s">
        <v>16</v>
      </c>
      <c r="R257">
        <v>9.1</v>
      </c>
      <c r="S257">
        <v>1000</v>
      </c>
      <c r="T257">
        <v>1000</v>
      </c>
      <c r="U257">
        <v>0</v>
      </c>
      <c r="V257">
        <v>1</v>
      </c>
      <c r="W257" t="s">
        <v>55</v>
      </c>
      <c r="X257">
        <v>0</v>
      </c>
      <c r="Y257" s="4">
        <v>1.8740199999999999E-8</v>
      </c>
      <c r="Z257">
        <v>173660</v>
      </c>
      <c r="AA257">
        <v>20714</v>
      </c>
      <c r="AB257">
        <v>34022</v>
      </c>
      <c r="AC257">
        <v>25813072</v>
      </c>
      <c r="AD257">
        <v>1587202</v>
      </c>
      <c r="AE257">
        <v>816452</v>
      </c>
      <c r="AF257">
        <v>123.54300000000001</v>
      </c>
      <c r="AG257">
        <v>0.14896100000000001</v>
      </c>
      <c r="AH257">
        <v>140.96700000000001</v>
      </c>
      <c r="AI257">
        <v>13124</v>
      </c>
      <c r="AJ257">
        <v>1584975</v>
      </c>
      <c r="AK257">
        <v>241520</v>
      </c>
      <c r="AL257" s="4">
        <v>4.5261430123579903E-3</v>
      </c>
      <c r="AM257">
        <v>0.94566099999999997</v>
      </c>
      <c r="AN257">
        <v>0.1</v>
      </c>
      <c r="AO257">
        <v>0.5</v>
      </c>
      <c r="AP257" s="4">
        <v>0.04</v>
      </c>
      <c r="AQ257">
        <v>180</v>
      </c>
      <c r="AR257">
        <v>90</v>
      </c>
      <c r="AS257">
        <v>90</v>
      </c>
      <c r="AT257">
        <v>60</v>
      </c>
      <c r="AU257">
        <v>60</v>
      </c>
      <c r="AV257">
        <v>0</v>
      </c>
      <c r="AW257">
        <v>-1</v>
      </c>
    </row>
    <row r="258" spans="1:49">
      <c r="A258" t="s">
        <v>201</v>
      </c>
      <c r="B258">
        <v>15623</v>
      </c>
      <c r="C258" t="s">
        <v>293</v>
      </c>
      <c r="D258" s="1">
        <v>44420.527071759258</v>
      </c>
      <c r="E258" t="s">
        <v>70</v>
      </c>
      <c r="F258" t="s">
        <v>294</v>
      </c>
      <c r="G258">
        <v>11065</v>
      </c>
      <c r="H258" t="s">
        <v>204</v>
      </c>
      <c r="I258" t="s">
        <v>295</v>
      </c>
      <c r="J258">
        <v>1</v>
      </c>
      <c r="K258" t="s">
        <v>53</v>
      </c>
      <c r="L258" s="2">
        <v>44457</v>
      </c>
      <c r="M258" s="3">
        <v>0.83534722222222213</v>
      </c>
      <c r="N258" s="3">
        <v>0.83549768518518519</v>
      </c>
      <c r="O258">
        <v>0</v>
      </c>
      <c r="P258" t="s">
        <v>54</v>
      </c>
      <c r="Q258" t="s">
        <v>16</v>
      </c>
      <c r="R258">
        <v>9.1</v>
      </c>
      <c r="S258">
        <v>1000</v>
      </c>
      <c r="T258">
        <v>1000</v>
      </c>
      <c r="U258">
        <v>0</v>
      </c>
      <c r="V258">
        <v>1</v>
      </c>
      <c r="W258" t="s">
        <v>55</v>
      </c>
      <c r="X258">
        <v>0</v>
      </c>
      <c r="Y258" s="4">
        <v>1.8740199999999999E-8</v>
      </c>
      <c r="Z258">
        <v>199318</v>
      </c>
      <c r="AA258">
        <v>1038316</v>
      </c>
      <c r="AB258">
        <v>151943</v>
      </c>
      <c r="AC258">
        <v>35471124</v>
      </c>
      <c r="AD258">
        <v>157131107</v>
      </c>
      <c r="AE258">
        <v>11153194</v>
      </c>
      <c r="AF258">
        <v>146.631</v>
      </c>
      <c r="AG258">
        <v>0.109345</v>
      </c>
      <c r="AH258">
        <v>155.62100000000001</v>
      </c>
      <c r="AI258">
        <v>1909</v>
      </c>
      <c r="AJ258">
        <v>203054</v>
      </c>
      <c r="AK258">
        <v>1391486</v>
      </c>
      <c r="AL258" s="4">
        <v>2.6076783022913101E-2</v>
      </c>
      <c r="AM258">
        <v>0.99862799999999996</v>
      </c>
      <c r="AN258">
        <v>0.1</v>
      </c>
      <c r="AO258">
        <v>0.5</v>
      </c>
      <c r="AP258" s="4">
        <v>0.04</v>
      </c>
      <c r="AQ258">
        <v>180</v>
      </c>
      <c r="AR258">
        <v>175</v>
      </c>
      <c r="AS258">
        <v>175</v>
      </c>
      <c r="AT258">
        <v>100</v>
      </c>
      <c r="AU258">
        <v>100</v>
      </c>
      <c r="AV258">
        <v>0</v>
      </c>
      <c r="AW258">
        <v>-1</v>
      </c>
    </row>
    <row r="259" spans="1:49">
      <c r="A259" t="s">
        <v>201</v>
      </c>
      <c r="B259">
        <v>15623</v>
      </c>
      <c r="C259" t="s">
        <v>293</v>
      </c>
      <c r="D259" s="1">
        <v>44420.527071759258</v>
      </c>
      <c r="E259" t="s">
        <v>70</v>
      </c>
      <c r="F259" t="s">
        <v>294</v>
      </c>
      <c r="G259">
        <v>11074</v>
      </c>
      <c r="H259" t="s">
        <v>204</v>
      </c>
      <c r="I259" t="s">
        <v>296</v>
      </c>
      <c r="J259">
        <v>1</v>
      </c>
      <c r="K259" t="s">
        <v>53</v>
      </c>
      <c r="L259" s="2">
        <v>44457</v>
      </c>
      <c r="M259" s="3">
        <v>0.83696759259259268</v>
      </c>
      <c r="N259" s="3">
        <v>0.83714120370370371</v>
      </c>
      <c r="O259">
        <v>0</v>
      </c>
      <c r="P259" t="s">
        <v>54</v>
      </c>
      <c r="Q259" t="s">
        <v>16</v>
      </c>
      <c r="R259">
        <v>9.1</v>
      </c>
      <c r="S259">
        <v>1000</v>
      </c>
      <c r="T259">
        <v>1000</v>
      </c>
      <c r="U259">
        <v>0</v>
      </c>
      <c r="V259">
        <v>1</v>
      </c>
      <c r="W259" t="s">
        <v>55</v>
      </c>
      <c r="X259">
        <v>0</v>
      </c>
      <c r="Y259" s="4">
        <v>1.8740199999999999E-8</v>
      </c>
      <c r="Z259">
        <v>6083959</v>
      </c>
      <c r="AA259">
        <v>51763259</v>
      </c>
      <c r="AB259">
        <v>6161676</v>
      </c>
      <c r="AC259">
        <v>1082677336</v>
      </c>
      <c r="AD259">
        <v>7681525865</v>
      </c>
      <c r="AE259">
        <v>528367614</v>
      </c>
      <c r="AF259">
        <v>145.17599999999999</v>
      </c>
      <c r="AG259" s="4">
        <v>9.6262799999999996E-2</v>
      </c>
      <c r="AH259">
        <v>151.506</v>
      </c>
      <c r="AI259">
        <v>1420</v>
      </c>
      <c r="AJ259">
        <v>33667</v>
      </c>
      <c r="AK259">
        <v>64010314</v>
      </c>
      <c r="AL259">
        <v>1.19956871244593</v>
      </c>
      <c r="AM259">
        <v>0.99997800000000003</v>
      </c>
      <c r="AN259">
        <v>0.1</v>
      </c>
      <c r="AO259">
        <v>0.5</v>
      </c>
      <c r="AP259" s="4">
        <v>0.04</v>
      </c>
      <c r="AQ259">
        <v>180</v>
      </c>
      <c r="AR259">
        <v>175</v>
      </c>
      <c r="AS259">
        <v>175</v>
      </c>
      <c r="AT259">
        <v>100</v>
      </c>
      <c r="AU259">
        <v>100</v>
      </c>
      <c r="AV259">
        <v>0</v>
      </c>
      <c r="AW259">
        <v>-1</v>
      </c>
    </row>
    <row r="260" spans="1:49">
      <c r="A260" t="s">
        <v>201</v>
      </c>
      <c r="B260">
        <v>15623</v>
      </c>
      <c r="C260" t="s">
        <v>293</v>
      </c>
      <c r="D260" s="1">
        <v>44420.527071759258</v>
      </c>
      <c r="E260" t="s">
        <v>70</v>
      </c>
      <c r="F260" t="s">
        <v>294</v>
      </c>
      <c r="G260">
        <v>11083</v>
      </c>
      <c r="H260" t="s">
        <v>213</v>
      </c>
      <c r="I260" t="s">
        <v>297</v>
      </c>
      <c r="J260">
        <v>1</v>
      </c>
      <c r="K260" t="s">
        <v>53</v>
      </c>
      <c r="L260" s="2">
        <v>44457</v>
      </c>
      <c r="M260" s="3">
        <v>0.83864583333333342</v>
      </c>
      <c r="N260" s="3">
        <v>0.83881944444444445</v>
      </c>
      <c r="O260">
        <v>0</v>
      </c>
      <c r="P260" t="s">
        <v>54</v>
      </c>
      <c r="Q260" t="s">
        <v>16</v>
      </c>
      <c r="R260">
        <v>9.1</v>
      </c>
      <c r="S260">
        <v>1000</v>
      </c>
      <c r="T260">
        <v>1000</v>
      </c>
      <c r="U260">
        <v>0</v>
      </c>
      <c r="V260">
        <v>1</v>
      </c>
      <c r="W260" t="s">
        <v>55</v>
      </c>
      <c r="X260">
        <v>0</v>
      </c>
      <c r="Y260" s="4">
        <v>1.8740199999999999E-8</v>
      </c>
      <c r="Z260">
        <v>23492422</v>
      </c>
      <c r="AA260">
        <v>191095</v>
      </c>
      <c r="AB260">
        <v>535630</v>
      </c>
      <c r="AC260">
        <v>3906433611</v>
      </c>
      <c r="AD260">
        <v>20212905</v>
      </c>
      <c r="AE260">
        <v>39353661</v>
      </c>
      <c r="AF260">
        <v>163.755</v>
      </c>
      <c r="AG260" s="4">
        <v>2.2116E-2</v>
      </c>
      <c r="AH260">
        <v>165.797</v>
      </c>
      <c r="AI260">
        <v>1577</v>
      </c>
      <c r="AJ260">
        <v>222341</v>
      </c>
      <c r="AK260">
        <v>24220724</v>
      </c>
      <c r="AL260">
        <v>0.45390220556000199</v>
      </c>
      <c r="AM260">
        <v>0.99993500000000002</v>
      </c>
      <c r="AN260">
        <v>0.1</v>
      </c>
      <c r="AO260">
        <v>0.5</v>
      </c>
      <c r="AP260" s="4">
        <v>0.04</v>
      </c>
      <c r="AQ260">
        <v>180</v>
      </c>
      <c r="AR260">
        <v>110</v>
      </c>
      <c r="AS260">
        <v>110</v>
      </c>
      <c r="AT260">
        <v>100</v>
      </c>
      <c r="AU260">
        <v>100</v>
      </c>
      <c r="AV260">
        <v>0</v>
      </c>
      <c r="AW260">
        <v>-1</v>
      </c>
    </row>
    <row r="261" spans="1:49">
      <c r="A261" t="s">
        <v>201</v>
      </c>
      <c r="B261">
        <v>15623</v>
      </c>
      <c r="C261" t="s">
        <v>293</v>
      </c>
      <c r="D261" s="1">
        <v>44420.527071759258</v>
      </c>
      <c r="E261" t="s">
        <v>70</v>
      </c>
      <c r="F261" t="s">
        <v>294</v>
      </c>
      <c r="G261">
        <v>11092</v>
      </c>
      <c r="H261" t="s">
        <v>213</v>
      </c>
      <c r="I261" t="s">
        <v>298</v>
      </c>
      <c r="J261">
        <v>1</v>
      </c>
      <c r="K261" t="s">
        <v>53</v>
      </c>
      <c r="L261" s="2">
        <v>44457</v>
      </c>
      <c r="M261" s="3">
        <v>0.84031250000000002</v>
      </c>
      <c r="N261" s="3">
        <v>0.84049768518518519</v>
      </c>
      <c r="O261">
        <v>0</v>
      </c>
      <c r="P261" t="s">
        <v>54</v>
      </c>
      <c r="Q261" t="s">
        <v>16</v>
      </c>
      <c r="R261">
        <v>9.1</v>
      </c>
      <c r="S261">
        <v>1000</v>
      </c>
      <c r="T261">
        <v>1000</v>
      </c>
      <c r="U261">
        <v>0</v>
      </c>
      <c r="V261">
        <v>1</v>
      </c>
      <c r="W261" t="s">
        <v>55</v>
      </c>
      <c r="X261">
        <v>0</v>
      </c>
      <c r="Y261" s="4">
        <v>1.8740199999999999E-8</v>
      </c>
      <c r="Z261">
        <v>57866</v>
      </c>
      <c r="AA261">
        <v>2912</v>
      </c>
      <c r="AB261">
        <v>10184</v>
      </c>
      <c r="AC261">
        <v>8974810</v>
      </c>
      <c r="AD261">
        <v>307892</v>
      </c>
      <c r="AE261">
        <v>703613</v>
      </c>
      <c r="AF261">
        <v>140.72800000000001</v>
      </c>
      <c r="AG261">
        <v>0.143513</v>
      </c>
      <c r="AH261">
        <v>152.73099999999999</v>
      </c>
      <c r="AI261">
        <v>1529</v>
      </c>
      <c r="AJ261">
        <v>199546</v>
      </c>
      <c r="AK261">
        <v>72491</v>
      </c>
      <c r="AL261" s="4">
        <v>1.35849881214327E-3</v>
      </c>
      <c r="AM261">
        <v>0.978908</v>
      </c>
      <c r="AN261">
        <v>0.1</v>
      </c>
      <c r="AO261">
        <v>0.5</v>
      </c>
      <c r="AP261" s="4">
        <v>0.04</v>
      </c>
      <c r="AQ261">
        <v>180</v>
      </c>
      <c r="AR261">
        <v>110</v>
      </c>
      <c r="AS261">
        <v>110</v>
      </c>
      <c r="AT261">
        <v>100</v>
      </c>
      <c r="AU261">
        <v>100</v>
      </c>
      <c r="AV261">
        <v>0</v>
      </c>
      <c r="AW261">
        <v>-1</v>
      </c>
    </row>
    <row r="262" spans="1:49">
      <c r="A262" t="s">
        <v>201</v>
      </c>
      <c r="B262">
        <v>15623</v>
      </c>
      <c r="C262" t="s">
        <v>293</v>
      </c>
      <c r="D262" s="1">
        <v>44420.527071759258</v>
      </c>
      <c r="E262" t="s">
        <v>70</v>
      </c>
      <c r="F262" t="s">
        <v>294</v>
      </c>
      <c r="G262">
        <v>11109</v>
      </c>
      <c r="H262" t="s">
        <v>209</v>
      </c>
      <c r="I262" t="s">
        <v>295</v>
      </c>
      <c r="J262">
        <v>1</v>
      </c>
      <c r="K262" t="s">
        <v>53</v>
      </c>
      <c r="L262" s="2">
        <v>44457</v>
      </c>
      <c r="M262" s="3">
        <v>0.8426851851851852</v>
      </c>
      <c r="N262" s="3">
        <v>0.84278935185185189</v>
      </c>
      <c r="O262">
        <v>0</v>
      </c>
      <c r="P262" t="s">
        <v>54</v>
      </c>
      <c r="Q262" t="s">
        <v>16</v>
      </c>
      <c r="R262">
        <v>9.1</v>
      </c>
      <c r="S262">
        <v>1000</v>
      </c>
      <c r="T262">
        <v>1000</v>
      </c>
      <c r="U262">
        <v>0</v>
      </c>
      <c r="V262">
        <v>1</v>
      </c>
      <c r="W262" t="s">
        <v>55</v>
      </c>
      <c r="X262">
        <v>0</v>
      </c>
      <c r="Y262" s="4">
        <v>1.8740199999999999E-8</v>
      </c>
      <c r="Z262">
        <v>17826047</v>
      </c>
      <c r="AA262">
        <v>1038316</v>
      </c>
      <c r="AB262">
        <v>151943</v>
      </c>
      <c r="AC262">
        <v>3767429154</v>
      </c>
      <c r="AD262">
        <v>157131107</v>
      </c>
      <c r="AE262">
        <v>11153194</v>
      </c>
      <c r="AF262">
        <v>206.965</v>
      </c>
      <c r="AG262" s="4">
        <v>7.9901399999999997E-3</v>
      </c>
      <c r="AH262">
        <v>208.041</v>
      </c>
      <c r="AI262">
        <v>16269</v>
      </c>
      <c r="AJ262">
        <v>3250688</v>
      </c>
      <c r="AK262">
        <v>19032575</v>
      </c>
      <c r="AL262">
        <v>0.35667504282638901</v>
      </c>
      <c r="AM262">
        <v>0.99914499999999995</v>
      </c>
      <c r="AN262">
        <v>0.1</v>
      </c>
      <c r="AO262">
        <v>0.5</v>
      </c>
      <c r="AP262" s="4">
        <v>0.04</v>
      </c>
      <c r="AQ262">
        <v>220</v>
      </c>
      <c r="AR262">
        <v>175</v>
      </c>
      <c r="AS262">
        <v>175</v>
      </c>
      <c r="AT262">
        <v>100</v>
      </c>
      <c r="AU262">
        <v>100</v>
      </c>
      <c r="AV262">
        <v>0</v>
      </c>
      <c r="AW262">
        <v>-1</v>
      </c>
    </row>
    <row r="263" spans="1:49">
      <c r="A263" t="s">
        <v>201</v>
      </c>
      <c r="B263">
        <v>15623</v>
      </c>
      <c r="C263" t="s">
        <v>293</v>
      </c>
      <c r="D263" s="1">
        <v>44420.527071759258</v>
      </c>
      <c r="E263" t="s">
        <v>70</v>
      </c>
      <c r="F263" t="s">
        <v>294</v>
      </c>
      <c r="G263">
        <v>11127</v>
      </c>
      <c r="H263" t="s">
        <v>209</v>
      </c>
      <c r="I263" t="s">
        <v>296</v>
      </c>
      <c r="J263">
        <v>1</v>
      </c>
      <c r="K263" t="s">
        <v>53</v>
      </c>
      <c r="L263" s="2">
        <v>44457</v>
      </c>
      <c r="M263" s="3">
        <v>0.84517361111111111</v>
      </c>
      <c r="N263" s="3">
        <v>0.84528935185185183</v>
      </c>
      <c r="O263">
        <v>0</v>
      </c>
      <c r="P263" t="s">
        <v>54</v>
      </c>
      <c r="Q263" t="s">
        <v>16</v>
      </c>
      <c r="R263">
        <v>9.1</v>
      </c>
      <c r="S263">
        <v>1000</v>
      </c>
      <c r="T263">
        <v>1000</v>
      </c>
      <c r="U263">
        <v>0</v>
      </c>
      <c r="V263">
        <v>1</v>
      </c>
      <c r="W263" t="s">
        <v>55</v>
      </c>
      <c r="X263">
        <v>0</v>
      </c>
      <c r="Y263" s="4">
        <v>1.8740199999999999E-8</v>
      </c>
      <c r="Z263">
        <v>32339134</v>
      </c>
      <c r="AA263">
        <v>51763259</v>
      </c>
      <c r="AB263">
        <v>6161676</v>
      </c>
      <c r="AC263">
        <v>6243755632</v>
      </c>
      <c r="AD263">
        <v>7681525865</v>
      </c>
      <c r="AE263">
        <v>528367614</v>
      </c>
      <c r="AF263">
        <v>160.126</v>
      </c>
      <c r="AG263" s="4">
        <v>6.8262799999999998E-2</v>
      </c>
      <c r="AH263">
        <v>165.57499999999999</v>
      </c>
      <c r="AI263">
        <v>1830</v>
      </c>
      <c r="AJ263">
        <v>119204</v>
      </c>
      <c r="AK263">
        <v>90265899</v>
      </c>
      <c r="AL263">
        <v>1.6916047035983</v>
      </c>
      <c r="AM263">
        <v>0.99997999999999998</v>
      </c>
      <c r="AN263">
        <v>0.1</v>
      </c>
      <c r="AO263">
        <v>0.5</v>
      </c>
      <c r="AP263" s="4">
        <v>0.04</v>
      </c>
      <c r="AQ263">
        <v>220</v>
      </c>
      <c r="AR263">
        <v>175</v>
      </c>
      <c r="AS263">
        <v>175</v>
      </c>
      <c r="AT263">
        <v>100</v>
      </c>
      <c r="AU263">
        <v>100</v>
      </c>
      <c r="AV263">
        <v>0</v>
      </c>
      <c r="AW263">
        <v>-1</v>
      </c>
    </row>
    <row r="264" spans="1:49">
      <c r="A264" t="s">
        <v>201</v>
      </c>
      <c r="B264">
        <v>15623</v>
      </c>
      <c r="C264" t="s">
        <v>293</v>
      </c>
      <c r="D264" s="1">
        <v>44420.527071759258</v>
      </c>
      <c r="E264" t="s">
        <v>70</v>
      </c>
      <c r="F264" t="s">
        <v>294</v>
      </c>
      <c r="G264">
        <v>11145</v>
      </c>
      <c r="H264" t="s">
        <v>209</v>
      </c>
      <c r="I264" t="s">
        <v>297</v>
      </c>
      <c r="J264">
        <v>1</v>
      </c>
      <c r="K264" t="s">
        <v>53</v>
      </c>
      <c r="L264" s="2">
        <v>44457</v>
      </c>
      <c r="M264" s="3">
        <v>0.84766203703703702</v>
      </c>
      <c r="N264" s="3">
        <v>0.84778935185185178</v>
      </c>
      <c r="O264">
        <v>0</v>
      </c>
      <c r="P264" t="s">
        <v>54</v>
      </c>
      <c r="Q264" t="s">
        <v>16</v>
      </c>
      <c r="R264">
        <v>9.1</v>
      </c>
      <c r="S264">
        <v>1000</v>
      </c>
      <c r="T264">
        <v>1000</v>
      </c>
      <c r="U264">
        <v>0</v>
      </c>
      <c r="V264">
        <v>1</v>
      </c>
      <c r="W264" t="s">
        <v>55</v>
      </c>
      <c r="X264">
        <v>0</v>
      </c>
      <c r="Y264" s="4">
        <v>1.8740199999999999E-8</v>
      </c>
      <c r="Z264">
        <v>47160273</v>
      </c>
      <c r="AA264">
        <v>17491875</v>
      </c>
      <c r="AB264">
        <v>535630</v>
      </c>
      <c r="AC264">
        <v>9200104793</v>
      </c>
      <c r="AD264">
        <v>2824200977</v>
      </c>
      <c r="AE264">
        <v>39353661</v>
      </c>
      <c r="AF264">
        <v>185.06</v>
      </c>
      <c r="AG264" s="4">
        <v>8.2167200000000003E-3</v>
      </c>
      <c r="AH264">
        <v>185.98500000000001</v>
      </c>
      <c r="AI264">
        <v>6838</v>
      </c>
      <c r="AJ264">
        <v>1310902</v>
      </c>
      <c r="AK264">
        <v>65194616</v>
      </c>
      <c r="AL264">
        <v>1.2217628173723201</v>
      </c>
      <c r="AM264">
        <v>0.99989499999999998</v>
      </c>
      <c r="AN264">
        <v>0.1</v>
      </c>
      <c r="AO264">
        <v>0.5</v>
      </c>
      <c r="AP264" s="4">
        <v>0.04</v>
      </c>
      <c r="AQ264">
        <v>220</v>
      </c>
      <c r="AR264">
        <v>175</v>
      </c>
      <c r="AS264">
        <v>175</v>
      </c>
      <c r="AT264">
        <v>100</v>
      </c>
      <c r="AU264">
        <v>100</v>
      </c>
      <c r="AV264">
        <v>0</v>
      </c>
      <c r="AW264">
        <v>-1</v>
      </c>
    </row>
    <row r="265" spans="1:49">
      <c r="A265" t="s">
        <v>201</v>
      </c>
      <c r="B265">
        <v>15623</v>
      </c>
      <c r="C265" t="s">
        <v>293</v>
      </c>
      <c r="D265" s="1">
        <v>44420.527071759258</v>
      </c>
      <c r="E265" t="s">
        <v>70</v>
      </c>
      <c r="F265" t="s">
        <v>294</v>
      </c>
      <c r="G265">
        <v>11163</v>
      </c>
      <c r="H265" t="s">
        <v>209</v>
      </c>
      <c r="I265" t="s">
        <v>298</v>
      </c>
      <c r="J265">
        <v>1</v>
      </c>
      <c r="K265" t="s">
        <v>53</v>
      </c>
      <c r="L265" s="2">
        <v>44457</v>
      </c>
      <c r="M265" s="3">
        <v>0.85015046296296293</v>
      </c>
      <c r="N265" s="3">
        <v>0.8502777777777778</v>
      </c>
      <c r="O265">
        <v>0</v>
      </c>
      <c r="P265" t="s">
        <v>54</v>
      </c>
      <c r="Q265" t="s">
        <v>16</v>
      </c>
      <c r="R265">
        <v>9.1</v>
      </c>
      <c r="S265">
        <v>1000</v>
      </c>
      <c r="T265">
        <v>1000</v>
      </c>
      <c r="U265">
        <v>0</v>
      </c>
      <c r="V265">
        <v>1</v>
      </c>
      <c r="W265" t="s">
        <v>55</v>
      </c>
      <c r="X265">
        <v>0</v>
      </c>
      <c r="Y265" s="4">
        <v>1.8740199999999999E-8</v>
      </c>
      <c r="Z265">
        <v>573929</v>
      </c>
      <c r="AA265">
        <v>51932</v>
      </c>
      <c r="AB265">
        <v>10184</v>
      </c>
      <c r="AC265">
        <v>121714162</v>
      </c>
      <c r="AD265">
        <v>7707402</v>
      </c>
      <c r="AE265">
        <v>703613</v>
      </c>
      <c r="AF265">
        <v>204.58500000000001</v>
      </c>
      <c r="AG265" s="4">
        <v>1.6011399999999999E-2</v>
      </c>
      <c r="AH265">
        <v>206.79</v>
      </c>
      <c r="AI265">
        <v>5657</v>
      </c>
      <c r="AJ265">
        <v>1061386</v>
      </c>
      <c r="AK265">
        <v>641702</v>
      </c>
      <c r="AL265" s="4">
        <v>1.20256501462245E-2</v>
      </c>
      <c r="AM265">
        <v>0.99118399999999995</v>
      </c>
      <c r="AN265">
        <v>0.1</v>
      </c>
      <c r="AO265">
        <v>0.5</v>
      </c>
      <c r="AP265" s="4">
        <v>0.04</v>
      </c>
      <c r="AQ265">
        <v>220</v>
      </c>
      <c r="AR265">
        <v>175</v>
      </c>
      <c r="AS265">
        <v>175</v>
      </c>
      <c r="AT265">
        <v>100</v>
      </c>
      <c r="AU265">
        <v>100</v>
      </c>
      <c r="AV265">
        <v>0</v>
      </c>
      <c r="AW265">
        <v>-1</v>
      </c>
    </row>
    <row r="266" spans="1:49">
      <c r="A266" t="s">
        <v>201</v>
      </c>
      <c r="B266">
        <v>15623</v>
      </c>
      <c r="C266" t="s">
        <v>293</v>
      </c>
      <c r="D266" s="1">
        <v>44420.527071759258</v>
      </c>
      <c r="E266" t="s">
        <v>70</v>
      </c>
      <c r="F266" t="s">
        <v>294</v>
      </c>
      <c r="G266">
        <v>11173</v>
      </c>
      <c r="H266" t="s">
        <v>216</v>
      </c>
      <c r="I266" t="s">
        <v>297</v>
      </c>
      <c r="J266">
        <v>1</v>
      </c>
      <c r="K266" t="s">
        <v>53</v>
      </c>
      <c r="L266" s="2">
        <v>44459</v>
      </c>
      <c r="M266" s="3">
        <v>0.42570601851851847</v>
      </c>
      <c r="N266" s="3">
        <v>0.42583333333333334</v>
      </c>
      <c r="O266">
        <v>0</v>
      </c>
      <c r="P266" t="s">
        <v>54</v>
      </c>
      <c r="Q266" t="s">
        <v>16</v>
      </c>
      <c r="R266">
        <v>9.1</v>
      </c>
      <c r="S266">
        <v>1000</v>
      </c>
      <c r="T266">
        <v>1000</v>
      </c>
      <c r="U266">
        <v>0</v>
      </c>
      <c r="V266">
        <v>1</v>
      </c>
      <c r="W266" t="s">
        <v>55</v>
      </c>
      <c r="X266">
        <v>0</v>
      </c>
      <c r="Y266" s="4">
        <v>1.8740199999999999E-8</v>
      </c>
      <c r="Z266">
        <v>23492422</v>
      </c>
      <c r="AA266">
        <v>191095</v>
      </c>
      <c r="AB266">
        <v>266252</v>
      </c>
      <c r="AC266">
        <v>3906433611</v>
      </c>
      <c r="AD266">
        <v>20212905</v>
      </c>
      <c r="AE266">
        <v>24195981</v>
      </c>
      <c r="AF266">
        <v>164.964</v>
      </c>
      <c r="AG266" s="4">
        <v>1.11171E-2</v>
      </c>
      <c r="AH266">
        <v>165.797</v>
      </c>
      <c r="AI266">
        <v>1577</v>
      </c>
      <c r="AJ266">
        <v>222341</v>
      </c>
      <c r="AK266">
        <v>23951346</v>
      </c>
      <c r="AL266">
        <v>0.44885399691316902</v>
      </c>
      <c r="AM266">
        <v>0.99993399999999999</v>
      </c>
      <c r="AN266">
        <v>0.1</v>
      </c>
      <c r="AO266">
        <v>0.5</v>
      </c>
      <c r="AP266" s="4">
        <v>0.04</v>
      </c>
      <c r="AQ266">
        <v>180</v>
      </c>
      <c r="AR266">
        <v>110</v>
      </c>
      <c r="AS266">
        <v>110</v>
      </c>
      <c r="AT266">
        <v>100</v>
      </c>
      <c r="AU266">
        <v>100</v>
      </c>
      <c r="AV266">
        <v>80</v>
      </c>
      <c r="AW266">
        <v>-1</v>
      </c>
    </row>
    <row r="267" spans="1:49">
      <c r="A267" t="s">
        <v>201</v>
      </c>
      <c r="B267">
        <v>15623</v>
      </c>
      <c r="C267" t="s">
        <v>293</v>
      </c>
      <c r="D267" s="1">
        <v>44420.527071759258</v>
      </c>
      <c r="E267" t="s">
        <v>70</v>
      </c>
      <c r="F267" t="s">
        <v>294</v>
      </c>
      <c r="G267">
        <v>11182</v>
      </c>
      <c r="H267" t="s">
        <v>216</v>
      </c>
      <c r="I267" t="s">
        <v>298</v>
      </c>
      <c r="J267">
        <v>1</v>
      </c>
      <c r="K267" t="s">
        <v>53</v>
      </c>
      <c r="L267" s="2">
        <v>44459</v>
      </c>
      <c r="M267" s="3">
        <v>0.42695601851851855</v>
      </c>
      <c r="N267" s="3">
        <v>0.42708333333333331</v>
      </c>
      <c r="O267">
        <v>0</v>
      </c>
      <c r="P267" t="s">
        <v>54</v>
      </c>
      <c r="Q267" t="s">
        <v>16</v>
      </c>
      <c r="R267">
        <v>9.1</v>
      </c>
      <c r="S267">
        <v>1000</v>
      </c>
      <c r="T267">
        <v>1000</v>
      </c>
      <c r="U267">
        <v>0</v>
      </c>
      <c r="V267">
        <v>1</v>
      </c>
      <c r="W267" t="s">
        <v>55</v>
      </c>
      <c r="X267">
        <v>0</v>
      </c>
      <c r="Y267" s="4">
        <v>1.8740199999999999E-8</v>
      </c>
      <c r="Z267">
        <v>57866</v>
      </c>
      <c r="AA267">
        <v>2912</v>
      </c>
      <c r="AB267">
        <v>4379</v>
      </c>
      <c r="AC267">
        <v>8974810</v>
      </c>
      <c r="AD267">
        <v>307892</v>
      </c>
      <c r="AE267">
        <v>396188</v>
      </c>
      <c r="AF267">
        <v>148.547</v>
      </c>
      <c r="AG267" s="4">
        <v>6.72069E-2</v>
      </c>
      <c r="AH267">
        <v>152.73099999999999</v>
      </c>
      <c r="AI267">
        <v>1529</v>
      </c>
      <c r="AJ267">
        <v>199546</v>
      </c>
      <c r="AK267">
        <v>66686</v>
      </c>
      <c r="AL267" s="4">
        <v>1.2497117129931399E-3</v>
      </c>
      <c r="AM267">
        <v>0.97707200000000005</v>
      </c>
      <c r="AN267">
        <v>0.1</v>
      </c>
      <c r="AO267">
        <v>0.5</v>
      </c>
      <c r="AP267" s="4">
        <v>0.04</v>
      </c>
      <c r="AQ267">
        <v>180</v>
      </c>
      <c r="AR267">
        <v>110</v>
      </c>
      <c r="AS267">
        <v>110</v>
      </c>
      <c r="AT267">
        <v>100</v>
      </c>
      <c r="AU267">
        <v>100</v>
      </c>
      <c r="AV267">
        <v>80</v>
      </c>
      <c r="AW267">
        <v>-1</v>
      </c>
    </row>
    <row r="268" spans="1:49">
      <c r="A268" t="s">
        <v>201</v>
      </c>
      <c r="B268">
        <v>15623</v>
      </c>
      <c r="C268" t="s">
        <v>293</v>
      </c>
      <c r="D268" s="1">
        <v>44420.527071759258</v>
      </c>
      <c r="E268" t="s">
        <v>70</v>
      </c>
      <c r="F268" t="s">
        <v>294</v>
      </c>
      <c r="G268">
        <v>11211</v>
      </c>
      <c r="H268" t="s">
        <v>52</v>
      </c>
      <c r="I268" t="s">
        <v>295</v>
      </c>
      <c r="J268">
        <v>1</v>
      </c>
      <c r="K268" t="s">
        <v>53</v>
      </c>
      <c r="L268" s="2">
        <v>44483</v>
      </c>
      <c r="M268" s="3">
        <v>0.70359953703703704</v>
      </c>
      <c r="N268" s="3">
        <v>0.70373842592592595</v>
      </c>
      <c r="O268">
        <v>0</v>
      </c>
      <c r="P268" t="s">
        <v>54</v>
      </c>
      <c r="Q268" t="s">
        <v>16</v>
      </c>
      <c r="R268">
        <v>9.1</v>
      </c>
      <c r="S268">
        <v>1000</v>
      </c>
      <c r="T268">
        <v>1000</v>
      </c>
      <c r="U268">
        <v>0</v>
      </c>
      <c r="V268">
        <v>1</v>
      </c>
      <c r="W268" t="s">
        <v>55</v>
      </c>
      <c r="X268">
        <v>0</v>
      </c>
      <c r="Y268" s="4">
        <v>1.8740199999999999E-8</v>
      </c>
      <c r="Z268">
        <v>0</v>
      </c>
      <c r="AA268">
        <v>0</v>
      </c>
      <c r="AB268">
        <v>420560</v>
      </c>
      <c r="AC268">
        <v>0</v>
      </c>
      <c r="AD268">
        <v>0</v>
      </c>
      <c r="AE268">
        <v>44300354</v>
      </c>
      <c r="AF268">
        <v>105.337</v>
      </c>
      <c r="AG268">
        <v>1</v>
      </c>
      <c r="AH268" t="s">
        <v>56</v>
      </c>
      <c r="AI268">
        <v>322</v>
      </c>
      <c r="AJ268">
        <v>5577</v>
      </c>
      <c r="AK268">
        <v>420882</v>
      </c>
      <c r="AL268" s="4">
        <v>7.8874301230840403E-3</v>
      </c>
      <c r="AM268">
        <v>0.99923499999999998</v>
      </c>
      <c r="AN268">
        <v>0.1</v>
      </c>
      <c r="AO268">
        <v>0.5</v>
      </c>
      <c r="AP268" s="4">
        <v>0.04</v>
      </c>
      <c r="AQ268">
        <v>40</v>
      </c>
      <c r="AR268">
        <v>65</v>
      </c>
      <c r="AS268">
        <v>65</v>
      </c>
      <c r="AT268">
        <v>140</v>
      </c>
      <c r="AU268">
        <v>140</v>
      </c>
      <c r="AV268">
        <v>0</v>
      </c>
      <c r="AW268">
        <v>-1</v>
      </c>
    </row>
    <row r="269" spans="1:49">
      <c r="A269" t="s">
        <v>201</v>
      </c>
      <c r="B269">
        <v>15623</v>
      </c>
      <c r="C269" t="s">
        <v>293</v>
      </c>
      <c r="D269" s="1">
        <v>44420.527071759258</v>
      </c>
      <c r="E269" t="s">
        <v>70</v>
      </c>
      <c r="F269" t="s">
        <v>294</v>
      </c>
      <c r="G269">
        <v>11220</v>
      </c>
      <c r="H269" t="s">
        <v>57</v>
      </c>
      <c r="I269" t="s">
        <v>296</v>
      </c>
      <c r="J269">
        <v>1</v>
      </c>
      <c r="K269" t="s">
        <v>53</v>
      </c>
      <c r="L269" s="2">
        <v>44483</v>
      </c>
      <c r="M269" s="3">
        <v>0.70513888888888887</v>
      </c>
      <c r="N269" s="3">
        <v>0.70530092592592597</v>
      </c>
      <c r="O269">
        <v>0</v>
      </c>
      <c r="P269" t="s">
        <v>54</v>
      </c>
      <c r="Q269" t="s">
        <v>16</v>
      </c>
      <c r="R269">
        <v>9.1</v>
      </c>
      <c r="S269">
        <v>1000</v>
      </c>
      <c r="T269">
        <v>1000</v>
      </c>
      <c r="U269">
        <v>0</v>
      </c>
      <c r="V269">
        <v>1</v>
      </c>
      <c r="W269" t="s">
        <v>55</v>
      </c>
      <c r="X269">
        <v>0</v>
      </c>
      <c r="Y269" s="4">
        <v>1.8740199999999999E-8</v>
      </c>
      <c r="Z269">
        <v>60501749</v>
      </c>
      <c r="AA269">
        <v>3251480</v>
      </c>
      <c r="AB269">
        <v>255665</v>
      </c>
      <c r="AC269">
        <v>9018200663</v>
      </c>
      <c r="AD269">
        <v>262721396</v>
      </c>
      <c r="AE269">
        <v>11648756</v>
      </c>
      <c r="AF269">
        <v>145.17599999999999</v>
      </c>
      <c r="AG269" s="4">
        <v>3.9942099999999998E-3</v>
      </c>
      <c r="AH269">
        <v>145.57599999999999</v>
      </c>
      <c r="AI269">
        <v>1420</v>
      </c>
      <c r="AJ269">
        <v>33667</v>
      </c>
      <c r="AK269">
        <v>64010314</v>
      </c>
      <c r="AL269">
        <v>1.19956871244593</v>
      </c>
      <c r="AM269">
        <v>0.99997800000000003</v>
      </c>
      <c r="AN269">
        <v>0.1</v>
      </c>
      <c r="AO269">
        <v>0.5</v>
      </c>
      <c r="AP269" s="4">
        <v>0.04</v>
      </c>
      <c r="AQ269">
        <v>180</v>
      </c>
      <c r="AR269">
        <v>90</v>
      </c>
      <c r="AS269">
        <v>90</v>
      </c>
      <c r="AT269">
        <v>60</v>
      </c>
      <c r="AU269">
        <v>60</v>
      </c>
      <c r="AV269">
        <v>0</v>
      </c>
      <c r="AW269">
        <v>-1</v>
      </c>
    </row>
    <row r="270" spans="1:49">
      <c r="A270" t="s">
        <v>201</v>
      </c>
      <c r="B270">
        <v>15623</v>
      </c>
      <c r="C270" t="s">
        <v>293</v>
      </c>
      <c r="D270" s="1">
        <v>44420.527071759258</v>
      </c>
      <c r="E270" t="s">
        <v>70</v>
      </c>
      <c r="F270" t="s">
        <v>294</v>
      </c>
      <c r="G270">
        <v>11283</v>
      </c>
      <c r="H270" t="s">
        <v>52</v>
      </c>
      <c r="I270" t="s">
        <v>295</v>
      </c>
      <c r="J270">
        <v>1</v>
      </c>
      <c r="K270" t="s">
        <v>53</v>
      </c>
      <c r="L270" s="2">
        <v>44483</v>
      </c>
      <c r="M270" s="3">
        <v>0.73409722222222218</v>
      </c>
      <c r="N270" s="3">
        <v>0.73421296296296301</v>
      </c>
      <c r="O270">
        <v>0</v>
      </c>
      <c r="P270" t="s">
        <v>54</v>
      </c>
      <c r="Q270" t="s">
        <v>16</v>
      </c>
      <c r="R270">
        <v>9.1</v>
      </c>
      <c r="S270">
        <v>1000</v>
      </c>
      <c r="T270">
        <v>1000</v>
      </c>
      <c r="U270">
        <v>0</v>
      </c>
      <c r="V270">
        <v>1</v>
      </c>
      <c r="W270" t="s">
        <v>55</v>
      </c>
      <c r="X270">
        <v>0</v>
      </c>
      <c r="Y270" s="4">
        <v>1.8740199999999999E-8</v>
      </c>
      <c r="Z270">
        <v>0</v>
      </c>
      <c r="AA270">
        <v>0</v>
      </c>
      <c r="AB270">
        <v>420560</v>
      </c>
      <c r="AC270">
        <v>0</v>
      </c>
      <c r="AD270">
        <v>0</v>
      </c>
      <c r="AE270">
        <v>44300354</v>
      </c>
      <c r="AF270">
        <v>105.337</v>
      </c>
      <c r="AG270">
        <v>1</v>
      </c>
      <c r="AH270" t="s">
        <v>56</v>
      </c>
      <c r="AI270">
        <v>322</v>
      </c>
      <c r="AJ270">
        <v>5577</v>
      </c>
      <c r="AK270">
        <v>420882</v>
      </c>
      <c r="AL270" s="4">
        <v>7.8874301230840403E-3</v>
      </c>
      <c r="AM270">
        <v>0.99923499999999998</v>
      </c>
      <c r="AN270">
        <v>0.1</v>
      </c>
      <c r="AO270">
        <v>0.5</v>
      </c>
      <c r="AP270" s="4">
        <v>0.04</v>
      </c>
      <c r="AQ270">
        <v>40</v>
      </c>
      <c r="AR270">
        <v>65</v>
      </c>
      <c r="AS270">
        <v>65</v>
      </c>
      <c r="AT270">
        <v>140</v>
      </c>
      <c r="AU270">
        <v>140</v>
      </c>
      <c r="AV270">
        <v>0</v>
      </c>
      <c r="AW270">
        <v>-1</v>
      </c>
    </row>
    <row r="271" spans="1:49">
      <c r="A271" t="s">
        <v>201</v>
      </c>
      <c r="B271">
        <v>15623</v>
      </c>
      <c r="C271" t="s">
        <v>293</v>
      </c>
      <c r="D271" s="1">
        <v>44420.527071759258</v>
      </c>
      <c r="E271" t="s">
        <v>70</v>
      </c>
      <c r="F271" t="s">
        <v>294</v>
      </c>
      <c r="G271">
        <v>11292</v>
      </c>
      <c r="H271" t="s">
        <v>52</v>
      </c>
      <c r="I271" t="s">
        <v>296</v>
      </c>
      <c r="J271">
        <v>1</v>
      </c>
      <c r="K271" t="s">
        <v>53</v>
      </c>
      <c r="L271" s="2">
        <v>44483</v>
      </c>
      <c r="M271" s="3">
        <v>0.73549768518518521</v>
      </c>
      <c r="N271" s="3">
        <v>0.73563657407407401</v>
      </c>
      <c r="O271">
        <v>0</v>
      </c>
      <c r="P271" t="s">
        <v>54</v>
      </c>
      <c r="Q271" t="s">
        <v>16</v>
      </c>
      <c r="R271">
        <v>9.1</v>
      </c>
      <c r="S271">
        <v>1000</v>
      </c>
      <c r="T271">
        <v>1000</v>
      </c>
      <c r="U271">
        <v>0</v>
      </c>
      <c r="V271">
        <v>1</v>
      </c>
      <c r="W271" t="s">
        <v>55</v>
      </c>
      <c r="X271">
        <v>0</v>
      </c>
      <c r="Y271" s="4">
        <v>1.8740199999999999E-8</v>
      </c>
      <c r="Z271">
        <v>0</v>
      </c>
      <c r="AA271">
        <v>0</v>
      </c>
      <c r="AB271">
        <v>22701760</v>
      </c>
      <c r="AC271">
        <v>0</v>
      </c>
      <c r="AD271">
        <v>0</v>
      </c>
      <c r="AE271">
        <v>2552056821</v>
      </c>
      <c r="AF271">
        <v>112.417</v>
      </c>
      <c r="AG271">
        <v>1</v>
      </c>
      <c r="AH271" t="s">
        <v>56</v>
      </c>
      <c r="AI271">
        <v>1170</v>
      </c>
      <c r="AJ271">
        <v>883</v>
      </c>
      <c r="AK271">
        <v>22702930</v>
      </c>
      <c r="AL271">
        <v>0.42545838017370302</v>
      </c>
      <c r="AM271">
        <v>0.99994799999999995</v>
      </c>
      <c r="AN271">
        <v>0.1</v>
      </c>
      <c r="AO271">
        <v>0.5</v>
      </c>
      <c r="AP271" s="4">
        <v>0.04</v>
      </c>
      <c r="AQ271">
        <v>40</v>
      </c>
      <c r="AR271">
        <v>65</v>
      </c>
      <c r="AS271">
        <v>65</v>
      </c>
      <c r="AT271">
        <v>140</v>
      </c>
      <c r="AU271">
        <v>140</v>
      </c>
      <c r="AV271">
        <v>0</v>
      </c>
      <c r="AW271">
        <v>-1</v>
      </c>
    </row>
    <row r="272" spans="1:49">
      <c r="A272" t="s">
        <v>201</v>
      </c>
      <c r="B272">
        <v>15623</v>
      </c>
      <c r="C272" t="s">
        <v>293</v>
      </c>
      <c r="D272" s="1">
        <v>44420.527071759258</v>
      </c>
      <c r="E272" t="s">
        <v>70</v>
      </c>
      <c r="F272" t="s">
        <v>294</v>
      </c>
      <c r="G272">
        <v>11301</v>
      </c>
      <c r="H272" t="s">
        <v>57</v>
      </c>
      <c r="I272" t="s">
        <v>297</v>
      </c>
      <c r="J272">
        <v>1</v>
      </c>
      <c r="K272" t="s">
        <v>53</v>
      </c>
      <c r="L272" s="2">
        <v>44483</v>
      </c>
      <c r="M272" s="3">
        <v>0.73707175925925927</v>
      </c>
      <c r="N272" s="3">
        <v>0.73724537037037041</v>
      </c>
      <c r="O272">
        <v>0</v>
      </c>
      <c r="P272" t="s">
        <v>54</v>
      </c>
      <c r="Q272" t="s">
        <v>16</v>
      </c>
      <c r="R272">
        <v>9.1</v>
      </c>
      <c r="S272">
        <v>1000</v>
      </c>
      <c r="T272">
        <v>1000</v>
      </c>
      <c r="U272">
        <v>0</v>
      </c>
      <c r="V272">
        <v>1</v>
      </c>
      <c r="W272" t="s">
        <v>55</v>
      </c>
      <c r="X272">
        <v>0</v>
      </c>
      <c r="Y272" s="4">
        <v>1.8740199999999999E-8</v>
      </c>
      <c r="Z272">
        <v>23826635</v>
      </c>
      <c r="AA272">
        <v>261303</v>
      </c>
      <c r="AB272">
        <v>131209</v>
      </c>
      <c r="AC272">
        <v>3940342628</v>
      </c>
      <c r="AD272">
        <v>20289665</v>
      </c>
      <c r="AE272">
        <v>5367884</v>
      </c>
      <c r="AF272">
        <v>163.755</v>
      </c>
      <c r="AG272" s="4">
        <v>5.41757E-3</v>
      </c>
      <c r="AH272">
        <v>164.42400000000001</v>
      </c>
      <c r="AI272">
        <v>1577</v>
      </c>
      <c r="AJ272">
        <v>222341</v>
      </c>
      <c r="AK272">
        <v>24220724</v>
      </c>
      <c r="AL272">
        <v>0.45390220556000199</v>
      </c>
      <c r="AM272">
        <v>0.99993500000000002</v>
      </c>
      <c r="AN272">
        <v>0.1</v>
      </c>
      <c r="AO272">
        <v>0.5</v>
      </c>
      <c r="AP272" s="4">
        <v>0.04</v>
      </c>
      <c r="AQ272">
        <v>180</v>
      </c>
      <c r="AR272">
        <v>90</v>
      </c>
      <c r="AS272">
        <v>90</v>
      </c>
      <c r="AT272">
        <v>60</v>
      </c>
      <c r="AU272">
        <v>60</v>
      </c>
      <c r="AV272">
        <v>0</v>
      </c>
      <c r="AW272">
        <v>-1</v>
      </c>
    </row>
    <row r="273" spans="1:49">
      <c r="A273" t="s">
        <v>201</v>
      </c>
      <c r="B273">
        <v>15623</v>
      </c>
      <c r="C273" t="s">
        <v>293</v>
      </c>
      <c r="D273" s="1">
        <v>44420.527071759258</v>
      </c>
      <c r="E273" t="s">
        <v>70</v>
      </c>
      <c r="F273" t="s">
        <v>294</v>
      </c>
      <c r="G273">
        <v>11310</v>
      </c>
      <c r="H273" t="s">
        <v>57</v>
      </c>
      <c r="I273" t="s">
        <v>298</v>
      </c>
      <c r="J273">
        <v>1</v>
      </c>
      <c r="K273" t="s">
        <v>53</v>
      </c>
      <c r="L273" s="2">
        <v>44483</v>
      </c>
      <c r="M273" s="3">
        <v>0.73871527777777779</v>
      </c>
      <c r="N273" s="3">
        <v>0.73888888888888893</v>
      </c>
      <c r="O273">
        <v>0</v>
      </c>
      <c r="P273" t="s">
        <v>54</v>
      </c>
      <c r="Q273" t="s">
        <v>16</v>
      </c>
      <c r="R273">
        <v>9.1</v>
      </c>
      <c r="S273">
        <v>1000</v>
      </c>
      <c r="T273">
        <v>1000</v>
      </c>
      <c r="U273">
        <v>0</v>
      </c>
      <c r="V273">
        <v>1</v>
      </c>
      <c r="W273" t="s">
        <v>55</v>
      </c>
      <c r="X273">
        <v>0</v>
      </c>
      <c r="Y273" s="4">
        <v>1.8740199999999999E-8</v>
      </c>
      <c r="Z273">
        <v>62992</v>
      </c>
      <c r="AA273">
        <v>4793</v>
      </c>
      <c r="AB273">
        <v>3177</v>
      </c>
      <c r="AC273">
        <v>9494407</v>
      </c>
      <c r="AD273">
        <v>370604</v>
      </c>
      <c r="AE273">
        <v>121304</v>
      </c>
      <c r="AF273">
        <v>140.72800000000001</v>
      </c>
      <c r="AG273" s="4">
        <v>4.4770400000000002E-2</v>
      </c>
      <c r="AH273">
        <v>145.53399999999999</v>
      </c>
      <c r="AI273">
        <v>1529</v>
      </c>
      <c r="AJ273">
        <v>199546</v>
      </c>
      <c r="AK273">
        <v>72491</v>
      </c>
      <c r="AL273" s="4">
        <v>1.35849881214327E-3</v>
      </c>
      <c r="AM273">
        <v>0.978908</v>
      </c>
      <c r="AN273">
        <v>0.1</v>
      </c>
      <c r="AO273">
        <v>0.5</v>
      </c>
      <c r="AP273" s="4">
        <v>0.04</v>
      </c>
      <c r="AQ273">
        <v>180</v>
      </c>
      <c r="AR273">
        <v>90</v>
      </c>
      <c r="AS273">
        <v>90</v>
      </c>
      <c r="AT273">
        <v>60</v>
      </c>
      <c r="AU273">
        <v>60</v>
      </c>
      <c r="AV273">
        <v>0</v>
      </c>
      <c r="AW273">
        <v>-1</v>
      </c>
    </row>
    <row r="274" spans="1:49">
      <c r="A274" t="s">
        <v>201</v>
      </c>
      <c r="B274">
        <v>15717</v>
      </c>
      <c r="C274" t="s">
        <v>299</v>
      </c>
      <c r="D274" s="1">
        <v>44449.610763888886</v>
      </c>
      <c r="E274" t="s">
        <v>71</v>
      </c>
      <c r="F274" t="s">
        <v>300</v>
      </c>
      <c r="G274">
        <v>11029</v>
      </c>
      <c r="H274" t="s">
        <v>204</v>
      </c>
      <c r="I274" t="s">
        <v>308</v>
      </c>
      <c r="J274">
        <v>1</v>
      </c>
      <c r="K274" t="s">
        <v>53</v>
      </c>
      <c r="L274" s="2">
        <v>44457</v>
      </c>
      <c r="M274" s="3">
        <v>0.8286458333333333</v>
      </c>
      <c r="N274" s="3">
        <v>0.82886574074074071</v>
      </c>
      <c r="O274">
        <v>0</v>
      </c>
      <c r="P274" t="s">
        <v>54</v>
      </c>
      <c r="Q274" t="s">
        <v>16</v>
      </c>
      <c r="R274">
        <v>9.1</v>
      </c>
      <c r="S274">
        <v>1000</v>
      </c>
      <c r="T274">
        <v>1000</v>
      </c>
      <c r="U274">
        <v>0</v>
      </c>
      <c r="V274">
        <v>1</v>
      </c>
      <c r="W274" t="s">
        <v>55</v>
      </c>
      <c r="X274">
        <v>0</v>
      </c>
      <c r="Y274" s="4">
        <v>1.8740199999999999E-8</v>
      </c>
      <c r="Z274">
        <v>1240320</v>
      </c>
      <c r="AA274">
        <v>12189878</v>
      </c>
      <c r="AB274">
        <v>10932022</v>
      </c>
      <c r="AC274">
        <v>220826278</v>
      </c>
      <c r="AD274">
        <v>1734437775</v>
      </c>
      <c r="AE274">
        <v>602311332</v>
      </c>
      <c r="AF274">
        <v>104.98099999999999</v>
      </c>
      <c r="AG274">
        <v>0.44872800000000002</v>
      </c>
      <c r="AH274">
        <v>145.58699999999999</v>
      </c>
      <c r="AI274">
        <v>3934</v>
      </c>
      <c r="AJ274">
        <v>376976</v>
      </c>
      <c r="AK274">
        <v>24366154</v>
      </c>
      <c r="AL274">
        <v>0.456627598812267</v>
      </c>
      <c r="AM274">
        <v>0.99983900000000003</v>
      </c>
      <c r="AN274">
        <v>0.1</v>
      </c>
      <c r="AO274">
        <v>0.5</v>
      </c>
      <c r="AP274" s="4">
        <v>0.04</v>
      </c>
      <c r="AQ274">
        <v>180</v>
      </c>
      <c r="AR274">
        <v>175</v>
      </c>
      <c r="AS274">
        <v>175</v>
      </c>
      <c r="AT274">
        <v>100</v>
      </c>
      <c r="AU274">
        <v>100</v>
      </c>
      <c r="AV274">
        <v>0</v>
      </c>
      <c r="AW274">
        <v>-1</v>
      </c>
    </row>
    <row r="275" spans="1:49">
      <c r="A275" t="s">
        <v>201</v>
      </c>
      <c r="B275">
        <v>15717</v>
      </c>
      <c r="C275" t="s">
        <v>299</v>
      </c>
      <c r="D275" s="1">
        <v>44449.610763888886</v>
      </c>
      <c r="E275" t="s">
        <v>71</v>
      </c>
      <c r="F275" t="s">
        <v>300</v>
      </c>
      <c r="G275">
        <v>11038</v>
      </c>
      <c r="H275" t="s">
        <v>204</v>
      </c>
      <c r="I275" t="s">
        <v>310</v>
      </c>
      <c r="J275">
        <v>1</v>
      </c>
      <c r="K275" t="s">
        <v>53</v>
      </c>
      <c r="L275" s="2">
        <v>44457</v>
      </c>
      <c r="M275" s="3">
        <v>0.83041666666666669</v>
      </c>
      <c r="N275" s="3">
        <v>0.83059027777777772</v>
      </c>
      <c r="O275">
        <v>0</v>
      </c>
      <c r="P275" t="s">
        <v>54</v>
      </c>
      <c r="Q275" t="s">
        <v>16</v>
      </c>
      <c r="R275">
        <v>9.1</v>
      </c>
      <c r="S275">
        <v>1000</v>
      </c>
      <c r="T275">
        <v>1000</v>
      </c>
      <c r="U275">
        <v>0</v>
      </c>
      <c r="V275">
        <v>1</v>
      </c>
      <c r="W275" t="s">
        <v>55</v>
      </c>
      <c r="X275">
        <v>0</v>
      </c>
      <c r="Y275" s="4">
        <v>1.8740199999999999E-8</v>
      </c>
      <c r="Z275">
        <v>23601</v>
      </c>
      <c r="AA275">
        <v>132710</v>
      </c>
      <c r="AB275">
        <v>135773</v>
      </c>
      <c r="AC275">
        <v>4203346</v>
      </c>
      <c r="AD275">
        <v>19294560</v>
      </c>
      <c r="AE275">
        <v>8012101</v>
      </c>
      <c r="AF275">
        <v>107.88</v>
      </c>
      <c r="AG275">
        <v>0.46484199999999998</v>
      </c>
      <c r="AH275">
        <v>150.328</v>
      </c>
      <c r="AI275">
        <v>5152</v>
      </c>
      <c r="AJ275">
        <v>682581</v>
      </c>
      <c r="AK275">
        <v>297236</v>
      </c>
      <c r="AL275" s="4">
        <v>5.5702742813068902E-3</v>
      </c>
      <c r="AM275">
        <v>0.98266699999999996</v>
      </c>
      <c r="AN275">
        <v>0.1</v>
      </c>
      <c r="AO275">
        <v>0.5</v>
      </c>
      <c r="AP275" s="4">
        <v>0.04</v>
      </c>
      <c r="AQ275">
        <v>180</v>
      </c>
      <c r="AR275">
        <v>175</v>
      </c>
      <c r="AS275">
        <v>175</v>
      </c>
      <c r="AT275">
        <v>100</v>
      </c>
      <c r="AU275">
        <v>100</v>
      </c>
      <c r="AV275">
        <v>0</v>
      </c>
      <c r="AW275">
        <v>-1</v>
      </c>
    </row>
    <row r="276" spans="1:49">
      <c r="A276" t="s">
        <v>201</v>
      </c>
      <c r="B276">
        <v>15717</v>
      </c>
      <c r="C276" t="s">
        <v>299</v>
      </c>
      <c r="D276" s="1">
        <v>44449.610763888886</v>
      </c>
      <c r="E276" t="s">
        <v>71</v>
      </c>
      <c r="F276" t="s">
        <v>300</v>
      </c>
      <c r="G276">
        <v>11047</v>
      </c>
      <c r="H276" t="s">
        <v>204</v>
      </c>
      <c r="I276" t="s">
        <v>309</v>
      </c>
      <c r="J276">
        <v>1</v>
      </c>
      <c r="K276" t="s">
        <v>53</v>
      </c>
      <c r="L276" s="2">
        <v>44457</v>
      </c>
      <c r="M276" s="3">
        <v>0.83216435185185189</v>
      </c>
      <c r="N276" s="3">
        <v>0.83231481481481484</v>
      </c>
      <c r="O276">
        <v>0</v>
      </c>
      <c r="P276" t="s">
        <v>54</v>
      </c>
      <c r="Q276" t="s">
        <v>16</v>
      </c>
      <c r="R276">
        <v>9.1</v>
      </c>
      <c r="S276">
        <v>1000</v>
      </c>
      <c r="T276">
        <v>1000</v>
      </c>
      <c r="U276">
        <v>0</v>
      </c>
      <c r="V276">
        <v>1</v>
      </c>
      <c r="W276" t="s">
        <v>55</v>
      </c>
      <c r="X276">
        <v>0</v>
      </c>
      <c r="Y276" s="4">
        <v>1.8740199999999999E-8</v>
      </c>
      <c r="Z276">
        <v>577687</v>
      </c>
      <c r="AA276">
        <v>7312527</v>
      </c>
      <c r="AB276">
        <v>5266830</v>
      </c>
      <c r="AC276">
        <v>102839203</v>
      </c>
      <c r="AD276">
        <v>1021415522</v>
      </c>
      <c r="AE276">
        <v>354008493</v>
      </c>
      <c r="AF276">
        <v>112.355</v>
      </c>
      <c r="AG276">
        <v>0.40030500000000002</v>
      </c>
      <c r="AH276">
        <v>142.48699999999999</v>
      </c>
      <c r="AI276">
        <v>4314</v>
      </c>
      <c r="AJ276">
        <v>552506</v>
      </c>
      <c r="AK276">
        <v>13161358</v>
      </c>
      <c r="AL276">
        <v>0.24664702113631101</v>
      </c>
      <c r="AM276">
        <v>0.99967200000000001</v>
      </c>
      <c r="AN276">
        <v>0.1</v>
      </c>
      <c r="AO276">
        <v>0.5</v>
      </c>
      <c r="AP276" s="4">
        <v>0.04</v>
      </c>
      <c r="AQ276">
        <v>180</v>
      </c>
      <c r="AR276">
        <v>175</v>
      </c>
      <c r="AS276">
        <v>175</v>
      </c>
      <c r="AT276">
        <v>100</v>
      </c>
      <c r="AU276">
        <v>100</v>
      </c>
      <c r="AV276">
        <v>0</v>
      </c>
      <c r="AW276">
        <v>-1</v>
      </c>
    </row>
    <row r="277" spans="1:49">
      <c r="A277" t="s">
        <v>201</v>
      </c>
      <c r="B277">
        <v>15717</v>
      </c>
      <c r="C277" t="s">
        <v>299</v>
      </c>
      <c r="D277" s="1">
        <v>44449.610763888886</v>
      </c>
      <c r="E277" t="s">
        <v>71</v>
      </c>
      <c r="F277" t="s">
        <v>300</v>
      </c>
      <c r="G277">
        <v>11056</v>
      </c>
      <c r="H277" t="s">
        <v>204</v>
      </c>
      <c r="I277" t="s">
        <v>311</v>
      </c>
      <c r="J277">
        <v>1</v>
      </c>
      <c r="K277" t="s">
        <v>53</v>
      </c>
      <c r="L277" s="2">
        <v>44457</v>
      </c>
      <c r="M277" s="3">
        <v>0.83373842592592595</v>
      </c>
      <c r="N277" s="3">
        <v>0.83391203703703709</v>
      </c>
      <c r="O277">
        <v>0</v>
      </c>
      <c r="P277" t="s">
        <v>54</v>
      </c>
      <c r="Q277" t="s">
        <v>16</v>
      </c>
      <c r="R277">
        <v>9.1</v>
      </c>
      <c r="S277">
        <v>1000</v>
      </c>
      <c r="T277">
        <v>1000</v>
      </c>
      <c r="U277">
        <v>0</v>
      </c>
      <c r="V277">
        <v>1</v>
      </c>
      <c r="W277" t="s">
        <v>55</v>
      </c>
      <c r="X277">
        <v>0</v>
      </c>
      <c r="Y277" s="4">
        <v>1.8740199999999999E-8</v>
      </c>
      <c r="Z277">
        <v>13970</v>
      </c>
      <c r="AA277">
        <v>81453</v>
      </c>
      <c r="AB277">
        <v>19074</v>
      </c>
      <c r="AC277">
        <v>2487907</v>
      </c>
      <c r="AD277">
        <v>11981462</v>
      </c>
      <c r="AE277">
        <v>1358888</v>
      </c>
      <c r="AF277">
        <v>138.24199999999999</v>
      </c>
      <c r="AG277">
        <v>0.16658999999999999</v>
      </c>
      <c r="AH277">
        <v>151.63399999999999</v>
      </c>
      <c r="AI277">
        <v>3471</v>
      </c>
      <c r="AJ277">
        <v>453290</v>
      </c>
      <c r="AK277">
        <v>117968</v>
      </c>
      <c r="AL277" s="4">
        <v>2.2107487532371899E-3</v>
      </c>
      <c r="AM277">
        <v>0.97057700000000002</v>
      </c>
      <c r="AN277">
        <v>0.1</v>
      </c>
      <c r="AO277">
        <v>0.5</v>
      </c>
      <c r="AP277" s="4">
        <v>0.04</v>
      </c>
      <c r="AQ277">
        <v>180</v>
      </c>
      <c r="AR277">
        <v>175</v>
      </c>
      <c r="AS277">
        <v>175</v>
      </c>
      <c r="AT277">
        <v>100</v>
      </c>
      <c r="AU277">
        <v>100</v>
      </c>
      <c r="AV277">
        <v>0</v>
      </c>
      <c r="AW277">
        <v>-1</v>
      </c>
    </row>
    <row r="278" spans="1:49">
      <c r="A278" t="s">
        <v>201</v>
      </c>
      <c r="B278">
        <v>15717</v>
      </c>
      <c r="C278" t="s">
        <v>299</v>
      </c>
      <c r="D278" s="1">
        <v>44449.610763888886</v>
      </c>
      <c r="E278" t="s">
        <v>71</v>
      </c>
      <c r="F278" t="s">
        <v>300</v>
      </c>
      <c r="G278">
        <v>11110</v>
      </c>
      <c r="H278" t="s">
        <v>209</v>
      </c>
      <c r="I278" t="s">
        <v>308</v>
      </c>
      <c r="J278">
        <v>1</v>
      </c>
      <c r="K278" t="s">
        <v>53</v>
      </c>
      <c r="L278" s="2">
        <v>44457</v>
      </c>
      <c r="M278" s="3">
        <v>0.84280092592592604</v>
      </c>
      <c r="N278" s="3">
        <v>0.84295138888888888</v>
      </c>
      <c r="O278">
        <v>0</v>
      </c>
      <c r="P278" t="s">
        <v>54</v>
      </c>
      <c r="Q278" t="s">
        <v>16</v>
      </c>
      <c r="R278">
        <v>9.1</v>
      </c>
      <c r="S278">
        <v>1000</v>
      </c>
      <c r="T278">
        <v>1000</v>
      </c>
      <c r="U278">
        <v>0</v>
      </c>
      <c r="V278">
        <v>1</v>
      </c>
      <c r="W278" t="s">
        <v>55</v>
      </c>
      <c r="X278">
        <v>0</v>
      </c>
      <c r="Y278" s="4">
        <v>1.8740199999999999E-8</v>
      </c>
      <c r="Z278">
        <v>17692787</v>
      </c>
      <c r="AA278">
        <v>12189878</v>
      </c>
      <c r="AB278">
        <v>10932022</v>
      </c>
      <c r="AC278">
        <v>3571337268</v>
      </c>
      <c r="AD278">
        <v>1734437775</v>
      </c>
      <c r="AE278">
        <v>602311332</v>
      </c>
      <c r="AF278">
        <v>144.75399999999999</v>
      </c>
      <c r="AG278">
        <v>0.267845</v>
      </c>
      <c r="AH278">
        <v>177.554</v>
      </c>
      <c r="AI278">
        <v>14714</v>
      </c>
      <c r="AJ278">
        <v>2625690</v>
      </c>
      <c r="AK278">
        <v>40829401</v>
      </c>
      <c r="AL278">
        <v>0.76515281564637505</v>
      </c>
      <c r="AM278">
        <v>0.99963999999999997</v>
      </c>
      <c r="AN278">
        <v>0.1</v>
      </c>
      <c r="AO278">
        <v>0.5</v>
      </c>
      <c r="AP278" s="4">
        <v>0.04</v>
      </c>
      <c r="AQ278">
        <v>220</v>
      </c>
      <c r="AR278">
        <v>175</v>
      </c>
      <c r="AS278">
        <v>175</v>
      </c>
      <c r="AT278">
        <v>100</v>
      </c>
      <c r="AU278">
        <v>100</v>
      </c>
      <c r="AV278">
        <v>0</v>
      </c>
      <c r="AW278">
        <v>-1</v>
      </c>
    </row>
    <row r="279" spans="1:49">
      <c r="A279" t="s">
        <v>201</v>
      </c>
      <c r="B279">
        <v>15717</v>
      </c>
      <c r="C279" t="s">
        <v>299</v>
      </c>
      <c r="D279" s="1">
        <v>44449.610763888886</v>
      </c>
      <c r="E279" t="s">
        <v>71</v>
      </c>
      <c r="F279" t="s">
        <v>300</v>
      </c>
      <c r="G279">
        <v>11128</v>
      </c>
      <c r="H279" t="s">
        <v>209</v>
      </c>
      <c r="I279" t="s">
        <v>310</v>
      </c>
      <c r="J279">
        <v>1</v>
      </c>
      <c r="K279" t="s">
        <v>53</v>
      </c>
      <c r="L279" s="2">
        <v>44457</v>
      </c>
      <c r="M279" s="3">
        <v>0.84530092592592598</v>
      </c>
      <c r="N279" s="3">
        <v>0.84542824074074074</v>
      </c>
      <c r="O279">
        <v>0</v>
      </c>
      <c r="P279" t="s">
        <v>54</v>
      </c>
      <c r="Q279" t="s">
        <v>16</v>
      </c>
      <c r="R279">
        <v>9.1</v>
      </c>
      <c r="S279">
        <v>1000</v>
      </c>
      <c r="T279">
        <v>1000</v>
      </c>
      <c r="U279">
        <v>0</v>
      </c>
      <c r="V279">
        <v>1</v>
      </c>
      <c r="W279" t="s">
        <v>55</v>
      </c>
      <c r="X279">
        <v>0</v>
      </c>
      <c r="Y279" s="4">
        <v>1.8740199999999999E-8</v>
      </c>
      <c r="Z279">
        <v>1728243</v>
      </c>
      <c r="AA279">
        <v>132710</v>
      </c>
      <c r="AB279">
        <v>135773</v>
      </c>
      <c r="AC279">
        <v>364296593</v>
      </c>
      <c r="AD279">
        <v>19294560</v>
      </c>
      <c r="AE279">
        <v>8012101</v>
      </c>
      <c r="AF279">
        <v>196.12299999999999</v>
      </c>
      <c r="AG279" s="4">
        <v>6.7997799999999997E-2</v>
      </c>
      <c r="AH279">
        <v>206.126</v>
      </c>
      <c r="AI279">
        <v>35888</v>
      </c>
      <c r="AJ279">
        <v>7216768</v>
      </c>
      <c r="AK279">
        <v>2032614</v>
      </c>
      <c r="AL279" s="4">
        <v>3.8091676270789299E-2</v>
      </c>
      <c r="AM279">
        <v>0.98234399999999999</v>
      </c>
      <c r="AN279">
        <v>0.1</v>
      </c>
      <c r="AO279">
        <v>0.5</v>
      </c>
      <c r="AP279" s="4">
        <v>0.04</v>
      </c>
      <c r="AQ279">
        <v>220</v>
      </c>
      <c r="AR279">
        <v>175</v>
      </c>
      <c r="AS279">
        <v>175</v>
      </c>
      <c r="AT279">
        <v>100</v>
      </c>
      <c r="AU279">
        <v>100</v>
      </c>
      <c r="AV279">
        <v>0</v>
      </c>
      <c r="AW279">
        <v>-1</v>
      </c>
    </row>
    <row r="280" spans="1:49">
      <c r="A280" t="s">
        <v>201</v>
      </c>
      <c r="B280">
        <v>15717</v>
      </c>
      <c r="C280" t="s">
        <v>299</v>
      </c>
      <c r="D280" s="1">
        <v>44449.610763888886</v>
      </c>
      <c r="E280" t="s">
        <v>71</v>
      </c>
      <c r="F280" t="s">
        <v>300</v>
      </c>
      <c r="G280">
        <v>11146</v>
      </c>
      <c r="H280" t="s">
        <v>209</v>
      </c>
      <c r="I280" t="s">
        <v>309</v>
      </c>
      <c r="J280">
        <v>1</v>
      </c>
      <c r="K280" t="s">
        <v>53</v>
      </c>
      <c r="L280" s="2">
        <v>44457</v>
      </c>
      <c r="M280" s="3">
        <v>0.84780092592592593</v>
      </c>
      <c r="N280" s="3">
        <v>0.84792824074074069</v>
      </c>
      <c r="O280">
        <v>0</v>
      </c>
      <c r="P280" t="s">
        <v>54</v>
      </c>
      <c r="Q280" t="s">
        <v>16</v>
      </c>
      <c r="R280">
        <v>9.1</v>
      </c>
      <c r="S280">
        <v>1000</v>
      </c>
      <c r="T280">
        <v>1000</v>
      </c>
      <c r="U280">
        <v>0</v>
      </c>
      <c r="V280">
        <v>1</v>
      </c>
      <c r="W280" t="s">
        <v>55</v>
      </c>
      <c r="X280">
        <v>0</v>
      </c>
      <c r="Y280" s="4">
        <v>1.8740199999999999E-8</v>
      </c>
      <c r="Z280">
        <v>6487288</v>
      </c>
      <c r="AA280">
        <v>7312527</v>
      </c>
      <c r="AB280">
        <v>5266830</v>
      </c>
      <c r="AC280">
        <v>1298470190</v>
      </c>
      <c r="AD280">
        <v>1021415522</v>
      </c>
      <c r="AE280">
        <v>354008493</v>
      </c>
      <c r="AF280">
        <v>140.239</v>
      </c>
      <c r="AG280">
        <v>0.27623300000000001</v>
      </c>
      <c r="AH280">
        <v>168.11</v>
      </c>
      <c r="AI280">
        <v>25655</v>
      </c>
      <c r="AJ280">
        <v>5012992</v>
      </c>
      <c r="AK280">
        <v>19092300</v>
      </c>
      <c r="AL280">
        <v>0.35779430372160698</v>
      </c>
      <c r="AM280">
        <v>0.99865599999999999</v>
      </c>
      <c r="AN280">
        <v>0.1</v>
      </c>
      <c r="AO280">
        <v>0.5</v>
      </c>
      <c r="AP280" s="4">
        <v>0.04</v>
      </c>
      <c r="AQ280">
        <v>220</v>
      </c>
      <c r="AR280">
        <v>175</v>
      </c>
      <c r="AS280">
        <v>175</v>
      </c>
      <c r="AT280">
        <v>100</v>
      </c>
      <c r="AU280">
        <v>100</v>
      </c>
      <c r="AV280">
        <v>0</v>
      </c>
      <c r="AW280">
        <v>-1</v>
      </c>
    </row>
    <row r="281" spans="1:49">
      <c r="A281" t="s">
        <v>201</v>
      </c>
      <c r="B281">
        <v>15717</v>
      </c>
      <c r="C281" t="s">
        <v>299</v>
      </c>
      <c r="D281" s="1">
        <v>44449.610763888886</v>
      </c>
      <c r="E281" t="s">
        <v>71</v>
      </c>
      <c r="F281" t="s">
        <v>300</v>
      </c>
      <c r="G281">
        <v>11164</v>
      </c>
      <c r="H281" t="s">
        <v>209</v>
      </c>
      <c r="I281" t="s">
        <v>311</v>
      </c>
      <c r="J281">
        <v>1</v>
      </c>
      <c r="K281" t="s">
        <v>53</v>
      </c>
      <c r="L281" s="2">
        <v>44457</v>
      </c>
      <c r="M281" s="3">
        <v>0.85028935185185184</v>
      </c>
      <c r="N281" s="3">
        <v>0.85041666666666671</v>
      </c>
      <c r="O281">
        <v>0</v>
      </c>
      <c r="P281" t="s">
        <v>54</v>
      </c>
      <c r="Q281" t="s">
        <v>16</v>
      </c>
      <c r="R281">
        <v>9.1</v>
      </c>
      <c r="S281">
        <v>1000</v>
      </c>
      <c r="T281">
        <v>1000</v>
      </c>
      <c r="U281">
        <v>0</v>
      </c>
      <c r="V281">
        <v>1</v>
      </c>
      <c r="W281" t="s">
        <v>55</v>
      </c>
      <c r="X281">
        <v>0</v>
      </c>
      <c r="Y281" s="4">
        <v>1.8740199999999999E-8</v>
      </c>
      <c r="Z281">
        <v>633693</v>
      </c>
      <c r="AA281">
        <v>81453</v>
      </c>
      <c r="AB281">
        <v>19074</v>
      </c>
      <c r="AC281">
        <v>132930091</v>
      </c>
      <c r="AD281">
        <v>11981462</v>
      </c>
      <c r="AE281">
        <v>1358888</v>
      </c>
      <c r="AF281">
        <v>199.21899999999999</v>
      </c>
      <c r="AG281" s="4">
        <v>2.5978600000000001E-2</v>
      </c>
      <c r="AH281">
        <v>202.63200000000001</v>
      </c>
      <c r="AI281">
        <v>24127</v>
      </c>
      <c r="AJ281">
        <v>4849810</v>
      </c>
      <c r="AK281">
        <v>758347</v>
      </c>
      <c r="AL281" s="4">
        <v>1.4211605560585599E-2</v>
      </c>
      <c r="AM281">
        <v>0.96818499999999996</v>
      </c>
      <c r="AN281">
        <v>0.1</v>
      </c>
      <c r="AO281">
        <v>0.5</v>
      </c>
      <c r="AP281" s="4">
        <v>0.04</v>
      </c>
      <c r="AQ281">
        <v>220</v>
      </c>
      <c r="AR281">
        <v>175</v>
      </c>
      <c r="AS281">
        <v>175</v>
      </c>
      <c r="AT281">
        <v>100</v>
      </c>
      <c r="AU281">
        <v>100</v>
      </c>
      <c r="AV281">
        <v>0</v>
      </c>
      <c r="AW281">
        <v>-1</v>
      </c>
    </row>
    <row r="282" spans="1:49">
      <c r="A282" t="s">
        <v>201</v>
      </c>
      <c r="B282">
        <v>15717</v>
      </c>
      <c r="C282" t="s">
        <v>299</v>
      </c>
      <c r="D282" s="1">
        <v>44449.610763888886</v>
      </c>
      <c r="E282" t="s">
        <v>71</v>
      </c>
      <c r="F282" t="s">
        <v>300</v>
      </c>
      <c r="G282">
        <v>11193</v>
      </c>
      <c r="H282" t="s">
        <v>52</v>
      </c>
      <c r="I282" t="s">
        <v>308</v>
      </c>
      <c r="J282">
        <v>1</v>
      </c>
      <c r="K282" t="s">
        <v>53</v>
      </c>
      <c r="L282" s="2">
        <v>44483</v>
      </c>
      <c r="M282" s="3">
        <v>0.69929398148148147</v>
      </c>
      <c r="N282" s="3">
        <v>0.69954861111111111</v>
      </c>
      <c r="O282">
        <v>0</v>
      </c>
      <c r="P282" t="s">
        <v>54</v>
      </c>
      <c r="Q282" t="s">
        <v>16</v>
      </c>
      <c r="R282">
        <v>9.1</v>
      </c>
      <c r="S282">
        <v>1000</v>
      </c>
      <c r="T282">
        <v>1000</v>
      </c>
      <c r="U282">
        <v>0</v>
      </c>
      <c r="V282">
        <v>1</v>
      </c>
      <c r="W282" t="s">
        <v>55</v>
      </c>
      <c r="X282">
        <v>0</v>
      </c>
      <c r="Y282" s="4">
        <v>1.8740199999999999E-8</v>
      </c>
      <c r="Z282">
        <v>0</v>
      </c>
      <c r="AA282">
        <v>0</v>
      </c>
      <c r="AB282">
        <v>16415312</v>
      </c>
      <c r="AC282">
        <v>0</v>
      </c>
      <c r="AD282">
        <v>0</v>
      </c>
      <c r="AE282">
        <v>1270456945</v>
      </c>
      <c r="AF282">
        <v>77.394599999999997</v>
      </c>
      <c r="AG282">
        <v>1</v>
      </c>
      <c r="AH282" t="s">
        <v>56</v>
      </c>
      <c r="AI282">
        <v>1287</v>
      </c>
      <c r="AJ282">
        <v>1924</v>
      </c>
      <c r="AK282">
        <v>16416599</v>
      </c>
      <c r="AL282">
        <v>0.30765102207077299</v>
      </c>
      <c r="AM282">
        <v>0.99992199999999998</v>
      </c>
      <c r="AN282">
        <v>0.1</v>
      </c>
      <c r="AO282">
        <v>0.5</v>
      </c>
      <c r="AP282" s="4">
        <v>0.04</v>
      </c>
      <c r="AQ282">
        <v>40</v>
      </c>
      <c r="AR282">
        <v>65</v>
      </c>
      <c r="AS282">
        <v>65</v>
      </c>
      <c r="AT282">
        <v>140</v>
      </c>
      <c r="AU282">
        <v>140</v>
      </c>
      <c r="AV282">
        <v>0</v>
      </c>
      <c r="AW282">
        <v>-1</v>
      </c>
    </row>
    <row r="283" spans="1:49">
      <c r="A283" t="s">
        <v>201</v>
      </c>
      <c r="B283">
        <v>15717</v>
      </c>
      <c r="C283" t="s">
        <v>299</v>
      </c>
      <c r="D283" s="1">
        <v>44449.610763888886</v>
      </c>
      <c r="E283" t="s">
        <v>71</v>
      </c>
      <c r="F283" t="s">
        <v>300</v>
      </c>
      <c r="G283">
        <v>11202</v>
      </c>
      <c r="H283" t="s">
        <v>52</v>
      </c>
      <c r="I283" t="s">
        <v>310</v>
      </c>
      <c r="J283">
        <v>1</v>
      </c>
      <c r="K283" t="s">
        <v>53</v>
      </c>
      <c r="L283" s="2">
        <v>44483</v>
      </c>
      <c r="M283" s="3">
        <v>0.70107638888888879</v>
      </c>
      <c r="N283" s="3">
        <v>0.70124999999999993</v>
      </c>
      <c r="O283">
        <v>0</v>
      </c>
      <c r="P283" t="s">
        <v>54</v>
      </c>
      <c r="Q283" t="s">
        <v>16</v>
      </c>
      <c r="R283">
        <v>9.1</v>
      </c>
      <c r="S283">
        <v>1000</v>
      </c>
      <c r="T283">
        <v>1000</v>
      </c>
      <c r="U283">
        <v>0</v>
      </c>
      <c r="V283">
        <v>1</v>
      </c>
      <c r="W283" t="s">
        <v>55</v>
      </c>
      <c r="X283">
        <v>0</v>
      </c>
      <c r="Y283" s="4">
        <v>1.8740199999999999E-8</v>
      </c>
      <c r="Z283">
        <v>0</v>
      </c>
      <c r="AA283">
        <v>0</v>
      </c>
      <c r="AB283">
        <v>187631</v>
      </c>
      <c r="AC283">
        <v>0</v>
      </c>
      <c r="AD283">
        <v>0</v>
      </c>
      <c r="AE283">
        <v>14279153</v>
      </c>
      <c r="AF283">
        <v>76.1023</v>
      </c>
      <c r="AG283">
        <v>1</v>
      </c>
      <c r="AH283" t="s">
        <v>56</v>
      </c>
      <c r="AI283">
        <v>121</v>
      </c>
      <c r="AJ283">
        <v>3840</v>
      </c>
      <c r="AK283">
        <v>187752</v>
      </c>
      <c r="AL283" s="4">
        <v>3.51851773292579E-3</v>
      </c>
      <c r="AM283">
        <v>0.99935600000000002</v>
      </c>
      <c r="AN283">
        <v>0.1</v>
      </c>
      <c r="AO283">
        <v>0.5</v>
      </c>
      <c r="AP283" s="4">
        <v>0.04</v>
      </c>
      <c r="AQ283">
        <v>40</v>
      </c>
      <c r="AR283">
        <v>65</v>
      </c>
      <c r="AS283">
        <v>65</v>
      </c>
      <c r="AT283">
        <v>140</v>
      </c>
      <c r="AU283">
        <v>140</v>
      </c>
      <c r="AV283">
        <v>0</v>
      </c>
      <c r="AW283">
        <v>-1</v>
      </c>
    </row>
    <row r="284" spans="1:49">
      <c r="A284" t="s">
        <v>201</v>
      </c>
      <c r="B284">
        <v>15717</v>
      </c>
      <c r="C284" t="s">
        <v>299</v>
      </c>
      <c r="D284" s="1">
        <v>44449.610763888886</v>
      </c>
      <c r="E284" t="s">
        <v>71</v>
      </c>
      <c r="F284" t="s">
        <v>300</v>
      </c>
      <c r="G284">
        <v>11229</v>
      </c>
      <c r="H284" t="s">
        <v>52</v>
      </c>
      <c r="I284" t="s">
        <v>308</v>
      </c>
      <c r="J284">
        <v>1</v>
      </c>
      <c r="K284" t="s">
        <v>53</v>
      </c>
      <c r="L284" s="2">
        <v>44483</v>
      </c>
      <c r="M284" s="3">
        <v>0.72539351851851841</v>
      </c>
      <c r="N284" s="3">
        <v>0.72556712962962966</v>
      </c>
      <c r="O284">
        <v>0</v>
      </c>
      <c r="P284" t="s">
        <v>54</v>
      </c>
      <c r="Q284" t="s">
        <v>16</v>
      </c>
      <c r="R284">
        <v>9.1</v>
      </c>
      <c r="S284">
        <v>1000</v>
      </c>
      <c r="T284">
        <v>1000</v>
      </c>
      <c r="U284">
        <v>0</v>
      </c>
      <c r="V284">
        <v>1</v>
      </c>
      <c r="W284" t="s">
        <v>55</v>
      </c>
      <c r="X284">
        <v>0</v>
      </c>
      <c r="Y284" s="4">
        <v>1.8740199999999999E-8</v>
      </c>
      <c r="Z284">
        <v>0</v>
      </c>
      <c r="AA284">
        <v>0</v>
      </c>
      <c r="AB284">
        <v>16415312</v>
      </c>
      <c r="AC284">
        <v>0</v>
      </c>
      <c r="AD284">
        <v>0</v>
      </c>
      <c r="AE284">
        <v>1270456945</v>
      </c>
      <c r="AF284">
        <v>77.394599999999997</v>
      </c>
      <c r="AG284">
        <v>1</v>
      </c>
      <c r="AH284" t="s">
        <v>56</v>
      </c>
      <c r="AI284">
        <v>1287</v>
      </c>
      <c r="AJ284">
        <v>1924</v>
      </c>
      <c r="AK284">
        <v>16416599</v>
      </c>
      <c r="AL284">
        <v>0.30765102207077299</v>
      </c>
      <c r="AM284">
        <v>0.99992199999999998</v>
      </c>
      <c r="AN284">
        <v>0.1</v>
      </c>
      <c r="AO284">
        <v>0.5</v>
      </c>
      <c r="AP284" s="4">
        <v>0.04</v>
      </c>
      <c r="AQ284">
        <v>40</v>
      </c>
      <c r="AR284">
        <v>65</v>
      </c>
      <c r="AS284">
        <v>65</v>
      </c>
      <c r="AT284">
        <v>140</v>
      </c>
      <c r="AU284">
        <v>140</v>
      </c>
      <c r="AV284">
        <v>0</v>
      </c>
      <c r="AW284">
        <v>-1</v>
      </c>
    </row>
    <row r="285" spans="1:49">
      <c r="A285" t="s">
        <v>201</v>
      </c>
      <c r="B285">
        <v>15717</v>
      </c>
      <c r="C285" t="s">
        <v>299</v>
      </c>
      <c r="D285" s="1">
        <v>44449.610763888886</v>
      </c>
      <c r="E285" t="s">
        <v>71</v>
      </c>
      <c r="F285" t="s">
        <v>300</v>
      </c>
      <c r="G285">
        <v>11238</v>
      </c>
      <c r="H285" t="s">
        <v>52</v>
      </c>
      <c r="I285" t="s">
        <v>310</v>
      </c>
      <c r="J285">
        <v>1</v>
      </c>
      <c r="K285" t="s">
        <v>53</v>
      </c>
      <c r="L285" s="2">
        <v>44483</v>
      </c>
      <c r="M285" s="3">
        <v>0.72675925925925933</v>
      </c>
      <c r="N285" s="3">
        <v>0.72689814814814813</v>
      </c>
      <c r="O285">
        <v>0</v>
      </c>
      <c r="P285" t="s">
        <v>54</v>
      </c>
      <c r="Q285" t="s">
        <v>16</v>
      </c>
      <c r="R285">
        <v>9.1</v>
      </c>
      <c r="S285">
        <v>1000</v>
      </c>
      <c r="T285">
        <v>1000</v>
      </c>
      <c r="U285">
        <v>0</v>
      </c>
      <c r="V285">
        <v>1</v>
      </c>
      <c r="W285" t="s">
        <v>55</v>
      </c>
      <c r="X285">
        <v>0</v>
      </c>
      <c r="Y285" s="4">
        <v>1.8740199999999999E-8</v>
      </c>
      <c r="Z285">
        <v>0</v>
      </c>
      <c r="AA285">
        <v>0</v>
      </c>
      <c r="AB285">
        <v>187631</v>
      </c>
      <c r="AC285">
        <v>0</v>
      </c>
      <c r="AD285">
        <v>0</v>
      </c>
      <c r="AE285">
        <v>14279153</v>
      </c>
      <c r="AF285">
        <v>76.1023</v>
      </c>
      <c r="AG285">
        <v>1</v>
      </c>
      <c r="AH285" t="s">
        <v>56</v>
      </c>
      <c r="AI285">
        <v>121</v>
      </c>
      <c r="AJ285">
        <v>3840</v>
      </c>
      <c r="AK285">
        <v>187752</v>
      </c>
      <c r="AL285" s="4">
        <v>3.51851773292579E-3</v>
      </c>
      <c r="AM285">
        <v>0.99935600000000002</v>
      </c>
      <c r="AN285">
        <v>0.1</v>
      </c>
      <c r="AO285">
        <v>0.5</v>
      </c>
      <c r="AP285" s="4">
        <v>0.04</v>
      </c>
      <c r="AQ285">
        <v>40</v>
      </c>
      <c r="AR285">
        <v>65</v>
      </c>
      <c r="AS285">
        <v>65</v>
      </c>
      <c r="AT285">
        <v>140</v>
      </c>
      <c r="AU285">
        <v>140</v>
      </c>
      <c r="AV285">
        <v>0</v>
      </c>
      <c r="AW285">
        <v>-1</v>
      </c>
    </row>
    <row r="286" spans="1:49">
      <c r="A286" t="s">
        <v>201</v>
      </c>
      <c r="B286">
        <v>15717</v>
      </c>
      <c r="C286" t="s">
        <v>299</v>
      </c>
      <c r="D286" s="1">
        <v>44449.610763888886</v>
      </c>
      <c r="E286" t="s">
        <v>71</v>
      </c>
      <c r="F286" t="s">
        <v>300</v>
      </c>
      <c r="G286">
        <v>11247</v>
      </c>
      <c r="H286" t="s">
        <v>52</v>
      </c>
      <c r="I286" t="s">
        <v>308</v>
      </c>
      <c r="J286">
        <v>1</v>
      </c>
      <c r="K286" t="s">
        <v>53</v>
      </c>
      <c r="L286" s="2">
        <v>44483</v>
      </c>
      <c r="M286" s="3">
        <v>0.72812500000000002</v>
      </c>
      <c r="N286" s="3">
        <v>0.72835648148148147</v>
      </c>
      <c r="O286">
        <v>0</v>
      </c>
      <c r="P286" t="s">
        <v>54</v>
      </c>
      <c r="Q286" t="s">
        <v>16</v>
      </c>
      <c r="R286">
        <v>9.1</v>
      </c>
      <c r="S286">
        <v>1000</v>
      </c>
      <c r="T286">
        <v>1000</v>
      </c>
      <c r="U286">
        <v>0</v>
      </c>
      <c r="V286">
        <v>1</v>
      </c>
      <c r="W286" t="s">
        <v>55</v>
      </c>
      <c r="X286">
        <v>0</v>
      </c>
      <c r="Y286" s="4">
        <v>1.8740199999999999E-8</v>
      </c>
      <c r="Z286">
        <v>0</v>
      </c>
      <c r="AA286">
        <v>0</v>
      </c>
      <c r="AB286">
        <v>16415312</v>
      </c>
      <c r="AC286">
        <v>0</v>
      </c>
      <c r="AD286">
        <v>0</v>
      </c>
      <c r="AE286">
        <v>1270456945</v>
      </c>
      <c r="AF286">
        <v>77.394599999999997</v>
      </c>
      <c r="AG286">
        <v>1</v>
      </c>
      <c r="AH286" t="s">
        <v>56</v>
      </c>
      <c r="AI286">
        <v>1287</v>
      </c>
      <c r="AJ286">
        <v>1924</v>
      </c>
      <c r="AK286">
        <v>16416599</v>
      </c>
      <c r="AL286">
        <v>0.30765102207077299</v>
      </c>
      <c r="AM286">
        <v>0.99992199999999998</v>
      </c>
      <c r="AN286">
        <v>0.1</v>
      </c>
      <c r="AO286">
        <v>0.5</v>
      </c>
      <c r="AP286" s="4">
        <v>0.04</v>
      </c>
      <c r="AQ286">
        <v>40</v>
      </c>
      <c r="AR286">
        <v>65</v>
      </c>
      <c r="AS286">
        <v>65</v>
      </c>
      <c r="AT286">
        <v>140</v>
      </c>
      <c r="AU286">
        <v>140</v>
      </c>
      <c r="AV286">
        <v>0</v>
      </c>
      <c r="AW286">
        <v>-1</v>
      </c>
    </row>
    <row r="287" spans="1:49">
      <c r="A287" t="s">
        <v>201</v>
      </c>
      <c r="B287">
        <v>15717</v>
      </c>
      <c r="C287" t="s">
        <v>299</v>
      </c>
      <c r="D287" s="1">
        <v>44449.610763888886</v>
      </c>
      <c r="E287" t="s">
        <v>71</v>
      </c>
      <c r="F287" t="s">
        <v>300</v>
      </c>
      <c r="G287">
        <v>11256</v>
      </c>
      <c r="H287" t="s">
        <v>52</v>
      </c>
      <c r="I287" t="s">
        <v>310</v>
      </c>
      <c r="J287">
        <v>1</v>
      </c>
      <c r="K287" t="s">
        <v>53</v>
      </c>
      <c r="L287" s="2">
        <v>44483</v>
      </c>
      <c r="M287" s="3">
        <v>0.7297569444444445</v>
      </c>
      <c r="N287" s="3">
        <v>0.72990740740740734</v>
      </c>
      <c r="O287">
        <v>0</v>
      </c>
      <c r="P287" t="s">
        <v>54</v>
      </c>
      <c r="Q287" t="s">
        <v>16</v>
      </c>
      <c r="R287">
        <v>9.1</v>
      </c>
      <c r="S287">
        <v>1000</v>
      </c>
      <c r="T287">
        <v>1000</v>
      </c>
      <c r="U287">
        <v>0</v>
      </c>
      <c r="V287">
        <v>1</v>
      </c>
      <c r="W287" t="s">
        <v>55</v>
      </c>
      <c r="X287">
        <v>0</v>
      </c>
      <c r="Y287" s="4">
        <v>1.8740199999999999E-8</v>
      </c>
      <c r="Z287">
        <v>0</v>
      </c>
      <c r="AA287">
        <v>0</v>
      </c>
      <c r="AB287">
        <v>187631</v>
      </c>
      <c r="AC287">
        <v>0</v>
      </c>
      <c r="AD287">
        <v>0</v>
      </c>
      <c r="AE287">
        <v>14279153</v>
      </c>
      <c r="AF287">
        <v>76.1023</v>
      </c>
      <c r="AG287">
        <v>1</v>
      </c>
      <c r="AH287" t="s">
        <v>56</v>
      </c>
      <c r="AI287">
        <v>121</v>
      </c>
      <c r="AJ287">
        <v>3840</v>
      </c>
      <c r="AK287">
        <v>187752</v>
      </c>
      <c r="AL287" s="4">
        <v>3.51851773292579E-3</v>
      </c>
      <c r="AM287">
        <v>0.99935600000000002</v>
      </c>
      <c r="AN287">
        <v>0.1</v>
      </c>
      <c r="AO287">
        <v>0.5</v>
      </c>
      <c r="AP287" s="4">
        <v>0.04</v>
      </c>
      <c r="AQ287">
        <v>40</v>
      </c>
      <c r="AR287">
        <v>65</v>
      </c>
      <c r="AS287">
        <v>65</v>
      </c>
      <c r="AT287">
        <v>140</v>
      </c>
      <c r="AU287">
        <v>140</v>
      </c>
      <c r="AV287">
        <v>0</v>
      </c>
      <c r="AW287">
        <v>-1</v>
      </c>
    </row>
    <row r="288" spans="1:49">
      <c r="A288" t="s">
        <v>201</v>
      </c>
      <c r="B288">
        <v>15717</v>
      </c>
      <c r="C288" t="s">
        <v>299</v>
      </c>
      <c r="D288" s="1">
        <v>44449.610763888886</v>
      </c>
      <c r="E288" t="s">
        <v>71</v>
      </c>
      <c r="F288" t="s">
        <v>300</v>
      </c>
      <c r="G288">
        <v>11265</v>
      </c>
      <c r="H288" t="s">
        <v>52</v>
      </c>
      <c r="I288" t="s">
        <v>309</v>
      </c>
      <c r="J288">
        <v>1</v>
      </c>
      <c r="K288" t="s">
        <v>53</v>
      </c>
      <c r="L288" s="2">
        <v>44483</v>
      </c>
      <c r="M288" s="3">
        <v>0.73129629629629633</v>
      </c>
      <c r="N288" s="3">
        <v>0.73145833333333332</v>
      </c>
      <c r="O288">
        <v>0</v>
      </c>
      <c r="P288" t="s">
        <v>54</v>
      </c>
      <c r="Q288" t="s">
        <v>16</v>
      </c>
      <c r="R288">
        <v>9.1</v>
      </c>
      <c r="S288">
        <v>1000</v>
      </c>
      <c r="T288">
        <v>1000</v>
      </c>
      <c r="U288">
        <v>0</v>
      </c>
      <c r="V288">
        <v>1</v>
      </c>
      <c r="W288" t="s">
        <v>55</v>
      </c>
      <c r="X288">
        <v>0</v>
      </c>
      <c r="Y288" s="4">
        <v>1.8740199999999999E-8</v>
      </c>
      <c r="Z288">
        <v>0</v>
      </c>
      <c r="AA288">
        <v>0</v>
      </c>
      <c r="AB288">
        <v>8920643</v>
      </c>
      <c r="AC288">
        <v>0</v>
      </c>
      <c r="AD288">
        <v>0</v>
      </c>
      <c r="AE288">
        <v>795715178</v>
      </c>
      <c r="AF288">
        <v>89.199299999999994</v>
      </c>
      <c r="AG288">
        <v>1</v>
      </c>
      <c r="AH288" t="s">
        <v>56</v>
      </c>
      <c r="AI288">
        <v>303</v>
      </c>
      <c r="AJ288">
        <v>6457</v>
      </c>
      <c r="AK288">
        <v>8920946</v>
      </c>
      <c r="AL288">
        <v>0.16718067821100899</v>
      </c>
      <c r="AM288">
        <v>0.99996600000000002</v>
      </c>
      <c r="AN288">
        <v>0.1</v>
      </c>
      <c r="AO288">
        <v>0.5</v>
      </c>
      <c r="AP288" s="4">
        <v>0.04</v>
      </c>
      <c r="AQ288">
        <v>40</v>
      </c>
      <c r="AR288">
        <v>65</v>
      </c>
      <c r="AS288">
        <v>65</v>
      </c>
      <c r="AT288">
        <v>140</v>
      </c>
      <c r="AU288">
        <v>140</v>
      </c>
      <c r="AV288">
        <v>0</v>
      </c>
      <c r="AW288">
        <v>-1</v>
      </c>
    </row>
    <row r="289" spans="1:49">
      <c r="A289" t="s">
        <v>201</v>
      </c>
      <c r="B289">
        <v>15717</v>
      </c>
      <c r="C289" t="s">
        <v>299</v>
      </c>
      <c r="D289" s="1">
        <v>44449.610763888886</v>
      </c>
      <c r="E289" t="s">
        <v>71</v>
      </c>
      <c r="F289" t="s">
        <v>300</v>
      </c>
      <c r="G289">
        <v>11274</v>
      </c>
      <c r="H289" t="s">
        <v>52</v>
      </c>
      <c r="I289" t="s">
        <v>311</v>
      </c>
      <c r="J289">
        <v>1</v>
      </c>
      <c r="K289" t="s">
        <v>53</v>
      </c>
      <c r="L289" s="2">
        <v>44483</v>
      </c>
      <c r="M289" s="3">
        <v>0.7327893518518519</v>
      </c>
      <c r="N289" s="3">
        <v>0.73295138888888889</v>
      </c>
      <c r="O289">
        <v>0</v>
      </c>
      <c r="P289" t="s">
        <v>54</v>
      </c>
      <c r="Q289" t="s">
        <v>16</v>
      </c>
      <c r="R289">
        <v>9.1</v>
      </c>
      <c r="S289">
        <v>1000</v>
      </c>
      <c r="T289">
        <v>1000</v>
      </c>
      <c r="U289">
        <v>0</v>
      </c>
      <c r="V289">
        <v>1</v>
      </c>
      <c r="W289" t="s">
        <v>55</v>
      </c>
      <c r="X289">
        <v>0</v>
      </c>
      <c r="Y289" s="4">
        <v>1.8740199999999999E-8</v>
      </c>
      <c r="Z289">
        <v>0</v>
      </c>
      <c r="AA289">
        <v>0</v>
      </c>
      <c r="AB289">
        <v>47922</v>
      </c>
      <c r="AC289">
        <v>0</v>
      </c>
      <c r="AD289">
        <v>0</v>
      </c>
      <c r="AE289">
        <v>4887123</v>
      </c>
      <c r="AF289">
        <v>101.98099999999999</v>
      </c>
      <c r="AG289">
        <v>1</v>
      </c>
      <c r="AH289" t="s">
        <v>56</v>
      </c>
      <c r="AI289">
        <v>164</v>
      </c>
      <c r="AJ289">
        <v>4608</v>
      </c>
      <c r="AK289">
        <v>48086</v>
      </c>
      <c r="AL289" s="4">
        <v>9.0114322992814898E-4</v>
      </c>
      <c r="AM289">
        <v>0.99658899999999995</v>
      </c>
      <c r="AN289">
        <v>0.1</v>
      </c>
      <c r="AO289">
        <v>0.5</v>
      </c>
      <c r="AP289" s="4">
        <v>0.04</v>
      </c>
      <c r="AQ289">
        <v>40</v>
      </c>
      <c r="AR289">
        <v>65</v>
      </c>
      <c r="AS289">
        <v>65</v>
      </c>
      <c r="AT289">
        <v>140</v>
      </c>
      <c r="AU289">
        <v>140</v>
      </c>
      <c r="AV289">
        <v>0</v>
      </c>
      <c r="AW289">
        <v>-1</v>
      </c>
    </row>
    <row r="290" spans="1:49">
      <c r="A290" t="s">
        <v>201</v>
      </c>
      <c r="B290">
        <v>15717</v>
      </c>
      <c r="C290" t="s">
        <v>299</v>
      </c>
      <c r="D290" s="1">
        <v>44449.610763888886</v>
      </c>
      <c r="E290" t="s">
        <v>71</v>
      </c>
      <c r="F290" t="s">
        <v>300</v>
      </c>
      <c r="G290">
        <v>12636</v>
      </c>
      <c r="H290" t="s">
        <v>52</v>
      </c>
      <c r="I290" t="s">
        <v>309</v>
      </c>
      <c r="J290">
        <v>1</v>
      </c>
      <c r="K290" t="s">
        <v>53</v>
      </c>
      <c r="L290" s="2">
        <v>44484</v>
      </c>
      <c r="M290" s="3">
        <v>0.61214120370370373</v>
      </c>
      <c r="N290" s="3">
        <v>0.61230324074074072</v>
      </c>
      <c r="O290">
        <v>0</v>
      </c>
      <c r="P290" t="s">
        <v>54</v>
      </c>
      <c r="Q290" t="s">
        <v>16</v>
      </c>
      <c r="R290">
        <v>9.1</v>
      </c>
      <c r="S290">
        <v>1000</v>
      </c>
      <c r="T290">
        <v>1000</v>
      </c>
      <c r="U290">
        <v>0</v>
      </c>
      <c r="V290">
        <v>1</v>
      </c>
      <c r="W290" t="s">
        <v>55</v>
      </c>
      <c r="X290">
        <v>0</v>
      </c>
      <c r="Y290" s="4">
        <v>1.8740199999999999E-8</v>
      </c>
      <c r="Z290">
        <v>0</v>
      </c>
      <c r="AA290">
        <v>0</v>
      </c>
      <c r="AB290">
        <v>8920643</v>
      </c>
      <c r="AC290">
        <v>0</v>
      </c>
      <c r="AD290">
        <v>0</v>
      </c>
      <c r="AE290">
        <v>795715178</v>
      </c>
      <c r="AF290">
        <v>89.199299999999994</v>
      </c>
      <c r="AG290">
        <v>1</v>
      </c>
      <c r="AH290" t="s">
        <v>56</v>
      </c>
      <c r="AI290">
        <v>303</v>
      </c>
      <c r="AJ290">
        <v>6457</v>
      </c>
      <c r="AK290">
        <v>8920946</v>
      </c>
      <c r="AL290">
        <v>0.16718067821100899</v>
      </c>
      <c r="AM290">
        <v>0.99996600000000002</v>
      </c>
      <c r="AN290">
        <v>0.1</v>
      </c>
      <c r="AO290">
        <v>0.5</v>
      </c>
      <c r="AP290" s="4">
        <v>0.04</v>
      </c>
      <c r="AQ290">
        <v>40</v>
      </c>
      <c r="AR290">
        <v>65</v>
      </c>
      <c r="AS290">
        <v>65</v>
      </c>
      <c r="AT290">
        <v>140</v>
      </c>
      <c r="AU290">
        <v>140</v>
      </c>
      <c r="AV290">
        <v>0</v>
      </c>
      <c r="AW290">
        <v>-1</v>
      </c>
    </row>
    <row r="291" spans="1:49">
      <c r="A291" t="s">
        <v>201</v>
      </c>
      <c r="B291">
        <v>15717</v>
      </c>
      <c r="C291" t="s">
        <v>299</v>
      </c>
      <c r="D291" s="1">
        <v>44449.610763888886</v>
      </c>
      <c r="E291" t="s">
        <v>71</v>
      </c>
      <c r="F291" t="s">
        <v>300</v>
      </c>
      <c r="G291">
        <v>12637</v>
      </c>
      <c r="H291" t="s">
        <v>52</v>
      </c>
      <c r="I291" t="s">
        <v>311</v>
      </c>
      <c r="J291">
        <v>1</v>
      </c>
      <c r="K291" t="s">
        <v>53</v>
      </c>
      <c r="L291" s="2">
        <v>44484</v>
      </c>
      <c r="M291" s="3">
        <v>0.61230324074074072</v>
      </c>
      <c r="N291" s="3">
        <v>0.61246527777777782</v>
      </c>
      <c r="O291">
        <v>0</v>
      </c>
      <c r="P291" t="s">
        <v>54</v>
      </c>
      <c r="Q291" t="s">
        <v>16</v>
      </c>
      <c r="R291">
        <v>9.1</v>
      </c>
      <c r="S291">
        <v>1000</v>
      </c>
      <c r="T291">
        <v>1000</v>
      </c>
      <c r="U291">
        <v>0</v>
      </c>
      <c r="V291">
        <v>1</v>
      </c>
      <c r="W291" t="s">
        <v>55</v>
      </c>
      <c r="X291">
        <v>0</v>
      </c>
      <c r="Y291" s="4">
        <v>1.8740199999999999E-8</v>
      </c>
      <c r="Z291">
        <v>0</v>
      </c>
      <c r="AA291">
        <v>0</v>
      </c>
      <c r="AB291">
        <v>47922</v>
      </c>
      <c r="AC291">
        <v>0</v>
      </c>
      <c r="AD291">
        <v>0</v>
      </c>
      <c r="AE291">
        <v>4887123</v>
      </c>
      <c r="AF291">
        <v>101.98099999999999</v>
      </c>
      <c r="AG291">
        <v>1</v>
      </c>
      <c r="AH291" t="s">
        <v>56</v>
      </c>
      <c r="AI291">
        <v>164</v>
      </c>
      <c r="AJ291">
        <v>4608</v>
      </c>
      <c r="AK291">
        <v>48086</v>
      </c>
      <c r="AL291" s="4">
        <v>9.0114322992814898E-4</v>
      </c>
      <c r="AM291">
        <v>0.99658899999999995</v>
      </c>
      <c r="AN291">
        <v>0.1</v>
      </c>
      <c r="AO291">
        <v>0.5</v>
      </c>
      <c r="AP291" s="4">
        <v>0.04</v>
      </c>
      <c r="AQ291">
        <v>40</v>
      </c>
      <c r="AR291">
        <v>65</v>
      </c>
      <c r="AS291">
        <v>65</v>
      </c>
      <c r="AT291">
        <v>140</v>
      </c>
      <c r="AU291">
        <v>140</v>
      </c>
      <c r="AV291">
        <v>0</v>
      </c>
      <c r="AW291">
        <v>-1</v>
      </c>
    </row>
    <row r="292" spans="1:49">
      <c r="A292" t="s">
        <v>201</v>
      </c>
      <c r="B292">
        <v>16391</v>
      </c>
      <c r="C292" t="s">
        <v>72</v>
      </c>
      <c r="D292" s="1">
        <v>44602.816608796296</v>
      </c>
      <c r="E292" t="s">
        <v>73</v>
      </c>
      <c r="F292" t="s">
        <v>74</v>
      </c>
      <c r="G292">
        <v>12841</v>
      </c>
      <c r="H292" t="s">
        <v>57</v>
      </c>
      <c r="I292" t="s">
        <v>75</v>
      </c>
      <c r="J292">
        <v>1</v>
      </c>
      <c r="K292" t="s">
        <v>53</v>
      </c>
      <c r="L292" s="2">
        <v>44610</v>
      </c>
      <c r="M292" s="3">
        <v>0.67903935185185194</v>
      </c>
      <c r="N292" s="3">
        <v>0.67935185185185187</v>
      </c>
      <c r="O292">
        <v>0</v>
      </c>
      <c r="P292" t="s">
        <v>54</v>
      </c>
      <c r="Q292" t="s">
        <v>16</v>
      </c>
      <c r="R292">
        <v>9.1</v>
      </c>
      <c r="S292">
        <v>1000</v>
      </c>
      <c r="T292">
        <v>1000</v>
      </c>
      <c r="U292">
        <v>0</v>
      </c>
      <c r="V292">
        <v>1</v>
      </c>
      <c r="W292" t="s">
        <v>55</v>
      </c>
      <c r="X292">
        <v>0</v>
      </c>
      <c r="Y292" s="4">
        <v>1.8740199999999999E-8</v>
      </c>
      <c r="Z292">
        <v>17369185</v>
      </c>
      <c r="AA292">
        <v>501236</v>
      </c>
      <c r="AB292">
        <v>344169</v>
      </c>
      <c r="AC292">
        <v>2756798569</v>
      </c>
      <c r="AD292">
        <v>38717321</v>
      </c>
      <c r="AE292">
        <v>13320435</v>
      </c>
      <c r="AF292">
        <v>154.208</v>
      </c>
      <c r="AG292" s="4">
        <v>1.8895200000000001E-2</v>
      </c>
      <c r="AH292">
        <v>156.43299999999999</v>
      </c>
      <c r="AI292">
        <v>7540123</v>
      </c>
      <c r="AJ292">
        <v>968168268</v>
      </c>
      <c r="AK292">
        <v>25754713</v>
      </c>
      <c r="AL292">
        <v>0.4826495291497</v>
      </c>
      <c r="AM292">
        <v>0.707233</v>
      </c>
      <c r="AN292">
        <v>0.1</v>
      </c>
      <c r="AO292">
        <v>0.5</v>
      </c>
      <c r="AP292" s="4">
        <v>0.04</v>
      </c>
      <c r="AQ292">
        <v>180</v>
      </c>
      <c r="AR292">
        <v>90</v>
      </c>
      <c r="AS292">
        <v>90</v>
      </c>
      <c r="AT292">
        <v>60</v>
      </c>
      <c r="AU292">
        <v>60</v>
      </c>
      <c r="AV292">
        <v>0</v>
      </c>
      <c r="AW292">
        <v>-1</v>
      </c>
    </row>
    <row r="293" spans="1:49">
      <c r="A293" t="s">
        <v>201</v>
      </c>
      <c r="B293">
        <v>16391</v>
      </c>
      <c r="C293" t="s">
        <v>72</v>
      </c>
      <c r="D293" s="1">
        <v>44602.816608796296</v>
      </c>
      <c r="E293" t="s">
        <v>73</v>
      </c>
      <c r="F293" t="s">
        <v>74</v>
      </c>
      <c r="G293">
        <v>12852</v>
      </c>
      <c r="H293" t="s">
        <v>57</v>
      </c>
      <c r="I293" t="s">
        <v>76</v>
      </c>
      <c r="J293">
        <v>1</v>
      </c>
      <c r="K293" t="s">
        <v>53</v>
      </c>
      <c r="L293" s="2">
        <v>44610</v>
      </c>
      <c r="M293" s="3">
        <v>0.68256944444444445</v>
      </c>
      <c r="N293" s="3">
        <v>0.68282407407407408</v>
      </c>
      <c r="O293">
        <v>0</v>
      </c>
      <c r="P293" t="s">
        <v>54</v>
      </c>
      <c r="Q293" t="s">
        <v>16</v>
      </c>
      <c r="R293">
        <v>9.1</v>
      </c>
      <c r="S293">
        <v>1000</v>
      </c>
      <c r="T293">
        <v>1000</v>
      </c>
      <c r="U293">
        <v>0</v>
      </c>
      <c r="V293">
        <v>1</v>
      </c>
      <c r="W293" t="s">
        <v>55</v>
      </c>
      <c r="X293">
        <v>0</v>
      </c>
      <c r="Y293" s="4">
        <v>1.8740199999999999E-8</v>
      </c>
      <c r="Z293">
        <v>40707592</v>
      </c>
      <c r="AA293">
        <v>28790008</v>
      </c>
      <c r="AB293">
        <v>24517339</v>
      </c>
      <c r="AC293">
        <v>4924773437</v>
      </c>
      <c r="AD293">
        <v>2165177209</v>
      </c>
      <c r="AE293">
        <v>1078124156</v>
      </c>
      <c r="AF293">
        <v>86.880600000000001</v>
      </c>
      <c r="AG293">
        <v>0.26078099999999999</v>
      </c>
      <c r="AH293">
        <v>102.017</v>
      </c>
      <c r="AI293">
        <v>714550</v>
      </c>
      <c r="AJ293">
        <v>57223416</v>
      </c>
      <c r="AK293">
        <v>94729489</v>
      </c>
      <c r="AL293">
        <v>1.7752534560350799</v>
      </c>
      <c r="AM293">
        <v>0.99245700000000003</v>
      </c>
      <c r="AN293">
        <v>0.1</v>
      </c>
      <c r="AO293">
        <v>0.5</v>
      </c>
      <c r="AP293" s="4">
        <v>0.04</v>
      </c>
      <c r="AQ293">
        <v>180</v>
      </c>
      <c r="AR293">
        <v>90</v>
      </c>
      <c r="AS293">
        <v>90</v>
      </c>
      <c r="AT293">
        <v>60</v>
      </c>
      <c r="AU293">
        <v>60</v>
      </c>
      <c r="AV293">
        <v>0</v>
      </c>
      <c r="AW293">
        <v>-1</v>
      </c>
    </row>
    <row r="294" spans="1:49">
      <c r="A294" t="s">
        <v>201</v>
      </c>
      <c r="B294">
        <v>16391</v>
      </c>
      <c r="C294" t="s">
        <v>72</v>
      </c>
      <c r="D294" s="1">
        <v>44602.816608796296</v>
      </c>
      <c r="E294" t="s">
        <v>73</v>
      </c>
      <c r="F294" t="s">
        <v>74</v>
      </c>
      <c r="G294">
        <v>12863</v>
      </c>
      <c r="H294" t="s">
        <v>57</v>
      </c>
      <c r="I294" t="s">
        <v>77</v>
      </c>
      <c r="J294">
        <v>1</v>
      </c>
      <c r="K294" t="s">
        <v>53</v>
      </c>
      <c r="L294" s="2">
        <v>44610</v>
      </c>
      <c r="M294" s="3">
        <v>0.68609953703703708</v>
      </c>
      <c r="N294" s="3">
        <v>0.68638888888888883</v>
      </c>
      <c r="O294">
        <v>0</v>
      </c>
      <c r="P294" t="s">
        <v>54</v>
      </c>
      <c r="Q294" t="s">
        <v>16</v>
      </c>
      <c r="R294">
        <v>9.1</v>
      </c>
      <c r="S294">
        <v>1000</v>
      </c>
      <c r="T294">
        <v>1000</v>
      </c>
      <c r="U294">
        <v>0</v>
      </c>
      <c r="V294">
        <v>1</v>
      </c>
      <c r="W294" t="s">
        <v>55</v>
      </c>
      <c r="X294">
        <v>0</v>
      </c>
      <c r="Y294" s="4">
        <v>1.8740199999999999E-8</v>
      </c>
      <c r="Z294">
        <v>19096</v>
      </c>
      <c r="AA294">
        <v>608</v>
      </c>
      <c r="AB294">
        <v>1185</v>
      </c>
      <c r="AC294">
        <v>3089644</v>
      </c>
      <c r="AD294">
        <v>45715</v>
      </c>
      <c r="AE294">
        <v>42700</v>
      </c>
      <c r="AF294">
        <v>152.13999999999999</v>
      </c>
      <c r="AG294" s="4">
        <v>5.6728399999999998E-2</v>
      </c>
      <c r="AH294">
        <v>159.12299999999999</v>
      </c>
      <c r="AI294">
        <v>4409227</v>
      </c>
      <c r="AJ294">
        <v>595299679</v>
      </c>
      <c r="AK294">
        <v>4430116</v>
      </c>
      <c r="AL294" s="4">
        <v>8.3021441608708793E-2</v>
      </c>
      <c r="AM294" s="4">
        <v>4.7152299999999999E-3</v>
      </c>
      <c r="AN294">
        <v>0.1</v>
      </c>
      <c r="AO294">
        <v>0.5</v>
      </c>
      <c r="AP294" s="4">
        <v>0.04</v>
      </c>
      <c r="AQ294">
        <v>180</v>
      </c>
      <c r="AR294">
        <v>90</v>
      </c>
      <c r="AS294">
        <v>90</v>
      </c>
      <c r="AT294">
        <v>60</v>
      </c>
      <c r="AU294">
        <v>60</v>
      </c>
      <c r="AV294">
        <v>0</v>
      </c>
      <c r="AW294">
        <v>-1</v>
      </c>
    </row>
    <row r="295" spans="1:49">
      <c r="A295" t="s">
        <v>201</v>
      </c>
      <c r="B295">
        <v>16392</v>
      </c>
      <c r="C295" t="s">
        <v>78</v>
      </c>
      <c r="D295" s="1">
        <v>44602.882476851853</v>
      </c>
      <c r="E295" t="s">
        <v>79</v>
      </c>
      <c r="F295" t="s">
        <v>80</v>
      </c>
      <c r="G295">
        <v>12842</v>
      </c>
      <c r="H295" t="s">
        <v>57</v>
      </c>
      <c r="I295" t="s">
        <v>75</v>
      </c>
      <c r="J295">
        <v>1</v>
      </c>
      <c r="K295" t="s">
        <v>53</v>
      </c>
      <c r="L295" s="2">
        <v>44610</v>
      </c>
      <c r="M295" s="3">
        <v>0.67936342592592591</v>
      </c>
      <c r="N295" s="3">
        <v>0.6796875</v>
      </c>
      <c r="O295">
        <v>0</v>
      </c>
      <c r="P295" t="s">
        <v>54</v>
      </c>
      <c r="Q295" t="s">
        <v>16</v>
      </c>
      <c r="R295">
        <v>9.1</v>
      </c>
      <c r="S295">
        <v>1000</v>
      </c>
      <c r="T295">
        <v>1000</v>
      </c>
      <c r="U295">
        <v>0</v>
      </c>
      <c r="V295">
        <v>1</v>
      </c>
      <c r="W295" t="s">
        <v>55</v>
      </c>
      <c r="X295">
        <v>0</v>
      </c>
      <c r="Y295" s="4">
        <v>1.8740199999999999E-8</v>
      </c>
      <c r="Z295">
        <v>29491352</v>
      </c>
      <c r="AA295">
        <v>61922</v>
      </c>
      <c r="AB295">
        <v>60604</v>
      </c>
      <c r="AC295">
        <v>4892462053</v>
      </c>
      <c r="AD295">
        <v>4825013</v>
      </c>
      <c r="AE295">
        <v>2198647</v>
      </c>
      <c r="AF295">
        <v>165.446</v>
      </c>
      <c r="AG295" s="4">
        <v>2.0464699999999999E-3</v>
      </c>
      <c r="AH295">
        <v>165.71</v>
      </c>
      <c r="AI295">
        <v>3759640</v>
      </c>
      <c r="AJ295">
        <v>505708257</v>
      </c>
      <c r="AK295">
        <v>33373518</v>
      </c>
      <c r="AL295">
        <v>0.62542777117217496</v>
      </c>
      <c r="AM295">
        <v>0.887347</v>
      </c>
      <c r="AN295">
        <v>0.1</v>
      </c>
      <c r="AO295">
        <v>0.5</v>
      </c>
      <c r="AP295" s="4">
        <v>0.04</v>
      </c>
      <c r="AQ295">
        <v>180</v>
      </c>
      <c r="AR295">
        <v>90</v>
      </c>
      <c r="AS295">
        <v>90</v>
      </c>
      <c r="AT295">
        <v>60</v>
      </c>
      <c r="AU295">
        <v>60</v>
      </c>
      <c r="AV295">
        <v>0</v>
      </c>
      <c r="AW295">
        <v>-1</v>
      </c>
    </row>
    <row r="296" spans="1:49">
      <c r="A296" t="s">
        <v>201</v>
      </c>
      <c r="B296">
        <v>16392</v>
      </c>
      <c r="C296" t="s">
        <v>78</v>
      </c>
      <c r="D296" s="1">
        <v>44602.882476851853</v>
      </c>
      <c r="E296" t="s">
        <v>79</v>
      </c>
      <c r="F296" t="s">
        <v>80</v>
      </c>
      <c r="G296">
        <v>12853</v>
      </c>
      <c r="H296" t="s">
        <v>57</v>
      </c>
      <c r="I296" t="s">
        <v>76</v>
      </c>
      <c r="J296">
        <v>1</v>
      </c>
      <c r="K296" t="s">
        <v>53</v>
      </c>
      <c r="L296" s="2">
        <v>44610</v>
      </c>
      <c r="M296" s="3">
        <v>0.68283564814814823</v>
      </c>
      <c r="N296" s="3">
        <v>0.68315972222222221</v>
      </c>
      <c r="O296">
        <v>0</v>
      </c>
      <c r="P296" t="s">
        <v>54</v>
      </c>
      <c r="Q296" t="s">
        <v>16</v>
      </c>
      <c r="R296">
        <v>9.1</v>
      </c>
      <c r="S296">
        <v>1000</v>
      </c>
      <c r="T296">
        <v>1000</v>
      </c>
      <c r="U296">
        <v>0</v>
      </c>
      <c r="V296">
        <v>1</v>
      </c>
      <c r="W296" t="s">
        <v>55</v>
      </c>
      <c r="X296">
        <v>0</v>
      </c>
      <c r="Y296" s="4">
        <v>1.8740199999999999E-8</v>
      </c>
      <c r="Z296">
        <v>56419262</v>
      </c>
      <c r="AA296">
        <v>9696241</v>
      </c>
      <c r="AB296">
        <v>4544960</v>
      </c>
      <c r="AC296">
        <v>7772282350</v>
      </c>
      <c r="AD296">
        <v>747314323</v>
      </c>
      <c r="AE296">
        <v>202748452</v>
      </c>
      <c r="AF296">
        <v>123.44</v>
      </c>
      <c r="AG296" s="4">
        <v>6.4321100000000006E-2</v>
      </c>
      <c r="AH296">
        <v>128.85900000000001</v>
      </c>
      <c r="AI296">
        <v>1634437</v>
      </c>
      <c r="AJ296">
        <v>210457942</v>
      </c>
      <c r="AK296">
        <v>72294900</v>
      </c>
      <c r="AL296">
        <v>1.35482385087827</v>
      </c>
      <c r="AM296">
        <v>0.97739200000000004</v>
      </c>
      <c r="AN296">
        <v>0.1</v>
      </c>
      <c r="AO296">
        <v>0.5</v>
      </c>
      <c r="AP296" s="4">
        <v>0.04</v>
      </c>
      <c r="AQ296">
        <v>180</v>
      </c>
      <c r="AR296">
        <v>90</v>
      </c>
      <c r="AS296">
        <v>90</v>
      </c>
      <c r="AT296">
        <v>60</v>
      </c>
      <c r="AU296">
        <v>60</v>
      </c>
      <c r="AV296">
        <v>0</v>
      </c>
      <c r="AW296">
        <v>-1</v>
      </c>
    </row>
    <row r="297" spans="1:49">
      <c r="A297" t="s">
        <v>201</v>
      </c>
      <c r="B297">
        <v>16392</v>
      </c>
      <c r="C297" t="s">
        <v>78</v>
      </c>
      <c r="D297" s="1">
        <v>44602.882476851853</v>
      </c>
      <c r="E297" t="s">
        <v>79</v>
      </c>
      <c r="F297" t="s">
        <v>80</v>
      </c>
      <c r="G297">
        <v>12864</v>
      </c>
      <c r="H297" t="s">
        <v>57</v>
      </c>
      <c r="I297" t="s">
        <v>77</v>
      </c>
      <c r="J297">
        <v>1</v>
      </c>
      <c r="K297" t="s">
        <v>53</v>
      </c>
      <c r="L297" s="2">
        <v>44610</v>
      </c>
      <c r="M297" s="3">
        <v>0.68640046296296298</v>
      </c>
      <c r="N297" s="3">
        <v>0.68668981481481473</v>
      </c>
      <c r="O297">
        <v>0</v>
      </c>
      <c r="P297" t="s">
        <v>54</v>
      </c>
      <c r="Q297" t="s">
        <v>16</v>
      </c>
      <c r="R297">
        <v>9.1</v>
      </c>
      <c r="S297">
        <v>1000</v>
      </c>
      <c r="T297">
        <v>1000</v>
      </c>
      <c r="U297">
        <v>0</v>
      </c>
      <c r="V297">
        <v>1</v>
      </c>
      <c r="W297" t="s">
        <v>55</v>
      </c>
      <c r="X297">
        <v>0</v>
      </c>
      <c r="Y297" s="4">
        <v>1.8740199999999999E-8</v>
      </c>
      <c r="Z297">
        <v>8215</v>
      </c>
      <c r="AA297">
        <v>1929</v>
      </c>
      <c r="AB297">
        <v>237</v>
      </c>
      <c r="AC297">
        <v>1213762</v>
      </c>
      <c r="AD297">
        <v>149055</v>
      </c>
      <c r="AE297">
        <v>13128</v>
      </c>
      <c r="AF297">
        <v>132.54499999999999</v>
      </c>
      <c r="AG297" s="4">
        <v>2.2830199999999998E-2</v>
      </c>
      <c r="AH297">
        <v>134.34700000000001</v>
      </c>
      <c r="AI297">
        <v>2091667</v>
      </c>
      <c r="AJ297">
        <v>319096337</v>
      </c>
      <c r="AK297">
        <v>2102048</v>
      </c>
      <c r="AL297" s="4">
        <v>3.93928861661191E-2</v>
      </c>
      <c r="AM297" s="4">
        <v>4.9385200000000001E-3</v>
      </c>
      <c r="AN297">
        <v>0.1</v>
      </c>
      <c r="AO297">
        <v>0.5</v>
      </c>
      <c r="AP297" s="4">
        <v>0.04</v>
      </c>
      <c r="AQ297">
        <v>180</v>
      </c>
      <c r="AR297">
        <v>90</v>
      </c>
      <c r="AS297">
        <v>90</v>
      </c>
      <c r="AT297">
        <v>60</v>
      </c>
      <c r="AU297">
        <v>60</v>
      </c>
      <c r="AV297">
        <v>0</v>
      </c>
      <c r="AW297">
        <v>-1</v>
      </c>
    </row>
    <row r="298" spans="1:49">
      <c r="A298" t="s">
        <v>201</v>
      </c>
      <c r="B298">
        <v>16393</v>
      </c>
      <c r="C298" t="s">
        <v>67</v>
      </c>
      <c r="D298" s="1">
        <v>44602.981817129628</v>
      </c>
      <c r="E298" t="s">
        <v>81</v>
      </c>
      <c r="F298" t="s">
        <v>82</v>
      </c>
      <c r="G298">
        <v>12843</v>
      </c>
      <c r="H298" t="s">
        <v>57</v>
      </c>
      <c r="I298" t="s">
        <v>75</v>
      </c>
      <c r="J298">
        <v>1</v>
      </c>
      <c r="K298" t="s">
        <v>53</v>
      </c>
      <c r="L298" s="2">
        <v>44610</v>
      </c>
      <c r="M298" s="3">
        <v>0.67971064814814808</v>
      </c>
      <c r="N298" s="3">
        <v>0.68004629629629632</v>
      </c>
      <c r="O298">
        <v>0</v>
      </c>
      <c r="P298" t="s">
        <v>54</v>
      </c>
      <c r="Q298" t="s">
        <v>16</v>
      </c>
      <c r="R298">
        <v>9.1</v>
      </c>
      <c r="S298">
        <v>1000</v>
      </c>
      <c r="T298">
        <v>1000</v>
      </c>
      <c r="U298">
        <v>0</v>
      </c>
      <c r="V298">
        <v>1</v>
      </c>
      <c r="W298" t="s">
        <v>55</v>
      </c>
      <c r="X298">
        <v>0</v>
      </c>
      <c r="Y298" s="4">
        <v>1.8740199999999999E-8</v>
      </c>
      <c r="Z298">
        <v>686484</v>
      </c>
      <c r="AA298">
        <v>71185</v>
      </c>
      <c r="AB298">
        <v>222650</v>
      </c>
      <c r="AC298">
        <v>103985225</v>
      </c>
      <c r="AD298">
        <v>5387631</v>
      </c>
      <c r="AE298">
        <v>6172627</v>
      </c>
      <c r="AF298">
        <v>117.86499999999999</v>
      </c>
      <c r="AG298">
        <v>0.22711999999999999</v>
      </c>
      <c r="AH298">
        <v>144.35400000000001</v>
      </c>
      <c r="AI298">
        <v>1439723</v>
      </c>
      <c r="AJ298">
        <v>232242523</v>
      </c>
      <c r="AK298">
        <v>2420042</v>
      </c>
      <c r="AL298" s="4">
        <v>4.5352170370623002E-2</v>
      </c>
      <c r="AM298">
        <v>0.40508300000000003</v>
      </c>
      <c r="AN298">
        <v>0.1</v>
      </c>
      <c r="AO298">
        <v>0.5</v>
      </c>
      <c r="AP298" s="4">
        <v>0.04</v>
      </c>
      <c r="AQ298">
        <v>180</v>
      </c>
      <c r="AR298">
        <v>90</v>
      </c>
      <c r="AS298">
        <v>90</v>
      </c>
      <c r="AT298">
        <v>60</v>
      </c>
      <c r="AU298">
        <v>60</v>
      </c>
      <c r="AV298">
        <v>0</v>
      </c>
      <c r="AW298">
        <v>-1</v>
      </c>
    </row>
    <row r="299" spans="1:49">
      <c r="A299" t="s">
        <v>201</v>
      </c>
      <c r="B299">
        <v>16393</v>
      </c>
      <c r="C299" t="s">
        <v>67</v>
      </c>
      <c r="D299" s="1">
        <v>44602.981817129628</v>
      </c>
      <c r="E299" t="s">
        <v>81</v>
      </c>
      <c r="F299" t="s">
        <v>82</v>
      </c>
      <c r="G299">
        <v>12854</v>
      </c>
      <c r="H299" t="s">
        <v>57</v>
      </c>
      <c r="I299" t="s">
        <v>76</v>
      </c>
      <c r="J299">
        <v>1</v>
      </c>
      <c r="K299" t="s">
        <v>53</v>
      </c>
      <c r="L299" s="2">
        <v>44610</v>
      </c>
      <c r="M299" s="3">
        <v>0.68317129629629625</v>
      </c>
      <c r="N299" s="3">
        <v>0.68350694444444438</v>
      </c>
      <c r="O299">
        <v>0</v>
      </c>
      <c r="P299" t="s">
        <v>54</v>
      </c>
      <c r="Q299" t="s">
        <v>16</v>
      </c>
      <c r="R299">
        <v>9.1</v>
      </c>
      <c r="S299">
        <v>1000</v>
      </c>
      <c r="T299">
        <v>1000</v>
      </c>
      <c r="U299">
        <v>0</v>
      </c>
      <c r="V299">
        <v>1</v>
      </c>
      <c r="W299" t="s">
        <v>55</v>
      </c>
      <c r="X299">
        <v>0</v>
      </c>
      <c r="Y299" s="4">
        <v>1.8740199999999999E-8</v>
      </c>
      <c r="Z299">
        <v>45050882</v>
      </c>
      <c r="AA299">
        <v>26134611</v>
      </c>
      <c r="AB299">
        <v>21540142</v>
      </c>
      <c r="AC299">
        <v>5610870117</v>
      </c>
      <c r="AD299">
        <v>1968570357</v>
      </c>
      <c r="AE299">
        <v>933472658</v>
      </c>
      <c r="AF299">
        <v>91.807500000000005</v>
      </c>
      <c r="AG299">
        <v>0.23230000000000001</v>
      </c>
      <c r="AH299">
        <v>106.47499999999999</v>
      </c>
      <c r="AI299">
        <v>123786</v>
      </c>
      <c r="AJ299">
        <v>16626131</v>
      </c>
      <c r="AK299">
        <v>92849421</v>
      </c>
      <c r="AL299">
        <v>1.7400205285716901</v>
      </c>
      <c r="AM299">
        <v>0.99866699999999997</v>
      </c>
      <c r="AN299">
        <v>0.1</v>
      </c>
      <c r="AO299">
        <v>0.5</v>
      </c>
      <c r="AP299" s="4">
        <v>0.04</v>
      </c>
      <c r="AQ299">
        <v>180</v>
      </c>
      <c r="AR299">
        <v>90</v>
      </c>
      <c r="AS299">
        <v>90</v>
      </c>
      <c r="AT299">
        <v>60</v>
      </c>
      <c r="AU299">
        <v>60</v>
      </c>
      <c r="AV299">
        <v>0</v>
      </c>
      <c r="AW299">
        <v>-1</v>
      </c>
    </row>
    <row r="300" spans="1:49">
      <c r="A300" t="s">
        <v>201</v>
      </c>
      <c r="B300">
        <v>16393</v>
      </c>
      <c r="C300" t="s">
        <v>67</v>
      </c>
      <c r="D300" s="1">
        <v>44602.981817129628</v>
      </c>
      <c r="E300" t="s">
        <v>81</v>
      </c>
      <c r="F300" t="s">
        <v>82</v>
      </c>
      <c r="G300">
        <v>12865</v>
      </c>
      <c r="H300" t="s">
        <v>57</v>
      </c>
      <c r="I300" t="s">
        <v>77</v>
      </c>
      <c r="J300">
        <v>1</v>
      </c>
      <c r="K300" t="s">
        <v>53</v>
      </c>
      <c r="L300" s="2">
        <v>44610</v>
      </c>
      <c r="M300" s="3">
        <v>0.68670138888888888</v>
      </c>
      <c r="N300" s="3">
        <v>0.68702546296296296</v>
      </c>
      <c r="O300">
        <v>0</v>
      </c>
      <c r="P300" t="s">
        <v>54</v>
      </c>
      <c r="Q300" t="s">
        <v>16</v>
      </c>
      <c r="R300">
        <v>9.1</v>
      </c>
      <c r="S300">
        <v>1000</v>
      </c>
      <c r="T300">
        <v>1000</v>
      </c>
      <c r="U300">
        <v>0</v>
      </c>
      <c r="V300">
        <v>1</v>
      </c>
      <c r="W300" t="s">
        <v>55</v>
      </c>
      <c r="X300">
        <v>0</v>
      </c>
      <c r="Y300" s="4">
        <v>1.8740199999999999E-8</v>
      </c>
      <c r="Z300">
        <v>13297</v>
      </c>
      <c r="AA300">
        <v>558</v>
      </c>
      <c r="AB300">
        <v>983</v>
      </c>
      <c r="AC300">
        <v>2106310</v>
      </c>
      <c r="AD300">
        <v>42225</v>
      </c>
      <c r="AE300">
        <v>20727</v>
      </c>
      <c r="AF300">
        <v>146.196</v>
      </c>
      <c r="AG300" s="4">
        <v>6.6248799999999997E-2</v>
      </c>
      <c r="AH300">
        <v>155.07300000000001</v>
      </c>
      <c r="AI300">
        <v>847310</v>
      </c>
      <c r="AJ300">
        <v>136380557</v>
      </c>
      <c r="AK300">
        <v>862148</v>
      </c>
      <c r="AL300" s="4">
        <v>1.6156861319221599E-2</v>
      </c>
      <c r="AM300" s="4">
        <v>1.72105E-2</v>
      </c>
      <c r="AN300">
        <v>0.1</v>
      </c>
      <c r="AO300">
        <v>0.5</v>
      </c>
      <c r="AP300" s="4">
        <v>0.04</v>
      </c>
      <c r="AQ300">
        <v>180</v>
      </c>
      <c r="AR300">
        <v>90</v>
      </c>
      <c r="AS300">
        <v>90</v>
      </c>
      <c r="AT300">
        <v>60</v>
      </c>
      <c r="AU300">
        <v>60</v>
      </c>
      <c r="AV300">
        <v>0</v>
      </c>
      <c r="AW300">
        <v>-1</v>
      </c>
    </row>
    <row r="301" spans="1:49">
      <c r="A301" t="s">
        <v>201</v>
      </c>
      <c r="B301">
        <v>16394</v>
      </c>
      <c r="C301" t="s">
        <v>50</v>
      </c>
      <c r="D301" s="1">
        <v>44603.039571759262</v>
      </c>
      <c r="E301" t="s">
        <v>83</v>
      </c>
      <c r="F301" t="s">
        <v>84</v>
      </c>
      <c r="G301">
        <v>12844</v>
      </c>
      <c r="H301" t="s">
        <v>57</v>
      </c>
      <c r="I301" t="s">
        <v>75</v>
      </c>
      <c r="J301">
        <v>1</v>
      </c>
      <c r="K301" t="s">
        <v>53</v>
      </c>
      <c r="L301" s="2">
        <v>44610</v>
      </c>
      <c r="M301" s="3">
        <v>0.68006944444444439</v>
      </c>
      <c r="N301" s="3">
        <v>0.68034722222222221</v>
      </c>
      <c r="O301">
        <v>0</v>
      </c>
      <c r="P301" t="s">
        <v>54</v>
      </c>
      <c r="Q301" t="s">
        <v>16</v>
      </c>
      <c r="R301">
        <v>9.1</v>
      </c>
      <c r="S301">
        <v>1000</v>
      </c>
      <c r="T301">
        <v>1000</v>
      </c>
      <c r="U301">
        <v>0</v>
      </c>
      <c r="V301">
        <v>1</v>
      </c>
      <c r="W301" t="s">
        <v>55</v>
      </c>
      <c r="X301">
        <v>0</v>
      </c>
      <c r="Y301" s="4">
        <v>1.8740199999999999E-8</v>
      </c>
      <c r="Z301">
        <v>830156</v>
      </c>
      <c r="AA301">
        <v>75911</v>
      </c>
      <c r="AB301">
        <v>90087</v>
      </c>
      <c r="AC301">
        <v>127317267</v>
      </c>
      <c r="AD301">
        <v>5736808</v>
      </c>
      <c r="AE301">
        <v>3301169</v>
      </c>
      <c r="AF301">
        <v>136.88200000000001</v>
      </c>
      <c r="AG301" s="4">
        <v>9.0434799999999996E-2</v>
      </c>
      <c r="AH301">
        <v>146.84800000000001</v>
      </c>
      <c r="AI301">
        <v>4262049</v>
      </c>
      <c r="AJ301">
        <v>558977098</v>
      </c>
      <c r="AK301">
        <v>5258203</v>
      </c>
      <c r="AL301" s="4">
        <v>9.8539991578378006E-2</v>
      </c>
      <c r="AM301">
        <v>0.18944800000000001</v>
      </c>
      <c r="AN301">
        <v>0.1</v>
      </c>
      <c r="AO301">
        <v>0.5</v>
      </c>
      <c r="AP301" s="4">
        <v>0.04</v>
      </c>
      <c r="AQ301">
        <v>180</v>
      </c>
      <c r="AR301">
        <v>90</v>
      </c>
      <c r="AS301">
        <v>90</v>
      </c>
      <c r="AT301">
        <v>60</v>
      </c>
      <c r="AU301">
        <v>60</v>
      </c>
      <c r="AV301">
        <v>0</v>
      </c>
      <c r="AW301">
        <v>-1</v>
      </c>
    </row>
    <row r="302" spans="1:49">
      <c r="A302" t="s">
        <v>201</v>
      </c>
      <c r="B302">
        <v>16394</v>
      </c>
      <c r="C302" t="s">
        <v>50</v>
      </c>
      <c r="D302" s="1">
        <v>44603.039571759262</v>
      </c>
      <c r="E302" t="s">
        <v>83</v>
      </c>
      <c r="F302" t="s">
        <v>84</v>
      </c>
      <c r="G302">
        <v>12855</v>
      </c>
      <c r="H302" t="s">
        <v>57</v>
      </c>
      <c r="I302" t="s">
        <v>76</v>
      </c>
      <c r="J302">
        <v>1</v>
      </c>
      <c r="K302" t="s">
        <v>53</v>
      </c>
      <c r="L302" s="2">
        <v>44610</v>
      </c>
      <c r="M302" s="3">
        <v>0.68351851851851853</v>
      </c>
      <c r="N302" s="3">
        <v>0.68381944444444442</v>
      </c>
      <c r="O302">
        <v>0</v>
      </c>
      <c r="P302" t="s">
        <v>54</v>
      </c>
      <c r="Q302" t="s">
        <v>16</v>
      </c>
      <c r="R302">
        <v>9.1</v>
      </c>
      <c r="S302">
        <v>1000</v>
      </c>
      <c r="T302">
        <v>1000</v>
      </c>
      <c r="U302">
        <v>0</v>
      </c>
      <c r="V302">
        <v>1</v>
      </c>
      <c r="W302" t="s">
        <v>55</v>
      </c>
      <c r="X302">
        <v>0</v>
      </c>
      <c r="Y302" s="4">
        <v>1.8740199999999999E-8</v>
      </c>
      <c r="Z302">
        <v>57533104</v>
      </c>
      <c r="AA302">
        <v>15722964</v>
      </c>
      <c r="AB302">
        <v>8149667</v>
      </c>
      <c r="AC302">
        <v>7595992529</v>
      </c>
      <c r="AD302">
        <v>1203624552</v>
      </c>
      <c r="AE302">
        <v>368887553</v>
      </c>
      <c r="AF302">
        <v>112.627</v>
      </c>
      <c r="AG302">
        <v>0.10011200000000001</v>
      </c>
      <c r="AH302">
        <v>120.121</v>
      </c>
      <c r="AI302">
        <v>1724037</v>
      </c>
      <c r="AJ302">
        <v>179002530</v>
      </c>
      <c r="AK302">
        <v>83129772</v>
      </c>
      <c r="AL302">
        <v>1.5578719636332901</v>
      </c>
      <c r="AM302">
        <v>0.97926100000000005</v>
      </c>
      <c r="AN302">
        <v>0.1</v>
      </c>
      <c r="AO302">
        <v>0.5</v>
      </c>
      <c r="AP302" s="4">
        <v>0.04</v>
      </c>
      <c r="AQ302">
        <v>180</v>
      </c>
      <c r="AR302">
        <v>90</v>
      </c>
      <c r="AS302">
        <v>90</v>
      </c>
      <c r="AT302">
        <v>60</v>
      </c>
      <c r="AU302">
        <v>60</v>
      </c>
      <c r="AV302">
        <v>0</v>
      </c>
      <c r="AW302">
        <v>-1</v>
      </c>
    </row>
    <row r="303" spans="1:49">
      <c r="A303" t="s">
        <v>201</v>
      </c>
      <c r="B303">
        <v>16394</v>
      </c>
      <c r="C303" t="s">
        <v>50</v>
      </c>
      <c r="D303" s="1">
        <v>44603.039571759262</v>
      </c>
      <c r="E303" t="s">
        <v>83</v>
      </c>
      <c r="F303" t="s">
        <v>84</v>
      </c>
      <c r="G303">
        <v>12866</v>
      </c>
      <c r="H303" t="s">
        <v>57</v>
      </c>
      <c r="I303" t="s">
        <v>77</v>
      </c>
      <c r="J303">
        <v>1</v>
      </c>
      <c r="K303" t="s">
        <v>53</v>
      </c>
      <c r="L303" s="2">
        <v>44610</v>
      </c>
      <c r="M303" s="3">
        <v>0.687037037037037</v>
      </c>
      <c r="N303" s="3">
        <v>0.68730324074074067</v>
      </c>
      <c r="O303">
        <v>0</v>
      </c>
      <c r="P303" t="s">
        <v>54</v>
      </c>
      <c r="Q303" t="s">
        <v>16</v>
      </c>
      <c r="R303">
        <v>9.1</v>
      </c>
      <c r="S303">
        <v>1000</v>
      </c>
      <c r="T303">
        <v>1000</v>
      </c>
      <c r="U303">
        <v>0</v>
      </c>
      <c r="V303">
        <v>1</v>
      </c>
      <c r="W303" t="s">
        <v>55</v>
      </c>
      <c r="X303">
        <v>0</v>
      </c>
      <c r="Y303" s="4">
        <v>1.8740199999999999E-8</v>
      </c>
      <c r="Z303">
        <v>15093</v>
      </c>
      <c r="AA303">
        <v>3563</v>
      </c>
      <c r="AB303">
        <v>22382</v>
      </c>
      <c r="AC303">
        <v>2168294</v>
      </c>
      <c r="AD303">
        <v>269689</v>
      </c>
      <c r="AE303">
        <v>336899</v>
      </c>
      <c r="AF303">
        <v>67.617400000000004</v>
      </c>
      <c r="AG303">
        <v>0.54539700000000002</v>
      </c>
      <c r="AH303">
        <v>130.68100000000001</v>
      </c>
      <c r="AI303">
        <v>3767970</v>
      </c>
      <c r="AJ303">
        <v>475294004</v>
      </c>
      <c r="AK303">
        <v>3809008</v>
      </c>
      <c r="AL303" s="4">
        <v>7.1381727986153096E-2</v>
      </c>
      <c r="AM303" s="4">
        <v>1.0773899999999999E-2</v>
      </c>
      <c r="AN303">
        <v>0.1</v>
      </c>
      <c r="AO303">
        <v>0.5</v>
      </c>
      <c r="AP303" s="4">
        <v>0.04</v>
      </c>
      <c r="AQ303">
        <v>180</v>
      </c>
      <c r="AR303">
        <v>90</v>
      </c>
      <c r="AS303">
        <v>90</v>
      </c>
      <c r="AT303">
        <v>60</v>
      </c>
      <c r="AU303">
        <v>60</v>
      </c>
      <c r="AV303">
        <v>0</v>
      </c>
      <c r="AW303">
        <v>-1</v>
      </c>
    </row>
    <row r="304" spans="1:49">
      <c r="A304" t="s">
        <v>201</v>
      </c>
      <c r="B304">
        <v>16396</v>
      </c>
      <c r="C304" t="s">
        <v>60</v>
      </c>
      <c r="D304" s="1">
        <v>44603.149837962963</v>
      </c>
      <c r="E304" t="s">
        <v>85</v>
      </c>
      <c r="F304" t="s">
        <v>86</v>
      </c>
      <c r="G304">
        <v>12845</v>
      </c>
      <c r="H304" t="s">
        <v>57</v>
      </c>
      <c r="I304" t="s">
        <v>75</v>
      </c>
      <c r="J304">
        <v>1</v>
      </c>
      <c r="K304" t="s">
        <v>53</v>
      </c>
      <c r="L304" s="2">
        <v>44610</v>
      </c>
      <c r="M304" s="3">
        <v>0.68035879629629636</v>
      </c>
      <c r="N304" s="3">
        <v>0.68064814814814811</v>
      </c>
      <c r="O304">
        <v>0</v>
      </c>
      <c r="P304" t="s">
        <v>54</v>
      </c>
      <c r="Q304" t="s">
        <v>16</v>
      </c>
      <c r="R304">
        <v>9.1</v>
      </c>
      <c r="S304">
        <v>1000</v>
      </c>
      <c r="T304">
        <v>1000</v>
      </c>
      <c r="U304">
        <v>0</v>
      </c>
      <c r="V304">
        <v>1</v>
      </c>
      <c r="W304" t="s">
        <v>55</v>
      </c>
      <c r="X304">
        <v>0</v>
      </c>
      <c r="Y304" s="4">
        <v>1.8740199999999999E-8</v>
      </c>
      <c r="Z304">
        <v>606334</v>
      </c>
      <c r="AA304">
        <v>79427</v>
      </c>
      <c r="AB304">
        <v>102873</v>
      </c>
      <c r="AC304">
        <v>90539064</v>
      </c>
      <c r="AD304">
        <v>6030252</v>
      </c>
      <c r="AE304">
        <v>3769977</v>
      </c>
      <c r="AF304">
        <v>127.232</v>
      </c>
      <c r="AG304">
        <v>0.13044500000000001</v>
      </c>
      <c r="AH304">
        <v>140.821</v>
      </c>
      <c r="AI304">
        <v>8286028</v>
      </c>
      <c r="AJ304">
        <v>1096167063</v>
      </c>
      <c r="AK304">
        <v>9074662</v>
      </c>
      <c r="AL304">
        <v>0.17006135310040801</v>
      </c>
      <c r="AM304" s="4">
        <v>8.6905099999999999E-2</v>
      </c>
      <c r="AN304">
        <v>0.1</v>
      </c>
      <c r="AO304">
        <v>0.5</v>
      </c>
      <c r="AP304" s="4">
        <v>0.04</v>
      </c>
      <c r="AQ304">
        <v>180</v>
      </c>
      <c r="AR304">
        <v>90</v>
      </c>
      <c r="AS304">
        <v>90</v>
      </c>
      <c r="AT304">
        <v>60</v>
      </c>
      <c r="AU304">
        <v>60</v>
      </c>
      <c r="AV304">
        <v>0</v>
      </c>
      <c r="AW304">
        <v>-1</v>
      </c>
    </row>
    <row r="305" spans="1:49">
      <c r="A305" t="s">
        <v>201</v>
      </c>
      <c r="B305">
        <v>16396</v>
      </c>
      <c r="C305" t="s">
        <v>60</v>
      </c>
      <c r="D305" s="1">
        <v>44603.149837962963</v>
      </c>
      <c r="E305" t="s">
        <v>85</v>
      </c>
      <c r="F305" t="s">
        <v>86</v>
      </c>
      <c r="G305">
        <v>12856</v>
      </c>
      <c r="H305" t="s">
        <v>57</v>
      </c>
      <c r="I305" t="s">
        <v>76</v>
      </c>
      <c r="J305">
        <v>1</v>
      </c>
      <c r="K305" t="s">
        <v>53</v>
      </c>
      <c r="L305" s="2">
        <v>44610</v>
      </c>
      <c r="M305" s="3">
        <v>0.68383101851851846</v>
      </c>
      <c r="N305" s="3">
        <v>0.68410879629629628</v>
      </c>
      <c r="O305">
        <v>0</v>
      </c>
      <c r="P305" t="s">
        <v>54</v>
      </c>
      <c r="Q305" t="s">
        <v>16</v>
      </c>
      <c r="R305">
        <v>9.1</v>
      </c>
      <c r="S305">
        <v>1000</v>
      </c>
      <c r="T305">
        <v>1000</v>
      </c>
      <c r="U305">
        <v>0</v>
      </c>
      <c r="V305">
        <v>1</v>
      </c>
      <c r="W305" t="s">
        <v>55</v>
      </c>
      <c r="X305">
        <v>0</v>
      </c>
      <c r="Y305" s="4">
        <v>1.8740199999999999E-8</v>
      </c>
      <c r="Z305">
        <v>56870612</v>
      </c>
      <c r="AA305">
        <v>19302634</v>
      </c>
      <c r="AB305">
        <v>11018676</v>
      </c>
      <c r="AC305">
        <v>7371315056</v>
      </c>
      <c r="AD305">
        <v>1474140014</v>
      </c>
      <c r="AE305">
        <v>494493337</v>
      </c>
      <c r="AF305">
        <v>107.119</v>
      </c>
      <c r="AG305">
        <v>0.12637300000000001</v>
      </c>
      <c r="AH305">
        <v>116.123</v>
      </c>
      <c r="AI305">
        <v>1733684</v>
      </c>
      <c r="AJ305">
        <v>171611559</v>
      </c>
      <c r="AK305">
        <v>88925606</v>
      </c>
      <c r="AL305">
        <v>1.66648728973418</v>
      </c>
      <c r="AM305">
        <v>0.98050400000000004</v>
      </c>
      <c r="AN305">
        <v>0.1</v>
      </c>
      <c r="AO305">
        <v>0.5</v>
      </c>
      <c r="AP305" s="4">
        <v>0.04</v>
      </c>
      <c r="AQ305">
        <v>180</v>
      </c>
      <c r="AR305">
        <v>90</v>
      </c>
      <c r="AS305">
        <v>90</v>
      </c>
      <c r="AT305">
        <v>60</v>
      </c>
      <c r="AU305">
        <v>60</v>
      </c>
      <c r="AV305">
        <v>0</v>
      </c>
      <c r="AW305">
        <v>-1</v>
      </c>
    </row>
    <row r="306" spans="1:49">
      <c r="A306" t="s">
        <v>201</v>
      </c>
      <c r="B306">
        <v>16396</v>
      </c>
      <c r="C306" t="s">
        <v>60</v>
      </c>
      <c r="D306" s="1">
        <v>44603.149837962963</v>
      </c>
      <c r="E306" t="s">
        <v>85</v>
      </c>
      <c r="F306" t="s">
        <v>86</v>
      </c>
      <c r="G306">
        <v>12867</v>
      </c>
      <c r="H306" t="s">
        <v>57</v>
      </c>
      <c r="I306" t="s">
        <v>77</v>
      </c>
      <c r="J306">
        <v>1</v>
      </c>
      <c r="K306" t="s">
        <v>53</v>
      </c>
      <c r="L306" s="2">
        <v>44610</v>
      </c>
      <c r="M306" s="3">
        <v>0.68731481481481482</v>
      </c>
      <c r="N306" s="3">
        <v>0.68759259259259264</v>
      </c>
      <c r="O306">
        <v>0</v>
      </c>
      <c r="P306" t="s">
        <v>54</v>
      </c>
      <c r="Q306" t="s">
        <v>16</v>
      </c>
      <c r="R306">
        <v>9.1</v>
      </c>
      <c r="S306">
        <v>1000</v>
      </c>
      <c r="T306">
        <v>1000</v>
      </c>
      <c r="U306">
        <v>0</v>
      </c>
      <c r="V306">
        <v>1</v>
      </c>
      <c r="W306" t="s">
        <v>55</v>
      </c>
      <c r="X306">
        <v>0</v>
      </c>
      <c r="Y306" s="4">
        <v>1.8740199999999999E-8</v>
      </c>
      <c r="Z306">
        <v>14131</v>
      </c>
      <c r="AA306">
        <v>942</v>
      </c>
      <c r="AB306">
        <v>1380</v>
      </c>
      <c r="AC306">
        <v>2296072</v>
      </c>
      <c r="AD306">
        <v>69599</v>
      </c>
      <c r="AE306">
        <v>36352</v>
      </c>
      <c r="AF306">
        <v>145.99299999999999</v>
      </c>
      <c r="AG306" s="4">
        <v>8.38753E-2</v>
      </c>
      <c r="AH306">
        <v>156.94800000000001</v>
      </c>
      <c r="AI306">
        <v>7536518</v>
      </c>
      <c r="AJ306">
        <v>1011335833</v>
      </c>
      <c r="AK306">
        <v>7552971</v>
      </c>
      <c r="AL306">
        <v>0.14154449699483501</v>
      </c>
      <c r="AM306" s="4">
        <v>2.1783499999999999E-3</v>
      </c>
      <c r="AN306">
        <v>0.1</v>
      </c>
      <c r="AO306">
        <v>0.5</v>
      </c>
      <c r="AP306" s="4">
        <v>0.04</v>
      </c>
      <c r="AQ306">
        <v>180</v>
      </c>
      <c r="AR306">
        <v>90</v>
      </c>
      <c r="AS306">
        <v>90</v>
      </c>
      <c r="AT306">
        <v>60</v>
      </c>
      <c r="AU306">
        <v>60</v>
      </c>
      <c r="AV306">
        <v>0</v>
      </c>
      <c r="AW306">
        <v>-1</v>
      </c>
    </row>
    <row r="307" spans="1:49">
      <c r="A307" t="s">
        <v>201</v>
      </c>
      <c r="B307">
        <v>16402</v>
      </c>
      <c r="C307" t="s">
        <v>87</v>
      </c>
      <c r="D307" s="1">
        <v>44603.796539351853</v>
      </c>
      <c r="E307" t="s">
        <v>88</v>
      </c>
      <c r="F307" t="s">
        <v>89</v>
      </c>
      <c r="G307">
        <v>12848</v>
      </c>
      <c r="H307" t="s">
        <v>57</v>
      </c>
      <c r="I307" t="s">
        <v>75</v>
      </c>
      <c r="J307">
        <v>1</v>
      </c>
      <c r="K307" t="s">
        <v>53</v>
      </c>
      <c r="L307" s="2">
        <v>44610</v>
      </c>
      <c r="M307" s="3">
        <v>0.68126157407407406</v>
      </c>
      <c r="N307" s="3">
        <v>0.68158564814814815</v>
      </c>
      <c r="O307">
        <v>0</v>
      </c>
      <c r="P307" t="s">
        <v>54</v>
      </c>
      <c r="Q307" t="s">
        <v>16</v>
      </c>
      <c r="R307">
        <v>9.1</v>
      </c>
      <c r="S307">
        <v>1000</v>
      </c>
      <c r="T307">
        <v>1000</v>
      </c>
      <c r="U307">
        <v>0</v>
      </c>
      <c r="V307">
        <v>1</v>
      </c>
      <c r="W307" t="s">
        <v>55</v>
      </c>
      <c r="X307">
        <v>0</v>
      </c>
      <c r="Y307" s="4">
        <v>1.8740199999999999E-8</v>
      </c>
      <c r="Z307">
        <v>36706</v>
      </c>
      <c r="AA307">
        <v>3343</v>
      </c>
      <c r="AB307">
        <v>13709</v>
      </c>
      <c r="AC307">
        <v>5853044</v>
      </c>
      <c r="AD307">
        <v>251616</v>
      </c>
      <c r="AE307">
        <v>374059</v>
      </c>
      <c r="AF307">
        <v>120.51600000000001</v>
      </c>
      <c r="AG307">
        <v>0.25501299999999999</v>
      </c>
      <c r="AH307">
        <v>152.43</v>
      </c>
      <c r="AI307">
        <v>5066389</v>
      </c>
      <c r="AJ307">
        <v>748306246</v>
      </c>
      <c r="AK307">
        <v>5120147</v>
      </c>
      <c r="AL307" s="4">
        <v>9.5952788863430602E-2</v>
      </c>
      <c r="AM307" s="4">
        <v>1.04993E-2</v>
      </c>
      <c r="AN307">
        <v>0.1</v>
      </c>
      <c r="AO307">
        <v>0.5</v>
      </c>
      <c r="AP307" s="4">
        <v>0.04</v>
      </c>
      <c r="AQ307">
        <v>180</v>
      </c>
      <c r="AR307">
        <v>90</v>
      </c>
      <c r="AS307">
        <v>90</v>
      </c>
      <c r="AT307">
        <v>60</v>
      </c>
      <c r="AU307">
        <v>60</v>
      </c>
      <c r="AV307">
        <v>0</v>
      </c>
      <c r="AW307">
        <v>-1</v>
      </c>
    </row>
    <row r="308" spans="1:49">
      <c r="A308" t="s">
        <v>201</v>
      </c>
      <c r="B308">
        <v>16402</v>
      </c>
      <c r="C308" t="s">
        <v>87</v>
      </c>
      <c r="D308" s="1">
        <v>44603.796539351853</v>
      </c>
      <c r="E308" t="s">
        <v>88</v>
      </c>
      <c r="F308" t="s">
        <v>89</v>
      </c>
      <c r="G308">
        <v>12859</v>
      </c>
      <c r="H308" t="s">
        <v>57</v>
      </c>
      <c r="I308" t="s">
        <v>76</v>
      </c>
      <c r="J308">
        <v>1</v>
      </c>
      <c r="K308" t="s">
        <v>53</v>
      </c>
      <c r="L308" s="2">
        <v>44610</v>
      </c>
      <c r="M308" s="3">
        <v>0.68472222222222223</v>
      </c>
      <c r="N308" s="3">
        <v>0.6850694444444444</v>
      </c>
      <c r="O308">
        <v>0</v>
      </c>
      <c r="P308" t="s">
        <v>54</v>
      </c>
      <c r="Q308" t="s">
        <v>16</v>
      </c>
      <c r="R308">
        <v>9.1</v>
      </c>
      <c r="S308">
        <v>1000</v>
      </c>
      <c r="T308">
        <v>1000</v>
      </c>
      <c r="U308">
        <v>0</v>
      </c>
      <c r="V308">
        <v>1</v>
      </c>
      <c r="W308" t="s">
        <v>55</v>
      </c>
      <c r="X308">
        <v>0</v>
      </c>
      <c r="Y308" s="4">
        <v>1.8740199999999999E-8</v>
      </c>
      <c r="Z308">
        <v>25953471</v>
      </c>
      <c r="AA308">
        <v>2867035</v>
      </c>
      <c r="AB308">
        <v>2496576</v>
      </c>
      <c r="AC308">
        <v>3767273361</v>
      </c>
      <c r="AD308">
        <v>220163486</v>
      </c>
      <c r="AE308">
        <v>97078520</v>
      </c>
      <c r="AF308">
        <v>130.42500000000001</v>
      </c>
      <c r="AG308" s="4">
        <v>7.9719300000000007E-2</v>
      </c>
      <c r="AH308">
        <v>138.35400000000001</v>
      </c>
      <c r="AI308">
        <v>4374965</v>
      </c>
      <c r="AJ308">
        <v>621965736</v>
      </c>
      <c r="AK308">
        <v>35692047</v>
      </c>
      <c r="AL308">
        <v>0.66887756345562799</v>
      </c>
      <c r="AM308">
        <v>0.87742500000000001</v>
      </c>
      <c r="AN308">
        <v>0.1</v>
      </c>
      <c r="AO308">
        <v>0.5</v>
      </c>
      <c r="AP308" s="4">
        <v>0.04</v>
      </c>
      <c r="AQ308">
        <v>180</v>
      </c>
      <c r="AR308">
        <v>90</v>
      </c>
      <c r="AS308">
        <v>90</v>
      </c>
      <c r="AT308">
        <v>60</v>
      </c>
      <c r="AU308">
        <v>60</v>
      </c>
      <c r="AV308">
        <v>0</v>
      </c>
      <c r="AW308">
        <v>-1</v>
      </c>
    </row>
    <row r="309" spans="1:49">
      <c r="A309" t="s">
        <v>201</v>
      </c>
      <c r="B309">
        <v>16402</v>
      </c>
      <c r="C309" t="s">
        <v>87</v>
      </c>
      <c r="D309" s="1">
        <v>44603.796539351853</v>
      </c>
      <c r="E309" t="s">
        <v>88</v>
      </c>
      <c r="F309" t="s">
        <v>89</v>
      </c>
      <c r="G309">
        <v>12870</v>
      </c>
      <c r="H309" t="s">
        <v>57</v>
      </c>
      <c r="I309" t="s">
        <v>77</v>
      </c>
      <c r="J309">
        <v>1</v>
      </c>
      <c r="K309" t="s">
        <v>53</v>
      </c>
      <c r="L309" s="2">
        <v>44610</v>
      </c>
      <c r="M309" s="3">
        <v>0.68820601851851848</v>
      </c>
      <c r="N309" s="3">
        <v>0.68850694444444438</v>
      </c>
      <c r="O309">
        <v>0</v>
      </c>
      <c r="P309" t="s">
        <v>54</v>
      </c>
      <c r="Q309" t="s">
        <v>16</v>
      </c>
      <c r="R309">
        <v>9.1</v>
      </c>
      <c r="S309">
        <v>1000</v>
      </c>
      <c r="T309">
        <v>1000</v>
      </c>
      <c r="U309">
        <v>0</v>
      </c>
      <c r="V309">
        <v>1</v>
      </c>
      <c r="W309" t="s">
        <v>55</v>
      </c>
      <c r="X309">
        <v>0</v>
      </c>
      <c r="Y309" s="4">
        <v>1.8740199999999999E-8</v>
      </c>
      <c r="Z309">
        <v>13169</v>
      </c>
      <c r="AA309">
        <v>2595</v>
      </c>
      <c r="AB309">
        <v>15207</v>
      </c>
      <c r="AC309">
        <v>1974177</v>
      </c>
      <c r="AD309">
        <v>194532</v>
      </c>
      <c r="AE309">
        <v>289626</v>
      </c>
      <c r="AF309">
        <v>79.375399999999999</v>
      </c>
      <c r="AG309">
        <v>0.491008</v>
      </c>
      <c r="AH309">
        <v>137.57400000000001</v>
      </c>
      <c r="AI309">
        <v>3688608</v>
      </c>
      <c r="AJ309">
        <v>543613614</v>
      </c>
      <c r="AK309">
        <v>3719579</v>
      </c>
      <c r="AL309" s="4">
        <v>6.9705806971528395E-2</v>
      </c>
      <c r="AM309" s="4">
        <v>8.3264800000000007E-3</v>
      </c>
      <c r="AN309">
        <v>0.1</v>
      </c>
      <c r="AO309">
        <v>0.5</v>
      </c>
      <c r="AP309" s="4">
        <v>0.04</v>
      </c>
      <c r="AQ309">
        <v>180</v>
      </c>
      <c r="AR309">
        <v>90</v>
      </c>
      <c r="AS309">
        <v>90</v>
      </c>
      <c r="AT309">
        <v>60</v>
      </c>
      <c r="AU309">
        <v>60</v>
      </c>
      <c r="AV309">
        <v>0</v>
      </c>
      <c r="AW309">
        <v>-1</v>
      </c>
    </row>
    <row r="310" spans="1:49">
      <c r="A310" t="s">
        <v>201</v>
      </c>
      <c r="B310">
        <v>16403</v>
      </c>
      <c r="C310" t="s">
        <v>63</v>
      </c>
      <c r="D310" s="1">
        <v>44603.889236111114</v>
      </c>
      <c r="E310" t="s">
        <v>90</v>
      </c>
      <c r="F310" t="s">
        <v>91</v>
      </c>
      <c r="G310">
        <v>12849</v>
      </c>
      <c r="H310" t="s">
        <v>57</v>
      </c>
      <c r="I310" t="s">
        <v>75</v>
      </c>
      <c r="J310">
        <v>1</v>
      </c>
      <c r="K310" t="s">
        <v>53</v>
      </c>
      <c r="L310" s="2">
        <v>44610</v>
      </c>
      <c r="M310" s="3">
        <v>0.6815972222222223</v>
      </c>
      <c r="N310" s="3">
        <v>0.68193287037037031</v>
      </c>
      <c r="O310">
        <v>0</v>
      </c>
      <c r="P310" t="s">
        <v>54</v>
      </c>
      <c r="Q310" t="s">
        <v>16</v>
      </c>
      <c r="R310">
        <v>9.1</v>
      </c>
      <c r="S310">
        <v>1000</v>
      </c>
      <c r="T310">
        <v>1000</v>
      </c>
      <c r="U310">
        <v>0</v>
      </c>
      <c r="V310">
        <v>1</v>
      </c>
      <c r="W310" t="s">
        <v>55</v>
      </c>
      <c r="X310">
        <v>0</v>
      </c>
      <c r="Y310" s="4">
        <v>1.8740199999999999E-8</v>
      </c>
      <c r="Z310">
        <v>121868</v>
      </c>
      <c r="AA310">
        <v>11322</v>
      </c>
      <c r="AB310">
        <v>8388</v>
      </c>
      <c r="AC310">
        <v>18098772</v>
      </c>
      <c r="AD310">
        <v>867166</v>
      </c>
      <c r="AE310">
        <v>206188</v>
      </c>
      <c r="AF310">
        <v>135.417</v>
      </c>
      <c r="AG310" s="4">
        <v>5.9246500000000001E-2</v>
      </c>
      <c r="AH310">
        <v>142.398</v>
      </c>
      <c r="AI310">
        <v>1392613</v>
      </c>
      <c r="AJ310">
        <v>225781746</v>
      </c>
      <c r="AK310">
        <v>1534191</v>
      </c>
      <c r="AL310" s="4">
        <v>2.8751109118385701E-2</v>
      </c>
      <c r="AM310" s="4">
        <v>9.22819E-2</v>
      </c>
      <c r="AN310">
        <v>0.1</v>
      </c>
      <c r="AO310">
        <v>0.5</v>
      </c>
      <c r="AP310" s="4">
        <v>0.04</v>
      </c>
      <c r="AQ310">
        <v>180</v>
      </c>
      <c r="AR310">
        <v>90</v>
      </c>
      <c r="AS310">
        <v>90</v>
      </c>
      <c r="AT310">
        <v>60</v>
      </c>
      <c r="AU310">
        <v>60</v>
      </c>
      <c r="AV310">
        <v>0</v>
      </c>
      <c r="AW310">
        <v>-1</v>
      </c>
    </row>
    <row r="311" spans="1:49">
      <c r="A311" t="s">
        <v>201</v>
      </c>
      <c r="B311">
        <v>16403</v>
      </c>
      <c r="C311" t="s">
        <v>63</v>
      </c>
      <c r="D311" s="1">
        <v>44603.889236111114</v>
      </c>
      <c r="E311" t="s">
        <v>90</v>
      </c>
      <c r="F311" t="s">
        <v>91</v>
      </c>
      <c r="G311">
        <v>12860</v>
      </c>
      <c r="H311" t="s">
        <v>57</v>
      </c>
      <c r="I311" t="s">
        <v>76</v>
      </c>
      <c r="J311">
        <v>1</v>
      </c>
      <c r="K311" t="s">
        <v>53</v>
      </c>
      <c r="L311" s="2">
        <v>44610</v>
      </c>
      <c r="M311" s="3">
        <v>0.68508101851851855</v>
      </c>
      <c r="N311" s="3">
        <v>0.68543981481481486</v>
      </c>
      <c r="O311">
        <v>0</v>
      </c>
      <c r="P311" t="s">
        <v>54</v>
      </c>
      <c r="Q311" t="s">
        <v>16</v>
      </c>
      <c r="R311">
        <v>9.1</v>
      </c>
      <c r="S311">
        <v>1000</v>
      </c>
      <c r="T311">
        <v>1000</v>
      </c>
      <c r="U311">
        <v>0</v>
      </c>
      <c r="V311">
        <v>1</v>
      </c>
      <c r="W311" t="s">
        <v>55</v>
      </c>
      <c r="X311">
        <v>0</v>
      </c>
      <c r="Y311" s="4">
        <v>1.8740199999999999E-8</v>
      </c>
      <c r="Z311">
        <v>57325105</v>
      </c>
      <c r="AA311">
        <v>17638544</v>
      </c>
      <c r="AB311">
        <v>8237642</v>
      </c>
      <c r="AC311">
        <v>7491848799</v>
      </c>
      <c r="AD311">
        <v>1350000077</v>
      </c>
      <c r="AE311">
        <v>383379618</v>
      </c>
      <c r="AF311">
        <v>110.878</v>
      </c>
      <c r="AG311" s="4">
        <v>9.9008600000000002E-2</v>
      </c>
      <c r="AH311">
        <v>117.94799999999999</v>
      </c>
      <c r="AI311">
        <v>725854</v>
      </c>
      <c r="AJ311">
        <v>91282631</v>
      </c>
      <c r="AK311">
        <v>83927145</v>
      </c>
      <c r="AL311">
        <v>1.5728149258401201</v>
      </c>
      <c r="AM311">
        <v>0.99135099999999998</v>
      </c>
      <c r="AN311">
        <v>0.1</v>
      </c>
      <c r="AO311">
        <v>0.5</v>
      </c>
      <c r="AP311" s="4">
        <v>0.04</v>
      </c>
      <c r="AQ311">
        <v>180</v>
      </c>
      <c r="AR311">
        <v>90</v>
      </c>
      <c r="AS311">
        <v>90</v>
      </c>
      <c r="AT311">
        <v>60</v>
      </c>
      <c r="AU311">
        <v>60</v>
      </c>
      <c r="AV311">
        <v>0</v>
      </c>
      <c r="AW311">
        <v>-1</v>
      </c>
    </row>
    <row r="312" spans="1:49">
      <c r="A312" t="s">
        <v>201</v>
      </c>
      <c r="B312">
        <v>16403</v>
      </c>
      <c r="C312" t="s">
        <v>63</v>
      </c>
      <c r="D312" s="1">
        <v>44603.889236111114</v>
      </c>
      <c r="E312" t="s">
        <v>90</v>
      </c>
      <c r="F312" t="s">
        <v>91</v>
      </c>
      <c r="G312">
        <v>12871</v>
      </c>
      <c r="H312" t="s">
        <v>57</v>
      </c>
      <c r="I312" t="s">
        <v>77</v>
      </c>
      <c r="J312">
        <v>1</v>
      </c>
      <c r="K312" t="s">
        <v>53</v>
      </c>
      <c r="L312" s="2">
        <v>44610</v>
      </c>
      <c r="M312" s="3">
        <v>0.68851851851851853</v>
      </c>
      <c r="N312" s="3">
        <v>0.68884259259259262</v>
      </c>
      <c r="O312">
        <v>0</v>
      </c>
      <c r="P312" t="s">
        <v>54</v>
      </c>
      <c r="Q312" t="s">
        <v>16</v>
      </c>
      <c r="R312">
        <v>9.1</v>
      </c>
      <c r="S312">
        <v>1000</v>
      </c>
      <c r="T312">
        <v>1000</v>
      </c>
      <c r="U312">
        <v>0</v>
      </c>
      <c r="V312">
        <v>1</v>
      </c>
      <c r="W312" t="s">
        <v>55</v>
      </c>
      <c r="X312">
        <v>0</v>
      </c>
      <c r="Y312" s="4">
        <v>1.8740199999999999E-8</v>
      </c>
      <c r="Z312">
        <v>13496</v>
      </c>
      <c r="AA312">
        <v>735</v>
      </c>
      <c r="AB312">
        <v>2854</v>
      </c>
      <c r="AC312">
        <v>2184700</v>
      </c>
      <c r="AD312">
        <v>55391</v>
      </c>
      <c r="AE312">
        <v>57877</v>
      </c>
      <c r="AF312">
        <v>134.50200000000001</v>
      </c>
      <c r="AG312">
        <v>0.167047</v>
      </c>
      <c r="AH312">
        <v>157.40899999999999</v>
      </c>
      <c r="AI312">
        <v>2712279</v>
      </c>
      <c r="AJ312">
        <v>408850264</v>
      </c>
      <c r="AK312">
        <v>2729364</v>
      </c>
      <c r="AL312" s="4">
        <v>5.1148939204957999E-2</v>
      </c>
      <c r="AM312" s="4">
        <v>6.2597E-3</v>
      </c>
      <c r="AN312">
        <v>0.1</v>
      </c>
      <c r="AO312">
        <v>0.5</v>
      </c>
      <c r="AP312" s="4">
        <v>0.04</v>
      </c>
      <c r="AQ312">
        <v>180</v>
      </c>
      <c r="AR312">
        <v>90</v>
      </c>
      <c r="AS312">
        <v>90</v>
      </c>
      <c r="AT312">
        <v>60</v>
      </c>
      <c r="AU312">
        <v>60</v>
      </c>
      <c r="AV312">
        <v>0</v>
      </c>
      <c r="AW312">
        <v>-1</v>
      </c>
    </row>
    <row r="313" spans="1:49">
      <c r="A313" t="s">
        <v>201</v>
      </c>
      <c r="B313">
        <v>16403</v>
      </c>
      <c r="C313" t="s">
        <v>63</v>
      </c>
      <c r="D313" s="1">
        <v>44603.889236111114</v>
      </c>
      <c r="E313" t="s">
        <v>90</v>
      </c>
      <c r="F313" t="s">
        <v>91</v>
      </c>
      <c r="G313">
        <v>13612</v>
      </c>
      <c r="H313" t="s">
        <v>57</v>
      </c>
      <c r="I313" t="s">
        <v>75</v>
      </c>
      <c r="J313">
        <v>1</v>
      </c>
      <c r="K313" t="s">
        <v>53</v>
      </c>
      <c r="L313" s="2">
        <v>44637</v>
      </c>
      <c r="M313" s="3">
        <v>0.72418981481481481</v>
      </c>
      <c r="N313" s="3">
        <v>0.72444444444444445</v>
      </c>
      <c r="O313">
        <v>0</v>
      </c>
      <c r="P313" t="s">
        <v>54</v>
      </c>
      <c r="Q313" t="s">
        <v>16</v>
      </c>
      <c r="R313">
        <v>9.1</v>
      </c>
      <c r="S313">
        <v>1000</v>
      </c>
      <c r="T313">
        <v>1000</v>
      </c>
      <c r="U313">
        <v>0</v>
      </c>
      <c r="V313">
        <v>1</v>
      </c>
      <c r="W313" t="s">
        <v>55</v>
      </c>
      <c r="X313">
        <v>0</v>
      </c>
      <c r="Y313" s="4">
        <v>1.8740199999999999E-8</v>
      </c>
      <c r="Z313">
        <v>121868</v>
      </c>
      <c r="AA313">
        <v>11322</v>
      </c>
      <c r="AB313">
        <v>8388</v>
      </c>
      <c r="AC313">
        <v>18098772</v>
      </c>
      <c r="AD313">
        <v>867166</v>
      </c>
      <c r="AE313">
        <v>206188</v>
      </c>
      <c r="AF313">
        <v>135.417</v>
      </c>
      <c r="AG313" s="4">
        <v>5.9246500000000001E-2</v>
      </c>
      <c r="AH313">
        <v>142.398</v>
      </c>
      <c r="AI313">
        <v>1392613</v>
      </c>
      <c r="AJ313">
        <v>225781746</v>
      </c>
      <c r="AK313">
        <v>1534191</v>
      </c>
      <c r="AL313" s="4">
        <v>2.8751109118385701E-2</v>
      </c>
      <c r="AM313" s="4">
        <v>9.22819E-2</v>
      </c>
      <c r="AN313">
        <v>0.1</v>
      </c>
      <c r="AO313">
        <v>0.5</v>
      </c>
      <c r="AP313" s="4">
        <v>0.04</v>
      </c>
      <c r="AQ313">
        <v>180</v>
      </c>
      <c r="AR313">
        <v>90</v>
      </c>
      <c r="AS313">
        <v>90</v>
      </c>
      <c r="AT313">
        <v>60</v>
      </c>
      <c r="AU313">
        <v>60</v>
      </c>
      <c r="AV313">
        <v>0</v>
      </c>
      <c r="AW313">
        <v>-1</v>
      </c>
    </row>
    <row r="314" spans="1:49">
      <c r="A314" t="s">
        <v>201</v>
      </c>
      <c r="B314">
        <v>16403</v>
      </c>
      <c r="C314" t="s">
        <v>63</v>
      </c>
      <c r="D314" s="1">
        <v>44603.889236111114</v>
      </c>
      <c r="E314" t="s">
        <v>90</v>
      </c>
      <c r="F314" t="s">
        <v>91</v>
      </c>
      <c r="G314">
        <v>13616</v>
      </c>
      <c r="H314" t="s">
        <v>57</v>
      </c>
      <c r="I314" t="s">
        <v>76</v>
      </c>
      <c r="J314">
        <v>1</v>
      </c>
      <c r="K314" t="s">
        <v>53</v>
      </c>
      <c r="L314" s="2">
        <v>44637</v>
      </c>
      <c r="M314" s="3">
        <v>0.72498842592592594</v>
      </c>
      <c r="N314" s="3">
        <v>0.72521990740740738</v>
      </c>
      <c r="O314">
        <v>0</v>
      </c>
      <c r="P314" t="s">
        <v>54</v>
      </c>
      <c r="Q314" t="s">
        <v>16</v>
      </c>
      <c r="R314">
        <v>9.1</v>
      </c>
      <c r="S314">
        <v>1000</v>
      </c>
      <c r="T314">
        <v>1000</v>
      </c>
      <c r="U314">
        <v>0</v>
      </c>
      <c r="V314">
        <v>1</v>
      </c>
      <c r="W314" t="s">
        <v>55</v>
      </c>
      <c r="X314">
        <v>0</v>
      </c>
      <c r="Y314" s="4">
        <v>1.8740199999999999E-8</v>
      </c>
      <c r="Z314">
        <v>57325105</v>
      </c>
      <c r="AA314">
        <v>17638544</v>
      </c>
      <c r="AB314">
        <v>8237642</v>
      </c>
      <c r="AC314">
        <v>7491848799</v>
      </c>
      <c r="AD314">
        <v>1350000077</v>
      </c>
      <c r="AE314">
        <v>383379618</v>
      </c>
      <c r="AF314">
        <v>110.878</v>
      </c>
      <c r="AG314" s="4">
        <v>9.9008600000000002E-2</v>
      </c>
      <c r="AH314">
        <v>117.94799999999999</v>
      </c>
      <c r="AI314">
        <v>725854</v>
      </c>
      <c r="AJ314">
        <v>91282631</v>
      </c>
      <c r="AK314">
        <v>83927145</v>
      </c>
      <c r="AL314">
        <v>1.5728149258401201</v>
      </c>
      <c r="AM314">
        <v>0.99135099999999998</v>
      </c>
      <c r="AN314">
        <v>0.1</v>
      </c>
      <c r="AO314">
        <v>0.5</v>
      </c>
      <c r="AP314" s="4">
        <v>0.04</v>
      </c>
      <c r="AQ314">
        <v>180</v>
      </c>
      <c r="AR314">
        <v>90</v>
      </c>
      <c r="AS314">
        <v>90</v>
      </c>
      <c r="AT314">
        <v>60</v>
      </c>
      <c r="AU314">
        <v>60</v>
      </c>
      <c r="AV314">
        <v>0</v>
      </c>
      <c r="AW314">
        <v>-1</v>
      </c>
    </row>
    <row r="315" spans="1:49">
      <c r="A315" t="s">
        <v>201</v>
      </c>
      <c r="B315">
        <v>16403</v>
      </c>
      <c r="C315" t="s">
        <v>63</v>
      </c>
      <c r="D315" s="1">
        <v>44603.889236111114</v>
      </c>
      <c r="E315" t="s">
        <v>90</v>
      </c>
      <c r="F315" t="s">
        <v>91</v>
      </c>
      <c r="G315">
        <v>13620</v>
      </c>
      <c r="H315" t="s">
        <v>57</v>
      </c>
      <c r="I315" t="s">
        <v>77</v>
      </c>
      <c r="J315">
        <v>1</v>
      </c>
      <c r="K315" t="s">
        <v>53</v>
      </c>
      <c r="L315" s="2">
        <v>44637</v>
      </c>
      <c r="M315" s="3">
        <v>0.72582175925925929</v>
      </c>
      <c r="N315" s="3">
        <v>0.7260416666666667</v>
      </c>
      <c r="O315">
        <v>0</v>
      </c>
      <c r="P315" t="s">
        <v>54</v>
      </c>
      <c r="Q315" t="s">
        <v>16</v>
      </c>
      <c r="R315">
        <v>9.1</v>
      </c>
      <c r="S315">
        <v>1000</v>
      </c>
      <c r="T315">
        <v>1000</v>
      </c>
      <c r="U315">
        <v>0</v>
      </c>
      <c r="V315">
        <v>1</v>
      </c>
      <c r="W315" t="s">
        <v>55</v>
      </c>
      <c r="X315">
        <v>0</v>
      </c>
      <c r="Y315" s="4">
        <v>1.8740199999999999E-8</v>
      </c>
      <c r="Z315">
        <v>13496</v>
      </c>
      <c r="AA315">
        <v>735</v>
      </c>
      <c r="AB315">
        <v>2854</v>
      </c>
      <c r="AC315">
        <v>2184700</v>
      </c>
      <c r="AD315">
        <v>55391</v>
      </c>
      <c r="AE315">
        <v>57877</v>
      </c>
      <c r="AF315">
        <v>134.50200000000001</v>
      </c>
      <c r="AG315">
        <v>0.167047</v>
      </c>
      <c r="AH315">
        <v>157.40899999999999</v>
      </c>
      <c r="AI315">
        <v>2712279</v>
      </c>
      <c r="AJ315">
        <v>408850264</v>
      </c>
      <c r="AK315">
        <v>2729364</v>
      </c>
      <c r="AL315" s="4">
        <v>5.1148939204957999E-2</v>
      </c>
      <c r="AM315" s="4">
        <v>6.2597E-3</v>
      </c>
      <c r="AN315">
        <v>0.1</v>
      </c>
      <c r="AO315">
        <v>0.5</v>
      </c>
      <c r="AP315" s="4">
        <v>0.04</v>
      </c>
      <c r="AQ315">
        <v>180</v>
      </c>
      <c r="AR315">
        <v>90</v>
      </c>
      <c r="AS315">
        <v>90</v>
      </c>
      <c r="AT315">
        <v>60</v>
      </c>
      <c r="AU315">
        <v>60</v>
      </c>
      <c r="AV315">
        <v>0</v>
      </c>
      <c r="AW315">
        <v>-1</v>
      </c>
    </row>
    <row r="316" spans="1:49">
      <c r="A316" t="s">
        <v>201</v>
      </c>
      <c r="B316">
        <v>16404</v>
      </c>
      <c r="C316" t="s">
        <v>69</v>
      </c>
      <c r="D316" s="1">
        <v>44603.977893518517</v>
      </c>
      <c r="E316" t="s">
        <v>92</v>
      </c>
      <c r="F316" t="s">
        <v>93</v>
      </c>
      <c r="G316">
        <v>12850</v>
      </c>
      <c r="H316" t="s">
        <v>57</v>
      </c>
      <c r="I316" t="s">
        <v>75</v>
      </c>
      <c r="J316">
        <v>1</v>
      </c>
      <c r="K316" t="s">
        <v>53</v>
      </c>
      <c r="L316" s="2">
        <v>44610</v>
      </c>
      <c r="M316" s="3">
        <v>0.68193287037037031</v>
      </c>
      <c r="N316" s="3">
        <v>0.68222222222222229</v>
      </c>
      <c r="O316">
        <v>0</v>
      </c>
      <c r="P316" t="s">
        <v>54</v>
      </c>
      <c r="Q316" t="s">
        <v>16</v>
      </c>
      <c r="R316">
        <v>9.1</v>
      </c>
      <c r="S316">
        <v>1000</v>
      </c>
      <c r="T316">
        <v>1000</v>
      </c>
      <c r="U316">
        <v>0</v>
      </c>
      <c r="V316">
        <v>1</v>
      </c>
      <c r="W316" t="s">
        <v>55</v>
      </c>
      <c r="X316">
        <v>0</v>
      </c>
      <c r="Y316" s="4">
        <v>1.8740199999999999E-8</v>
      </c>
      <c r="Z316">
        <v>492451</v>
      </c>
      <c r="AA316">
        <v>45109</v>
      </c>
      <c r="AB316">
        <v>80373</v>
      </c>
      <c r="AC316">
        <v>74621733</v>
      </c>
      <c r="AD316">
        <v>3438475</v>
      </c>
      <c r="AE316">
        <v>2556831</v>
      </c>
      <c r="AF316">
        <v>130.46199999999999</v>
      </c>
      <c r="AG316">
        <v>0.13006699999999999</v>
      </c>
      <c r="AH316">
        <v>145.21199999999999</v>
      </c>
      <c r="AI316">
        <v>1513755</v>
      </c>
      <c r="AJ316">
        <v>240767885</v>
      </c>
      <c r="AK316">
        <v>2131688</v>
      </c>
      <c r="AL316" s="4">
        <v>3.9948346910100102E-2</v>
      </c>
      <c r="AM316">
        <v>0.28988000000000003</v>
      </c>
      <c r="AN316">
        <v>0.1</v>
      </c>
      <c r="AO316">
        <v>0.5</v>
      </c>
      <c r="AP316" s="4">
        <v>0.04</v>
      </c>
      <c r="AQ316">
        <v>180</v>
      </c>
      <c r="AR316">
        <v>90</v>
      </c>
      <c r="AS316">
        <v>90</v>
      </c>
      <c r="AT316">
        <v>60</v>
      </c>
      <c r="AU316">
        <v>60</v>
      </c>
      <c r="AV316">
        <v>0</v>
      </c>
      <c r="AW316">
        <v>-1</v>
      </c>
    </row>
    <row r="317" spans="1:49">
      <c r="A317" t="s">
        <v>201</v>
      </c>
      <c r="B317">
        <v>16404</v>
      </c>
      <c r="C317" t="s">
        <v>69</v>
      </c>
      <c r="D317" s="1">
        <v>44603.977893518517</v>
      </c>
      <c r="E317" t="s">
        <v>92</v>
      </c>
      <c r="F317" t="s">
        <v>93</v>
      </c>
      <c r="G317">
        <v>12861</v>
      </c>
      <c r="H317" t="s">
        <v>57</v>
      </c>
      <c r="I317" t="s">
        <v>76</v>
      </c>
      <c r="J317">
        <v>1</v>
      </c>
      <c r="K317" t="s">
        <v>53</v>
      </c>
      <c r="L317" s="2">
        <v>44610</v>
      </c>
      <c r="M317" s="3">
        <v>0.68543981481481486</v>
      </c>
      <c r="N317" s="3">
        <v>0.68575231481481491</v>
      </c>
      <c r="O317">
        <v>0</v>
      </c>
      <c r="P317" t="s">
        <v>54</v>
      </c>
      <c r="Q317" t="s">
        <v>16</v>
      </c>
      <c r="R317">
        <v>9.1</v>
      </c>
      <c r="S317">
        <v>1000</v>
      </c>
      <c r="T317">
        <v>1000</v>
      </c>
      <c r="U317">
        <v>0</v>
      </c>
      <c r="V317">
        <v>1</v>
      </c>
      <c r="W317" t="s">
        <v>55</v>
      </c>
      <c r="X317">
        <v>0</v>
      </c>
      <c r="Y317" s="4">
        <v>1.8740199999999999E-8</v>
      </c>
      <c r="Z317">
        <v>65230443</v>
      </c>
      <c r="AA317">
        <v>18780265</v>
      </c>
      <c r="AB317">
        <v>6691776</v>
      </c>
      <c r="AC317">
        <v>8247229402</v>
      </c>
      <c r="AD317">
        <v>1454526695</v>
      </c>
      <c r="AE317">
        <v>311642277</v>
      </c>
      <c r="AF317">
        <v>110.398</v>
      </c>
      <c r="AG317" s="4">
        <v>7.3777200000000001E-2</v>
      </c>
      <c r="AH317">
        <v>115.482</v>
      </c>
      <c r="AI317">
        <v>162299</v>
      </c>
      <c r="AJ317">
        <v>21773952</v>
      </c>
      <c r="AK317">
        <v>90864783</v>
      </c>
      <c r="AL317">
        <v>1.70282793410432</v>
      </c>
      <c r="AM317">
        <v>0.99821400000000005</v>
      </c>
      <c r="AN317">
        <v>0.1</v>
      </c>
      <c r="AO317">
        <v>0.5</v>
      </c>
      <c r="AP317" s="4">
        <v>0.04</v>
      </c>
      <c r="AQ317">
        <v>180</v>
      </c>
      <c r="AR317">
        <v>90</v>
      </c>
      <c r="AS317">
        <v>90</v>
      </c>
      <c r="AT317">
        <v>60</v>
      </c>
      <c r="AU317">
        <v>60</v>
      </c>
      <c r="AV317">
        <v>0</v>
      </c>
      <c r="AW317">
        <v>-1</v>
      </c>
    </row>
    <row r="318" spans="1:49">
      <c r="A318" t="s">
        <v>201</v>
      </c>
      <c r="B318">
        <v>16404</v>
      </c>
      <c r="C318" t="s">
        <v>69</v>
      </c>
      <c r="D318" s="1">
        <v>44603.977893518517</v>
      </c>
      <c r="E318" t="s">
        <v>92</v>
      </c>
      <c r="F318" t="s">
        <v>93</v>
      </c>
      <c r="G318">
        <v>12872</v>
      </c>
      <c r="H318" t="s">
        <v>57</v>
      </c>
      <c r="I318" t="s">
        <v>94</v>
      </c>
      <c r="J318">
        <v>1</v>
      </c>
      <c r="K318" t="s">
        <v>53</v>
      </c>
      <c r="L318" s="2">
        <v>44610</v>
      </c>
      <c r="M318" s="3">
        <v>0.68885416666666666</v>
      </c>
      <c r="N318" s="3">
        <v>0.68916666666666659</v>
      </c>
      <c r="O318">
        <v>0</v>
      </c>
      <c r="P318" t="s">
        <v>54</v>
      </c>
      <c r="Q318" t="s">
        <v>16</v>
      </c>
      <c r="R318">
        <v>9.1</v>
      </c>
      <c r="S318">
        <v>1000</v>
      </c>
      <c r="T318">
        <v>1000</v>
      </c>
      <c r="U318">
        <v>0</v>
      </c>
      <c r="V318">
        <v>1</v>
      </c>
      <c r="W318" t="s">
        <v>55</v>
      </c>
      <c r="X318">
        <v>0</v>
      </c>
      <c r="Y318" s="4">
        <v>1.8740199999999999E-8</v>
      </c>
      <c r="Z318">
        <v>21749</v>
      </c>
      <c r="AA318">
        <v>1132</v>
      </c>
      <c r="AB318">
        <v>3035</v>
      </c>
      <c r="AC318">
        <v>3396796</v>
      </c>
      <c r="AD318">
        <v>85572</v>
      </c>
      <c r="AE318">
        <v>82081</v>
      </c>
      <c r="AF318">
        <v>137.53899999999999</v>
      </c>
      <c r="AG318">
        <v>0.117109</v>
      </c>
      <c r="AH318">
        <v>152.19499999999999</v>
      </c>
      <c r="AI318">
        <v>1731746</v>
      </c>
      <c r="AJ318">
        <v>273174375</v>
      </c>
      <c r="AK318">
        <v>1757662</v>
      </c>
      <c r="AL318" s="4">
        <v>3.2939009520483502E-2</v>
      </c>
      <c r="AM318" s="4">
        <v>1.47446E-2</v>
      </c>
      <c r="AN318">
        <v>0.1</v>
      </c>
      <c r="AO318">
        <v>0.5</v>
      </c>
      <c r="AP318" s="4">
        <v>0.04</v>
      </c>
      <c r="AQ318">
        <v>180</v>
      </c>
      <c r="AR318">
        <v>90</v>
      </c>
      <c r="AS318">
        <v>90</v>
      </c>
      <c r="AT318">
        <v>60</v>
      </c>
      <c r="AU318">
        <v>60</v>
      </c>
      <c r="AV318">
        <v>0</v>
      </c>
      <c r="AW318">
        <v>-1</v>
      </c>
    </row>
    <row r="319" spans="1:49">
      <c r="A319" t="s">
        <v>201</v>
      </c>
      <c r="B319">
        <v>16498</v>
      </c>
      <c r="C319" t="s">
        <v>95</v>
      </c>
      <c r="D319" s="1">
        <v>44608.477280092593</v>
      </c>
      <c r="E319" t="s">
        <v>96</v>
      </c>
      <c r="F319" t="s">
        <v>97</v>
      </c>
      <c r="G319">
        <v>12851</v>
      </c>
      <c r="H319" t="s">
        <v>57</v>
      </c>
      <c r="I319" t="s">
        <v>75</v>
      </c>
      <c r="J319">
        <v>1</v>
      </c>
      <c r="K319" t="s">
        <v>53</v>
      </c>
      <c r="L319" s="2">
        <v>44610</v>
      </c>
      <c r="M319" s="3">
        <v>0.68223379629629621</v>
      </c>
      <c r="N319" s="3">
        <v>0.68255787037037041</v>
      </c>
      <c r="O319">
        <v>0</v>
      </c>
      <c r="P319" t="s">
        <v>54</v>
      </c>
      <c r="Q319" t="s">
        <v>16</v>
      </c>
      <c r="R319">
        <v>9.1</v>
      </c>
      <c r="S319">
        <v>1000</v>
      </c>
      <c r="T319">
        <v>1000</v>
      </c>
      <c r="U319">
        <v>0</v>
      </c>
      <c r="V319">
        <v>1</v>
      </c>
      <c r="W319" t="s">
        <v>55</v>
      </c>
      <c r="X319">
        <v>0</v>
      </c>
      <c r="Y319" s="4">
        <v>1.8740199999999999E-8</v>
      </c>
      <c r="Z319">
        <v>31416990</v>
      </c>
      <c r="AA319">
        <v>94725</v>
      </c>
      <c r="AB319">
        <v>73665</v>
      </c>
      <c r="AC319">
        <v>5183552324</v>
      </c>
      <c r="AD319">
        <v>7377203</v>
      </c>
      <c r="AE319">
        <v>2706090</v>
      </c>
      <c r="AF319">
        <v>164.43199999999999</v>
      </c>
      <c r="AG319" s="4">
        <v>2.3322500000000001E-3</v>
      </c>
      <c r="AH319">
        <v>164.73</v>
      </c>
      <c r="AI319">
        <v>3021607</v>
      </c>
      <c r="AJ319">
        <v>407048533</v>
      </c>
      <c r="AK319">
        <v>34606987</v>
      </c>
      <c r="AL319">
        <v>0.64854327752904095</v>
      </c>
      <c r="AM319">
        <v>0.91268800000000005</v>
      </c>
      <c r="AN319">
        <v>0.1</v>
      </c>
      <c r="AO319">
        <v>0.5</v>
      </c>
      <c r="AP319" s="4">
        <v>0.04</v>
      </c>
      <c r="AQ319">
        <v>180</v>
      </c>
      <c r="AR319">
        <v>90</v>
      </c>
      <c r="AS319">
        <v>90</v>
      </c>
      <c r="AT319">
        <v>60</v>
      </c>
      <c r="AU319">
        <v>60</v>
      </c>
      <c r="AV319">
        <v>0</v>
      </c>
      <c r="AW319">
        <v>-1</v>
      </c>
    </row>
    <row r="320" spans="1:49">
      <c r="A320" t="s">
        <v>201</v>
      </c>
      <c r="B320">
        <v>16498</v>
      </c>
      <c r="C320" t="s">
        <v>95</v>
      </c>
      <c r="D320" s="1">
        <v>44608.477280092593</v>
      </c>
      <c r="E320" t="s">
        <v>96</v>
      </c>
      <c r="F320" t="s">
        <v>97</v>
      </c>
      <c r="G320">
        <v>12862</v>
      </c>
      <c r="H320" t="s">
        <v>57</v>
      </c>
      <c r="I320" t="s">
        <v>76</v>
      </c>
      <c r="J320">
        <v>1</v>
      </c>
      <c r="K320" t="s">
        <v>53</v>
      </c>
      <c r="L320" s="2">
        <v>44610</v>
      </c>
      <c r="M320" s="3">
        <v>0.68577546296296299</v>
      </c>
      <c r="N320" s="3">
        <v>0.68608796296296293</v>
      </c>
      <c r="O320">
        <v>0</v>
      </c>
      <c r="P320" t="s">
        <v>54</v>
      </c>
      <c r="Q320" t="s">
        <v>16</v>
      </c>
      <c r="R320">
        <v>9.1</v>
      </c>
      <c r="S320">
        <v>1000</v>
      </c>
      <c r="T320">
        <v>1000</v>
      </c>
      <c r="U320">
        <v>0</v>
      </c>
      <c r="V320">
        <v>1</v>
      </c>
      <c r="W320" t="s">
        <v>55</v>
      </c>
      <c r="X320">
        <v>0</v>
      </c>
      <c r="Y320" s="4">
        <v>1.8740199999999999E-8</v>
      </c>
      <c r="Z320">
        <v>44474484</v>
      </c>
      <c r="AA320">
        <v>29668240</v>
      </c>
      <c r="AB320">
        <v>19973854</v>
      </c>
      <c r="AC320">
        <v>5385856538</v>
      </c>
      <c r="AD320">
        <v>2241067802</v>
      </c>
      <c r="AE320">
        <v>881312110</v>
      </c>
      <c r="AF320">
        <v>90.400999999999996</v>
      </c>
      <c r="AG320">
        <v>0.212225</v>
      </c>
      <c r="AH320">
        <v>102.86799999999999</v>
      </c>
      <c r="AI320">
        <v>404022</v>
      </c>
      <c r="AJ320">
        <v>45467336</v>
      </c>
      <c r="AK320">
        <v>94520600</v>
      </c>
      <c r="AL320">
        <v>1.7713388258276099</v>
      </c>
      <c r="AM320">
        <v>0.995726</v>
      </c>
      <c r="AN320">
        <v>0.1</v>
      </c>
      <c r="AO320">
        <v>0.5</v>
      </c>
      <c r="AP320" s="4">
        <v>0.04</v>
      </c>
      <c r="AQ320">
        <v>180</v>
      </c>
      <c r="AR320">
        <v>90</v>
      </c>
      <c r="AS320">
        <v>90</v>
      </c>
      <c r="AT320">
        <v>60</v>
      </c>
      <c r="AU320">
        <v>60</v>
      </c>
      <c r="AV320">
        <v>0</v>
      </c>
      <c r="AW320">
        <v>-1</v>
      </c>
    </row>
    <row r="321" spans="1:49">
      <c r="A321" t="s">
        <v>201</v>
      </c>
      <c r="B321">
        <v>16498</v>
      </c>
      <c r="C321" t="s">
        <v>95</v>
      </c>
      <c r="D321" s="1">
        <v>44608.477280092593</v>
      </c>
      <c r="E321" t="s">
        <v>96</v>
      </c>
      <c r="F321" t="s">
        <v>97</v>
      </c>
      <c r="G321">
        <v>12873</v>
      </c>
      <c r="H321" t="s">
        <v>57</v>
      </c>
      <c r="I321" t="s">
        <v>77</v>
      </c>
      <c r="J321">
        <v>1</v>
      </c>
      <c r="K321" t="s">
        <v>53</v>
      </c>
      <c r="L321" s="2">
        <v>44610</v>
      </c>
      <c r="M321" s="3">
        <v>0.68916666666666659</v>
      </c>
      <c r="N321" s="3">
        <v>0.68947916666666664</v>
      </c>
      <c r="O321">
        <v>0</v>
      </c>
      <c r="P321" t="s">
        <v>54</v>
      </c>
      <c r="Q321" t="s">
        <v>16</v>
      </c>
      <c r="R321">
        <v>9.1</v>
      </c>
      <c r="S321">
        <v>1000</v>
      </c>
      <c r="T321">
        <v>1000</v>
      </c>
      <c r="U321">
        <v>0</v>
      </c>
      <c r="V321">
        <v>1</v>
      </c>
      <c r="W321" t="s">
        <v>55</v>
      </c>
      <c r="X321">
        <v>0</v>
      </c>
      <c r="Y321" s="4">
        <v>1.8740199999999999E-8</v>
      </c>
      <c r="Z321">
        <v>4721</v>
      </c>
      <c r="AA321">
        <v>361</v>
      </c>
      <c r="AB321">
        <v>1480</v>
      </c>
      <c r="AC321">
        <v>729770</v>
      </c>
      <c r="AD321">
        <v>27227</v>
      </c>
      <c r="AE321">
        <v>26321</v>
      </c>
      <c r="AF321">
        <v>119.372</v>
      </c>
      <c r="AG321">
        <v>0.22554099999999999</v>
      </c>
      <c r="AH321">
        <v>148.95699999999999</v>
      </c>
      <c r="AI321">
        <v>2906259</v>
      </c>
      <c r="AJ321">
        <v>413656610</v>
      </c>
      <c r="AK321">
        <v>2912821</v>
      </c>
      <c r="AL321" s="4">
        <v>5.4586967602681502E-2</v>
      </c>
      <c r="AM321" s="4">
        <v>2.2528000000000001E-3</v>
      </c>
      <c r="AN321">
        <v>0.1</v>
      </c>
      <c r="AO321">
        <v>0.5</v>
      </c>
      <c r="AP321" s="4">
        <v>0.04</v>
      </c>
      <c r="AQ321">
        <v>180</v>
      </c>
      <c r="AR321">
        <v>90</v>
      </c>
      <c r="AS321">
        <v>90</v>
      </c>
      <c r="AT321">
        <v>60</v>
      </c>
      <c r="AU321">
        <v>60</v>
      </c>
      <c r="AV321">
        <v>0</v>
      </c>
      <c r="AW321">
        <v>-1</v>
      </c>
    </row>
    <row r="322" spans="1:49">
      <c r="A322" t="s">
        <v>201</v>
      </c>
      <c r="B322">
        <v>16699</v>
      </c>
      <c r="C322" t="s">
        <v>95</v>
      </c>
      <c r="D322" s="1">
        <v>44620.496944444443</v>
      </c>
      <c r="E322" t="s">
        <v>98</v>
      </c>
      <c r="F322" t="s">
        <v>99</v>
      </c>
      <c r="G322">
        <v>13216</v>
      </c>
      <c r="H322" t="s">
        <v>57</v>
      </c>
      <c r="I322" t="s">
        <v>100</v>
      </c>
      <c r="J322">
        <v>1</v>
      </c>
      <c r="K322" t="s">
        <v>53</v>
      </c>
      <c r="L322" s="2">
        <v>44621</v>
      </c>
      <c r="M322" s="3">
        <v>0.75285879629629626</v>
      </c>
      <c r="N322" s="3">
        <v>0.75309027777777782</v>
      </c>
      <c r="O322">
        <v>0</v>
      </c>
      <c r="P322" t="s">
        <v>54</v>
      </c>
      <c r="Q322" t="s">
        <v>16</v>
      </c>
      <c r="R322">
        <v>9.1</v>
      </c>
      <c r="S322">
        <v>1000</v>
      </c>
      <c r="T322">
        <v>1000</v>
      </c>
      <c r="U322">
        <v>0</v>
      </c>
      <c r="V322">
        <v>1</v>
      </c>
      <c r="W322" t="s">
        <v>55</v>
      </c>
      <c r="X322">
        <v>0</v>
      </c>
      <c r="Y322" s="4">
        <v>1.8740199999999999E-8</v>
      </c>
      <c r="Z322">
        <v>46692036</v>
      </c>
      <c r="AA322">
        <v>2949972</v>
      </c>
      <c r="AB322">
        <v>1038166</v>
      </c>
      <c r="AC322">
        <v>6942188326</v>
      </c>
      <c r="AD322">
        <v>229386339</v>
      </c>
      <c r="AE322">
        <v>48320126</v>
      </c>
      <c r="AF322">
        <v>142.46</v>
      </c>
      <c r="AG322" s="4">
        <v>2.0484700000000002E-2</v>
      </c>
      <c r="AH322">
        <v>144.46600000000001</v>
      </c>
      <c r="AI322">
        <v>424047</v>
      </c>
      <c r="AJ322">
        <v>60475519</v>
      </c>
      <c r="AK322">
        <v>51104221</v>
      </c>
      <c r="AL322">
        <v>0.95770541893486605</v>
      </c>
      <c r="AM322">
        <v>0.99170199999999997</v>
      </c>
      <c r="AN322">
        <v>0.1</v>
      </c>
      <c r="AO322">
        <v>0.5</v>
      </c>
      <c r="AP322" s="4">
        <v>0.04</v>
      </c>
      <c r="AQ322">
        <v>180</v>
      </c>
      <c r="AR322">
        <v>90</v>
      </c>
      <c r="AS322">
        <v>90</v>
      </c>
      <c r="AT322">
        <v>60</v>
      </c>
      <c r="AU322">
        <v>60</v>
      </c>
      <c r="AV322">
        <v>0</v>
      </c>
      <c r="AW322">
        <v>-1</v>
      </c>
    </row>
    <row r="323" spans="1:49">
      <c r="A323" t="s">
        <v>201</v>
      </c>
      <c r="B323">
        <v>16699</v>
      </c>
      <c r="C323" t="s">
        <v>95</v>
      </c>
      <c r="D323" s="1">
        <v>44620.496944444443</v>
      </c>
      <c r="E323" t="s">
        <v>98</v>
      </c>
      <c r="F323" t="s">
        <v>99</v>
      </c>
      <c r="G323">
        <v>13218</v>
      </c>
      <c r="H323" t="s">
        <v>57</v>
      </c>
      <c r="I323" t="s">
        <v>101</v>
      </c>
      <c r="J323">
        <v>1</v>
      </c>
      <c r="K323" t="s">
        <v>53</v>
      </c>
      <c r="L323" s="2">
        <v>44621</v>
      </c>
      <c r="M323" s="3">
        <v>0.7533333333333333</v>
      </c>
      <c r="N323" s="3">
        <v>0.7535532407407407</v>
      </c>
      <c r="O323">
        <v>0</v>
      </c>
      <c r="P323" t="s">
        <v>54</v>
      </c>
      <c r="Q323" t="s">
        <v>16</v>
      </c>
      <c r="R323">
        <v>9.1</v>
      </c>
      <c r="S323">
        <v>1000</v>
      </c>
      <c r="T323">
        <v>1000</v>
      </c>
      <c r="U323">
        <v>0</v>
      </c>
      <c r="V323">
        <v>1</v>
      </c>
      <c r="W323" t="s">
        <v>55</v>
      </c>
      <c r="X323">
        <v>0</v>
      </c>
      <c r="Y323" s="4">
        <v>1.8740199999999999E-8</v>
      </c>
      <c r="Z323">
        <v>721253</v>
      </c>
      <c r="AA323">
        <v>19054</v>
      </c>
      <c r="AB323">
        <v>10743</v>
      </c>
      <c r="AC323">
        <v>115360143</v>
      </c>
      <c r="AD323">
        <v>1471267</v>
      </c>
      <c r="AE323">
        <v>465254</v>
      </c>
      <c r="AF323">
        <v>156.17699999999999</v>
      </c>
      <c r="AG323" s="4">
        <v>1.4304000000000001E-2</v>
      </c>
      <c r="AH323">
        <v>157.815</v>
      </c>
      <c r="AI323">
        <v>602795</v>
      </c>
      <c r="AJ323">
        <v>97956697</v>
      </c>
      <c r="AK323">
        <v>1353845</v>
      </c>
      <c r="AL323" s="4">
        <v>2.5371381610491101E-2</v>
      </c>
      <c r="AM323">
        <v>0.55475300000000005</v>
      </c>
      <c r="AN323">
        <v>0.1</v>
      </c>
      <c r="AO323">
        <v>0.5</v>
      </c>
      <c r="AP323" s="4">
        <v>0.04</v>
      </c>
      <c r="AQ323">
        <v>180</v>
      </c>
      <c r="AR323">
        <v>90</v>
      </c>
      <c r="AS323">
        <v>90</v>
      </c>
      <c r="AT323">
        <v>60</v>
      </c>
      <c r="AU323">
        <v>60</v>
      </c>
      <c r="AV323">
        <v>0</v>
      </c>
      <c r="AW323">
        <v>-1</v>
      </c>
    </row>
    <row r="324" spans="1:49">
      <c r="A324" t="s">
        <v>201</v>
      </c>
      <c r="B324">
        <v>16699</v>
      </c>
      <c r="C324" t="s">
        <v>95</v>
      </c>
      <c r="D324" s="1">
        <v>44620.496944444443</v>
      </c>
      <c r="E324" t="s">
        <v>98</v>
      </c>
      <c r="F324" t="s">
        <v>99</v>
      </c>
      <c r="G324">
        <v>13220</v>
      </c>
      <c r="H324" t="s">
        <v>57</v>
      </c>
      <c r="I324" t="s">
        <v>102</v>
      </c>
      <c r="J324">
        <v>1</v>
      </c>
      <c r="K324" t="s">
        <v>53</v>
      </c>
      <c r="L324" s="2">
        <v>44621</v>
      </c>
      <c r="M324" s="3">
        <v>0.75378472222222215</v>
      </c>
      <c r="N324" s="3">
        <v>0.7540162037037037</v>
      </c>
      <c r="O324">
        <v>0</v>
      </c>
      <c r="P324" t="s">
        <v>54</v>
      </c>
      <c r="Q324" t="s">
        <v>16</v>
      </c>
      <c r="R324">
        <v>9.1</v>
      </c>
      <c r="S324">
        <v>1000</v>
      </c>
      <c r="T324">
        <v>1000</v>
      </c>
      <c r="U324">
        <v>0</v>
      </c>
      <c r="V324">
        <v>1</v>
      </c>
      <c r="W324" t="s">
        <v>55</v>
      </c>
      <c r="X324">
        <v>0</v>
      </c>
      <c r="Y324" s="4">
        <v>1.8740199999999999E-8</v>
      </c>
      <c r="Z324">
        <v>47976241</v>
      </c>
      <c r="AA324">
        <v>13244248</v>
      </c>
      <c r="AB324">
        <v>13093479</v>
      </c>
      <c r="AC324">
        <v>6562259739</v>
      </c>
      <c r="AD324">
        <v>1003909914</v>
      </c>
      <c r="AE324">
        <v>504351115</v>
      </c>
      <c r="AF324">
        <v>108.6</v>
      </c>
      <c r="AG324">
        <v>0.17619099999999999</v>
      </c>
      <c r="AH324">
        <v>123.589</v>
      </c>
      <c r="AI324">
        <v>377512</v>
      </c>
      <c r="AJ324">
        <v>43227621</v>
      </c>
      <c r="AK324">
        <v>74691480</v>
      </c>
      <c r="AL324">
        <v>1.39973633771396</v>
      </c>
      <c r="AM324">
        <v>0.994946</v>
      </c>
      <c r="AN324">
        <v>0.1</v>
      </c>
      <c r="AO324">
        <v>0.5</v>
      </c>
      <c r="AP324" s="4">
        <v>0.04</v>
      </c>
      <c r="AQ324">
        <v>180</v>
      </c>
      <c r="AR324">
        <v>90</v>
      </c>
      <c r="AS324">
        <v>90</v>
      </c>
      <c r="AT324">
        <v>60</v>
      </c>
      <c r="AU324">
        <v>60</v>
      </c>
      <c r="AV324">
        <v>0</v>
      </c>
      <c r="AW324">
        <v>-1</v>
      </c>
    </row>
    <row r="325" spans="1:49">
      <c r="A325" t="s">
        <v>201</v>
      </c>
      <c r="B325">
        <v>16699</v>
      </c>
      <c r="C325" t="s">
        <v>95</v>
      </c>
      <c r="D325" s="1">
        <v>44620.496944444443</v>
      </c>
      <c r="E325" t="s">
        <v>98</v>
      </c>
      <c r="F325" t="s">
        <v>99</v>
      </c>
      <c r="G325">
        <v>13222</v>
      </c>
      <c r="H325" t="s">
        <v>57</v>
      </c>
      <c r="I325" t="s">
        <v>103</v>
      </c>
      <c r="J325">
        <v>1</v>
      </c>
      <c r="K325" t="s">
        <v>53</v>
      </c>
      <c r="L325" s="2">
        <v>44621</v>
      </c>
      <c r="M325" s="3">
        <v>0.75427083333333333</v>
      </c>
      <c r="N325" s="3">
        <v>0.75450231481481478</v>
      </c>
      <c r="O325">
        <v>0</v>
      </c>
      <c r="P325" t="s">
        <v>54</v>
      </c>
      <c r="Q325" t="s">
        <v>16</v>
      </c>
      <c r="R325">
        <v>9.1</v>
      </c>
      <c r="S325">
        <v>1000</v>
      </c>
      <c r="T325">
        <v>1000</v>
      </c>
      <c r="U325">
        <v>0</v>
      </c>
      <c r="V325">
        <v>1</v>
      </c>
      <c r="W325" t="s">
        <v>55</v>
      </c>
      <c r="X325">
        <v>0</v>
      </c>
      <c r="Y325" s="4">
        <v>1.8740199999999999E-8</v>
      </c>
      <c r="Z325">
        <v>998670</v>
      </c>
      <c r="AA325">
        <v>103539</v>
      </c>
      <c r="AB325">
        <v>116112</v>
      </c>
      <c r="AC325">
        <v>148695924</v>
      </c>
      <c r="AD325">
        <v>7911969</v>
      </c>
      <c r="AE325">
        <v>4151285</v>
      </c>
      <c r="AF325">
        <v>131.95099999999999</v>
      </c>
      <c r="AG325" s="4">
        <v>9.5304899999999998E-2</v>
      </c>
      <c r="AH325">
        <v>142.08500000000001</v>
      </c>
      <c r="AI325">
        <v>823344</v>
      </c>
      <c r="AJ325">
        <v>130634652</v>
      </c>
      <c r="AK325">
        <v>2041665</v>
      </c>
      <c r="AL325" s="4">
        <v>3.8261294192306602E-2</v>
      </c>
      <c r="AM325">
        <v>0.59672899999999995</v>
      </c>
      <c r="AN325">
        <v>0.1</v>
      </c>
      <c r="AO325">
        <v>0.5</v>
      </c>
      <c r="AP325" s="4">
        <v>0.04</v>
      </c>
      <c r="AQ325">
        <v>180</v>
      </c>
      <c r="AR325">
        <v>90</v>
      </c>
      <c r="AS325">
        <v>90</v>
      </c>
      <c r="AT325">
        <v>60</v>
      </c>
      <c r="AU325">
        <v>60</v>
      </c>
      <c r="AV325">
        <v>0</v>
      </c>
      <c r="AW325">
        <v>-1</v>
      </c>
    </row>
    <row r="326" spans="1:49">
      <c r="A326" t="s">
        <v>201</v>
      </c>
      <c r="B326">
        <v>16699</v>
      </c>
      <c r="C326" t="s">
        <v>95</v>
      </c>
      <c r="D326" s="1">
        <v>44620.496944444443</v>
      </c>
      <c r="E326" t="s">
        <v>98</v>
      </c>
      <c r="F326" t="s">
        <v>99</v>
      </c>
      <c r="G326">
        <v>13224</v>
      </c>
      <c r="H326" t="s">
        <v>57</v>
      </c>
      <c r="I326" t="s">
        <v>104</v>
      </c>
      <c r="J326">
        <v>1</v>
      </c>
      <c r="K326" t="s">
        <v>53</v>
      </c>
      <c r="L326" s="2">
        <v>44621</v>
      </c>
      <c r="M326" s="3">
        <v>0.75473379629629633</v>
      </c>
      <c r="N326" s="3">
        <v>0.75496527777777789</v>
      </c>
      <c r="O326">
        <v>0</v>
      </c>
      <c r="P326" t="s">
        <v>54</v>
      </c>
      <c r="Q326" t="s">
        <v>16</v>
      </c>
      <c r="R326">
        <v>9.1</v>
      </c>
      <c r="S326">
        <v>1000</v>
      </c>
      <c r="T326">
        <v>1000</v>
      </c>
      <c r="U326">
        <v>0</v>
      </c>
      <c r="V326">
        <v>1</v>
      </c>
      <c r="W326" t="s">
        <v>55</v>
      </c>
      <c r="X326">
        <v>0</v>
      </c>
      <c r="Y326" s="4">
        <v>1.8740199999999999E-8</v>
      </c>
      <c r="Z326">
        <v>14527</v>
      </c>
      <c r="AA326">
        <v>448</v>
      </c>
      <c r="AB326">
        <v>267</v>
      </c>
      <c r="AC326">
        <v>2363178</v>
      </c>
      <c r="AD326">
        <v>34461</v>
      </c>
      <c r="AE326">
        <v>11987</v>
      </c>
      <c r="AF326">
        <v>158.09100000000001</v>
      </c>
      <c r="AG326" s="4">
        <v>1.7517399999999999E-2</v>
      </c>
      <c r="AH326">
        <v>160.10900000000001</v>
      </c>
      <c r="AI326">
        <v>471560</v>
      </c>
      <c r="AJ326">
        <v>71848355</v>
      </c>
      <c r="AK326">
        <v>486802</v>
      </c>
      <c r="AL326" s="4">
        <v>9.12278681145204E-3</v>
      </c>
      <c r="AM326" s="4">
        <v>3.1310499999999998E-2</v>
      </c>
      <c r="AN326">
        <v>0.1</v>
      </c>
      <c r="AO326">
        <v>0.5</v>
      </c>
      <c r="AP326" s="4">
        <v>0.04</v>
      </c>
      <c r="AQ326">
        <v>180</v>
      </c>
      <c r="AR326">
        <v>90</v>
      </c>
      <c r="AS326">
        <v>90</v>
      </c>
      <c r="AT326">
        <v>60</v>
      </c>
      <c r="AU326">
        <v>60</v>
      </c>
      <c r="AV326">
        <v>0</v>
      </c>
      <c r="AW326">
        <v>-1</v>
      </c>
    </row>
    <row r="327" spans="1:49">
      <c r="A327" t="s">
        <v>201</v>
      </c>
      <c r="B327">
        <v>16699</v>
      </c>
      <c r="C327" t="s">
        <v>95</v>
      </c>
      <c r="D327" s="1">
        <v>44620.496944444443</v>
      </c>
      <c r="E327" t="s">
        <v>98</v>
      </c>
      <c r="F327" t="s">
        <v>99</v>
      </c>
      <c r="G327">
        <v>13226</v>
      </c>
      <c r="H327" t="s">
        <v>57</v>
      </c>
      <c r="I327" t="s">
        <v>105</v>
      </c>
      <c r="J327">
        <v>1</v>
      </c>
      <c r="K327" t="s">
        <v>53</v>
      </c>
      <c r="L327" s="2">
        <v>44621</v>
      </c>
      <c r="M327" s="3">
        <v>0.75518518518518529</v>
      </c>
      <c r="N327" s="3">
        <v>0.75539351851851855</v>
      </c>
      <c r="O327">
        <v>0</v>
      </c>
      <c r="P327" t="s">
        <v>54</v>
      </c>
      <c r="Q327" t="s">
        <v>16</v>
      </c>
      <c r="R327">
        <v>9.1</v>
      </c>
      <c r="S327">
        <v>1000</v>
      </c>
      <c r="T327">
        <v>1000</v>
      </c>
      <c r="U327">
        <v>0</v>
      </c>
      <c r="V327">
        <v>1</v>
      </c>
      <c r="W327" t="s">
        <v>55</v>
      </c>
      <c r="X327">
        <v>0</v>
      </c>
      <c r="Y327" s="4">
        <v>1.8740199999999999E-8</v>
      </c>
      <c r="Z327">
        <v>8807</v>
      </c>
      <c r="AA327">
        <v>258</v>
      </c>
      <c r="AB327">
        <v>1326</v>
      </c>
      <c r="AC327">
        <v>1400387</v>
      </c>
      <c r="AD327">
        <v>19941</v>
      </c>
      <c r="AE327">
        <v>21402</v>
      </c>
      <c r="AF327">
        <v>138.74799999999999</v>
      </c>
      <c r="AG327">
        <v>0.12761</v>
      </c>
      <c r="AH327">
        <v>156.68299999999999</v>
      </c>
      <c r="AI327">
        <v>774951</v>
      </c>
      <c r="AJ327">
        <v>123964571</v>
      </c>
      <c r="AK327">
        <v>785342</v>
      </c>
      <c r="AL327" s="4">
        <v>1.47174983670555E-2</v>
      </c>
      <c r="AM327" s="4">
        <v>1.32312E-2</v>
      </c>
      <c r="AN327">
        <v>0.1</v>
      </c>
      <c r="AO327">
        <v>0.5</v>
      </c>
      <c r="AP327" s="4">
        <v>0.04</v>
      </c>
      <c r="AQ327">
        <v>180</v>
      </c>
      <c r="AR327">
        <v>90</v>
      </c>
      <c r="AS327">
        <v>90</v>
      </c>
      <c r="AT327">
        <v>60</v>
      </c>
      <c r="AU327">
        <v>60</v>
      </c>
      <c r="AV327">
        <v>0</v>
      </c>
      <c r="AW327">
        <v>-1</v>
      </c>
    </row>
    <row r="328" spans="1:49">
      <c r="A328" t="s">
        <v>201</v>
      </c>
      <c r="B328">
        <v>16700</v>
      </c>
      <c r="C328" t="s">
        <v>72</v>
      </c>
      <c r="D328" s="1">
        <v>44620.537430555552</v>
      </c>
      <c r="E328" t="s">
        <v>106</v>
      </c>
      <c r="F328" t="s">
        <v>107</v>
      </c>
      <c r="G328">
        <v>13217</v>
      </c>
      <c r="H328" t="s">
        <v>57</v>
      </c>
      <c r="I328" t="s">
        <v>100</v>
      </c>
      <c r="J328">
        <v>1</v>
      </c>
      <c r="K328" t="s">
        <v>53</v>
      </c>
      <c r="L328" s="2">
        <v>44621</v>
      </c>
      <c r="M328" s="3">
        <v>0.75311342592592589</v>
      </c>
      <c r="N328" s="3">
        <v>0.75332175925925926</v>
      </c>
      <c r="O328">
        <v>0</v>
      </c>
      <c r="P328" t="s">
        <v>54</v>
      </c>
      <c r="Q328" t="s">
        <v>16</v>
      </c>
      <c r="R328">
        <v>9.1</v>
      </c>
      <c r="S328">
        <v>1000</v>
      </c>
      <c r="T328">
        <v>1000</v>
      </c>
      <c r="U328">
        <v>0</v>
      </c>
      <c r="V328">
        <v>1</v>
      </c>
      <c r="W328" t="s">
        <v>55</v>
      </c>
      <c r="X328">
        <v>0</v>
      </c>
      <c r="Y328" s="4">
        <v>1.8740000000000001E-8</v>
      </c>
      <c r="Z328">
        <v>66151032</v>
      </c>
      <c r="AA328">
        <v>5441378</v>
      </c>
      <c r="AB328">
        <v>1157714</v>
      </c>
      <c r="AC328">
        <v>9470901474</v>
      </c>
      <c r="AD328">
        <v>426416195</v>
      </c>
      <c r="AE328">
        <v>56790956</v>
      </c>
      <c r="AF328">
        <v>136.82599999999999</v>
      </c>
      <c r="AG328" s="4">
        <v>1.59136E-2</v>
      </c>
      <c r="AH328">
        <v>138.245</v>
      </c>
      <c r="AI328">
        <v>682017</v>
      </c>
      <c r="AJ328">
        <v>87653228</v>
      </c>
      <c r="AK328">
        <v>73432141</v>
      </c>
      <c r="AL328">
        <v>1.37611591640933</v>
      </c>
      <c r="AM328">
        <v>0.99071200000000004</v>
      </c>
      <c r="AN328">
        <v>0.1</v>
      </c>
      <c r="AO328">
        <v>0.5</v>
      </c>
      <c r="AP328" s="4">
        <v>0.04</v>
      </c>
      <c r="AQ328">
        <v>180</v>
      </c>
      <c r="AR328">
        <v>90</v>
      </c>
      <c r="AS328">
        <v>90</v>
      </c>
      <c r="AT328">
        <v>60</v>
      </c>
      <c r="AU328">
        <v>60</v>
      </c>
      <c r="AV328">
        <v>0</v>
      </c>
      <c r="AW328">
        <v>-1</v>
      </c>
    </row>
    <row r="329" spans="1:49">
      <c r="A329" t="s">
        <v>201</v>
      </c>
      <c r="B329">
        <v>16700</v>
      </c>
      <c r="C329" t="s">
        <v>72</v>
      </c>
      <c r="D329" s="1">
        <v>44620.537430555552</v>
      </c>
      <c r="E329" t="s">
        <v>106</v>
      </c>
      <c r="F329" t="s">
        <v>107</v>
      </c>
      <c r="G329">
        <v>13219</v>
      </c>
      <c r="H329" t="s">
        <v>57</v>
      </c>
      <c r="I329" t="s">
        <v>101</v>
      </c>
      <c r="J329">
        <v>1</v>
      </c>
      <c r="K329" t="s">
        <v>53</v>
      </c>
      <c r="L329" s="2">
        <v>44621</v>
      </c>
      <c r="M329" s="3">
        <v>0.75356481481481474</v>
      </c>
      <c r="N329" s="3">
        <v>0.75378472222222215</v>
      </c>
      <c r="O329">
        <v>0</v>
      </c>
      <c r="P329" t="s">
        <v>54</v>
      </c>
      <c r="Q329" t="s">
        <v>16</v>
      </c>
      <c r="R329">
        <v>9.1</v>
      </c>
      <c r="S329">
        <v>1000</v>
      </c>
      <c r="T329">
        <v>1000</v>
      </c>
      <c r="U329">
        <v>0</v>
      </c>
      <c r="V329">
        <v>1</v>
      </c>
      <c r="W329" t="s">
        <v>55</v>
      </c>
      <c r="X329">
        <v>0</v>
      </c>
      <c r="Y329" s="4">
        <v>1.8740000000000001E-8</v>
      </c>
      <c r="Z329">
        <v>3656303</v>
      </c>
      <c r="AA329">
        <v>104406</v>
      </c>
      <c r="AB329">
        <v>63564</v>
      </c>
      <c r="AC329">
        <v>578572571</v>
      </c>
      <c r="AD329">
        <v>8087262</v>
      </c>
      <c r="AE329">
        <v>2717798</v>
      </c>
      <c r="AF329">
        <v>154.11500000000001</v>
      </c>
      <c r="AG329" s="4">
        <v>1.6621199999999999E-2</v>
      </c>
      <c r="AH329">
        <v>155.99700000000001</v>
      </c>
      <c r="AI329">
        <v>2370643</v>
      </c>
      <c r="AJ329">
        <v>375673576</v>
      </c>
      <c r="AK329">
        <v>6194916</v>
      </c>
      <c r="AL329">
        <v>0.11609252286977199</v>
      </c>
      <c r="AM329">
        <v>0.61732399999999998</v>
      </c>
      <c r="AN329">
        <v>0.1</v>
      </c>
      <c r="AO329">
        <v>0.5</v>
      </c>
      <c r="AP329" s="4">
        <v>0.04</v>
      </c>
      <c r="AQ329">
        <v>180</v>
      </c>
      <c r="AR329">
        <v>90</v>
      </c>
      <c r="AS329">
        <v>90</v>
      </c>
      <c r="AT329">
        <v>60</v>
      </c>
      <c r="AU329">
        <v>60</v>
      </c>
      <c r="AV329">
        <v>0</v>
      </c>
      <c r="AW329">
        <v>-1</v>
      </c>
    </row>
    <row r="330" spans="1:49">
      <c r="A330" t="s">
        <v>201</v>
      </c>
      <c r="B330">
        <v>16700</v>
      </c>
      <c r="C330" t="s">
        <v>72</v>
      </c>
      <c r="D330" s="1">
        <v>44620.537430555552</v>
      </c>
      <c r="E330" t="s">
        <v>106</v>
      </c>
      <c r="F330" t="s">
        <v>107</v>
      </c>
      <c r="G330">
        <v>13221</v>
      </c>
      <c r="H330" t="s">
        <v>57</v>
      </c>
      <c r="I330" t="s">
        <v>108</v>
      </c>
      <c r="J330">
        <v>1</v>
      </c>
      <c r="K330" t="s">
        <v>53</v>
      </c>
      <c r="L330" s="2">
        <v>44621</v>
      </c>
      <c r="M330" s="3">
        <v>0.75402777777777785</v>
      </c>
      <c r="N330" s="3">
        <v>0.7542592592592593</v>
      </c>
      <c r="O330">
        <v>0</v>
      </c>
      <c r="P330" t="s">
        <v>54</v>
      </c>
      <c r="Q330" t="s">
        <v>16</v>
      </c>
      <c r="R330">
        <v>9.1</v>
      </c>
      <c r="S330">
        <v>1000</v>
      </c>
      <c r="T330">
        <v>1000</v>
      </c>
      <c r="U330">
        <v>0</v>
      </c>
      <c r="V330">
        <v>1</v>
      </c>
      <c r="W330" t="s">
        <v>55</v>
      </c>
      <c r="X330">
        <v>0</v>
      </c>
      <c r="Y330" s="4">
        <v>1.8740000000000001E-8</v>
      </c>
      <c r="Z330">
        <v>43902751</v>
      </c>
      <c r="AA330">
        <v>20319822</v>
      </c>
      <c r="AB330">
        <v>21044858</v>
      </c>
      <c r="AC330">
        <v>5759223434</v>
      </c>
      <c r="AD330">
        <v>1525539157</v>
      </c>
      <c r="AE330">
        <v>874160182</v>
      </c>
      <c r="AF330">
        <v>95.686300000000003</v>
      </c>
      <c r="AG330">
        <v>0.24681</v>
      </c>
      <c r="AH330">
        <v>113.43</v>
      </c>
      <c r="AI330">
        <v>418012</v>
      </c>
      <c r="AJ330">
        <v>49660439</v>
      </c>
      <c r="AK330">
        <v>85685443</v>
      </c>
      <c r="AL330">
        <v>1.6057423944221401</v>
      </c>
      <c r="AM330">
        <v>0.99512199999999995</v>
      </c>
      <c r="AN330">
        <v>0.1</v>
      </c>
      <c r="AO330">
        <v>0.5</v>
      </c>
      <c r="AP330" s="4">
        <v>0.04</v>
      </c>
      <c r="AQ330">
        <v>180</v>
      </c>
      <c r="AR330">
        <v>90</v>
      </c>
      <c r="AS330">
        <v>90</v>
      </c>
      <c r="AT330">
        <v>60</v>
      </c>
      <c r="AU330">
        <v>60</v>
      </c>
      <c r="AV330">
        <v>0</v>
      </c>
      <c r="AW330">
        <v>-1</v>
      </c>
    </row>
    <row r="331" spans="1:49">
      <c r="A331" t="s">
        <v>201</v>
      </c>
      <c r="B331">
        <v>16700</v>
      </c>
      <c r="C331" t="s">
        <v>72</v>
      </c>
      <c r="D331" s="1">
        <v>44620.537430555552</v>
      </c>
      <c r="E331" t="s">
        <v>106</v>
      </c>
      <c r="F331" t="s">
        <v>107</v>
      </c>
      <c r="G331">
        <v>13223</v>
      </c>
      <c r="H331" t="s">
        <v>57</v>
      </c>
      <c r="I331" t="s">
        <v>109</v>
      </c>
      <c r="J331">
        <v>1</v>
      </c>
      <c r="K331" t="s">
        <v>53</v>
      </c>
      <c r="L331" s="2">
        <v>44621</v>
      </c>
      <c r="M331" s="3">
        <v>0.75451388888888893</v>
      </c>
      <c r="N331" s="3">
        <v>0.75473379629629633</v>
      </c>
      <c r="O331">
        <v>0</v>
      </c>
      <c r="P331" t="s">
        <v>54</v>
      </c>
      <c r="Q331" t="s">
        <v>16</v>
      </c>
      <c r="R331">
        <v>9.1</v>
      </c>
      <c r="S331">
        <v>1000</v>
      </c>
      <c r="T331">
        <v>1000</v>
      </c>
      <c r="U331">
        <v>0</v>
      </c>
      <c r="V331">
        <v>1</v>
      </c>
      <c r="W331" t="s">
        <v>55</v>
      </c>
      <c r="X331">
        <v>0</v>
      </c>
      <c r="Y331" s="4">
        <v>1.8740000000000001E-8</v>
      </c>
      <c r="Z331">
        <v>5284821</v>
      </c>
      <c r="AA331">
        <v>548343</v>
      </c>
      <c r="AB331">
        <v>601789</v>
      </c>
      <c r="AC331">
        <v>787178280</v>
      </c>
      <c r="AD331">
        <v>41934732</v>
      </c>
      <c r="AE331">
        <v>21688418</v>
      </c>
      <c r="AF331">
        <v>132.21600000000001</v>
      </c>
      <c r="AG331" s="4">
        <v>9.3518799999999999E-2</v>
      </c>
      <c r="AH331">
        <v>142.13800000000001</v>
      </c>
      <c r="AI331">
        <v>1733382</v>
      </c>
      <c r="AJ331">
        <v>274130297</v>
      </c>
      <c r="AK331">
        <v>8168335</v>
      </c>
      <c r="AL331">
        <v>0.153074330272672</v>
      </c>
      <c r="AM331">
        <v>0.78779200000000005</v>
      </c>
      <c r="AN331">
        <v>0.1</v>
      </c>
      <c r="AO331">
        <v>0.5</v>
      </c>
      <c r="AP331" s="4">
        <v>0.04</v>
      </c>
      <c r="AQ331">
        <v>180</v>
      </c>
      <c r="AR331">
        <v>90</v>
      </c>
      <c r="AS331">
        <v>90</v>
      </c>
      <c r="AT331">
        <v>60</v>
      </c>
      <c r="AU331">
        <v>60</v>
      </c>
      <c r="AV331">
        <v>0</v>
      </c>
      <c r="AW331">
        <v>-1</v>
      </c>
    </row>
    <row r="332" spans="1:49">
      <c r="A332" t="s">
        <v>201</v>
      </c>
      <c r="B332">
        <v>16700</v>
      </c>
      <c r="C332" t="s">
        <v>72</v>
      </c>
      <c r="D332" s="1">
        <v>44620.537430555552</v>
      </c>
      <c r="E332" t="s">
        <v>106</v>
      </c>
      <c r="F332" t="s">
        <v>107</v>
      </c>
      <c r="G332">
        <v>13225</v>
      </c>
      <c r="H332" t="s">
        <v>57</v>
      </c>
      <c r="I332" t="s">
        <v>104</v>
      </c>
      <c r="J332">
        <v>1</v>
      </c>
      <c r="K332" t="s">
        <v>53</v>
      </c>
      <c r="L332" s="2">
        <v>44621</v>
      </c>
      <c r="M332" s="3">
        <v>0.75497685185185182</v>
      </c>
      <c r="N332" s="3">
        <v>0.75518518518518529</v>
      </c>
      <c r="O332">
        <v>0</v>
      </c>
      <c r="P332" t="s">
        <v>54</v>
      </c>
      <c r="Q332" t="s">
        <v>16</v>
      </c>
      <c r="R332">
        <v>9.1</v>
      </c>
      <c r="S332">
        <v>1000</v>
      </c>
      <c r="T332">
        <v>1000</v>
      </c>
      <c r="U332">
        <v>0</v>
      </c>
      <c r="V332">
        <v>1</v>
      </c>
      <c r="W332" t="s">
        <v>55</v>
      </c>
      <c r="X332">
        <v>0</v>
      </c>
      <c r="Y332" s="4">
        <v>1.8740000000000001E-8</v>
      </c>
      <c r="Z332">
        <v>7748</v>
      </c>
      <c r="AA332">
        <v>524</v>
      </c>
      <c r="AB332">
        <v>616</v>
      </c>
      <c r="AC332">
        <v>1253362</v>
      </c>
      <c r="AD332">
        <v>39678</v>
      </c>
      <c r="AE332">
        <v>26515</v>
      </c>
      <c r="AF332">
        <v>148.465</v>
      </c>
      <c r="AG332" s="4">
        <v>6.9306900000000005E-2</v>
      </c>
      <c r="AH332">
        <v>156.315</v>
      </c>
      <c r="AI332">
        <v>960476</v>
      </c>
      <c r="AJ332">
        <v>141980782</v>
      </c>
      <c r="AK332">
        <v>969364</v>
      </c>
      <c r="AL332" s="4">
        <v>1.8165849599757901E-2</v>
      </c>
      <c r="AM332" s="4">
        <v>9.1689000000000007E-3</v>
      </c>
      <c r="AN332">
        <v>0.1</v>
      </c>
      <c r="AO332">
        <v>0.5</v>
      </c>
      <c r="AP332" s="4">
        <v>0.04</v>
      </c>
      <c r="AQ332">
        <v>180</v>
      </c>
      <c r="AR332">
        <v>90</v>
      </c>
      <c r="AS332">
        <v>90</v>
      </c>
      <c r="AT332">
        <v>60</v>
      </c>
      <c r="AU332">
        <v>60</v>
      </c>
      <c r="AV332">
        <v>0</v>
      </c>
      <c r="AW332">
        <v>-1</v>
      </c>
    </row>
    <row r="333" spans="1:49">
      <c r="A333" t="s">
        <v>201</v>
      </c>
      <c r="B333">
        <v>16700</v>
      </c>
      <c r="C333" t="s">
        <v>72</v>
      </c>
      <c r="D333" s="1">
        <v>44620.537430555552</v>
      </c>
      <c r="E333" t="s">
        <v>106</v>
      </c>
      <c r="F333" t="s">
        <v>107</v>
      </c>
      <c r="G333">
        <v>13227</v>
      </c>
      <c r="H333" t="s">
        <v>57</v>
      </c>
      <c r="I333" t="s">
        <v>105</v>
      </c>
      <c r="J333">
        <v>1</v>
      </c>
      <c r="K333" t="s">
        <v>53</v>
      </c>
      <c r="L333" s="2">
        <v>44621</v>
      </c>
      <c r="M333" s="3">
        <v>0.7554050925925927</v>
      </c>
      <c r="N333" s="3">
        <v>0.7556018518518518</v>
      </c>
      <c r="O333">
        <v>0</v>
      </c>
      <c r="P333" t="s">
        <v>54</v>
      </c>
      <c r="Q333" t="s">
        <v>16</v>
      </c>
      <c r="R333">
        <v>9.1</v>
      </c>
      <c r="S333">
        <v>1000</v>
      </c>
      <c r="T333">
        <v>1000</v>
      </c>
      <c r="U333">
        <v>0</v>
      </c>
      <c r="V333">
        <v>1</v>
      </c>
      <c r="W333" t="s">
        <v>55</v>
      </c>
      <c r="X333">
        <v>0</v>
      </c>
      <c r="Y333" s="4">
        <v>1.8740000000000001E-8</v>
      </c>
      <c r="Z333">
        <v>12196</v>
      </c>
      <c r="AA333">
        <v>765</v>
      </c>
      <c r="AB333">
        <v>2171</v>
      </c>
      <c r="AC333">
        <v>1809389</v>
      </c>
      <c r="AD333">
        <v>59885</v>
      </c>
      <c r="AE333">
        <v>12167</v>
      </c>
      <c r="AF333">
        <v>124.33499999999999</v>
      </c>
      <c r="AG333">
        <v>0.14347099999999999</v>
      </c>
      <c r="AH333">
        <v>144.22300000000001</v>
      </c>
      <c r="AI333">
        <v>984009</v>
      </c>
      <c r="AJ333">
        <v>157508667</v>
      </c>
      <c r="AK333">
        <v>999141</v>
      </c>
      <c r="AL333" s="4">
        <v>1.8723869604144201E-2</v>
      </c>
      <c r="AM333" s="4">
        <v>1.5145E-2</v>
      </c>
      <c r="AN333">
        <v>0.1</v>
      </c>
      <c r="AO333">
        <v>0.5</v>
      </c>
      <c r="AP333" s="4">
        <v>0.04</v>
      </c>
      <c r="AQ333">
        <v>180</v>
      </c>
      <c r="AR333">
        <v>90</v>
      </c>
      <c r="AS333">
        <v>90</v>
      </c>
      <c r="AT333">
        <v>60</v>
      </c>
      <c r="AU333">
        <v>60</v>
      </c>
      <c r="AV333">
        <v>0</v>
      </c>
      <c r="AW333">
        <v>-1</v>
      </c>
    </row>
    <row r="334" spans="1:49">
      <c r="A334" t="s">
        <v>201</v>
      </c>
      <c r="B334">
        <v>16701</v>
      </c>
      <c r="C334" t="s">
        <v>78</v>
      </c>
      <c r="D334" s="1">
        <v>44620.605937499997</v>
      </c>
      <c r="E334" t="s">
        <v>110</v>
      </c>
      <c r="F334" t="s">
        <v>111</v>
      </c>
      <c r="G334">
        <v>13228</v>
      </c>
      <c r="H334" t="s">
        <v>57</v>
      </c>
      <c r="I334" t="s">
        <v>100</v>
      </c>
      <c r="J334">
        <v>1</v>
      </c>
      <c r="K334" t="s">
        <v>53</v>
      </c>
      <c r="L334" s="2">
        <v>44621</v>
      </c>
      <c r="M334" s="3">
        <v>0.75561342592592595</v>
      </c>
      <c r="N334" s="3">
        <v>0.75583333333333336</v>
      </c>
      <c r="O334">
        <v>0</v>
      </c>
      <c r="P334" t="s">
        <v>54</v>
      </c>
      <c r="Q334" t="s">
        <v>16</v>
      </c>
      <c r="R334">
        <v>9.1</v>
      </c>
      <c r="S334">
        <v>1000</v>
      </c>
      <c r="T334">
        <v>1000</v>
      </c>
      <c r="U334">
        <v>0</v>
      </c>
      <c r="V334">
        <v>1</v>
      </c>
      <c r="W334" t="s">
        <v>55</v>
      </c>
      <c r="X334">
        <v>0</v>
      </c>
      <c r="Y334" s="4">
        <v>1.8740199999999999E-8</v>
      </c>
      <c r="Z334">
        <v>17859778</v>
      </c>
      <c r="AA334">
        <v>940505</v>
      </c>
      <c r="AB334">
        <v>409107</v>
      </c>
      <c r="AC334">
        <v>2738065315</v>
      </c>
      <c r="AD334">
        <v>72732498</v>
      </c>
      <c r="AE334">
        <v>18369608</v>
      </c>
      <c r="AF334">
        <v>147.28</v>
      </c>
      <c r="AG334" s="4">
        <v>2.1297199999999999E-2</v>
      </c>
      <c r="AH334">
        <v>149.50800000000001</v>
      </c>
      <c r="AI334">
        <v>303496</v>
      </c>
      <c r="AJ334">
        <v>47046589</v>
      </c>
      <c r="AK334">
        <v>19512886</v>
      </c>
      <c r="AL334">
        <v>0.36567618673334801</v>
      </c>
      <c r="AM334">
        <v>0.98444600000000004</v>
      </c>
      <c r="AN334">
        <v>0.1</v>
      </c>
      <c r="AO334">
        <v>0.5</v>
      </c>
      <c r="AP334" s="4">
        <v>0.04</v>
      </c>
      <c r="AQ334">
        <v>180</v>
      </c>
      <c r="AR334">
        <v>90</v>
      </c>
      <c r="AS334">
        <v>90</v>
      </c>
      <c r="AT334">
        <v>60</v>
      </c>
      <c r="AU334">
        <v>60</v>
      </c>
      <c r="AV334">
        <v>0</v>
      </c>
      <c r="AW334">
        <v>-1</v>
      </c>
    </row>
    <row r="335" spans="1:49">
      <c r="A335" t="s">
        <v>201</v>
      </c>
      <c r="B335">
        <v>16701</v>
      </c>
      <c r="C335" t="s">
        <v>78</v>
      </c>
      <c r="D335" s="1">
        <v>44620.605937499997</v>
      </c>
      <c r="E335" t="s">
        <v>110</v>
      </c>
      <c r="F335" t="s">
        <v>111</v>
      </c>
      <c r="G335">
        <v>13242</v>
      </c>
      <c r="H335" t="s">
        <v>57</v>
      </c>
      <c r="I335" t="s">
        <v>102</v>
      </c>
      <c r="J335">
        <v>1</v>
      </c>
      <c r="K335" t="s">
        <v>53</v>
      </c>
      <c r="L335" s="2">
        <v>44621</v>
      </c>
      <c r="M335" s="3">
        <v>0.85493055555555564</v>
      </c>
      <c r="N335" s="3">
        <v>0.85513888888888889</v>
      </c>
      <c r="O335">
        <v>0</v>
      </c>
      <c r="P335" t="s">
        <v>54</v>
      </c>
      <c r="Q335" t="s">
        <v>16</v>
      </c>
      <c r="R335">
        <v>9.1</v>
      </c>
      <c r="S335">
        <v>1000</v>
      </c>
      <c r="T335">
        <v>1000</v>
      </c>
      <c r="U335">
        <v>0</v>
      </c>
      <c r="V335">
        <v>1</v>
      </c>
      <c r="W335" t="s">
        <v>55</v>
      </c>
      <c r="X335">
        <v>0</v>
      </c>
      <c r="Y335" s="4">
        <v>1.8740199999999999E-8</v>
      </c>
      <c r="Z335">
        <v>30146388</v>
      </c>
      <c r="AA335">
        <v>6481214</v>
      </c>
      <c r="AB335">
        <v>5764780</v>
      </c>
      <c r="AC335">
        <v>4228107252</v>
      </c>
      <c r="AD335">
        <v>492684226</v>
      </c>
      <c r="AE335">
        <v>227618857</v>
      </c>
      <c r="AF335">
        <v>116.729</v>
      </c>
      <c r="AG335">
        <v>0.135986</v>
      </c>
      <c r="AH335">
        <v>128.886</v>
      </c>
      <c r="AI335">
        <v>576855</v>
      </c>
      <c r="AJ335">
        <v>78558760</v>
      </c>
      <c r="AK335">
        <v>42969237</v>
      </c>
      <c r="AL335">
        <v>0.80525385804034699</v>
      </c>
      <c r="AM335">
        <v>0.98657499999999998</v>
      </c>
      <c r="AN335">
        <v>0.1</v>
      </c>
      <c r="AO335">
        <v>0.5</v>
      </c>
      <c r="AP335" s="4">
        <v>0.04</v>
      </c>
      <c r="AQ335">
        <v>180</v>
      </c>
      <c r="AR335">
        <v>90</v>
      </c>
      <c r="AS335">
        <v>90</v>
      </c>
      <c r="AT335">
        <v>60</v>
      </c>
      <c r="AU335">
        <v>60</v>
      </c>
      <c r="AV335">
        <v>0</v>
      </c>
      <c r="AW335">
        <v>-1</v>
      </c>
    </row>
    <row r="336" spans="1:49">
      <c r="A336" t="s">
        <v>201</v>
      </c>
      <c r="B336">
        <v>16701</v>
      </c>
      <c r="C336" t="s">
        <v>78</v>
      </c>
      <c r="D336" s="1">
        <v>44620.605937499997</v>
      </c>
      <c r="E336" t="s">
        <v>110</v>
      </c>
      <c r="F336" t="s">
        <v>111</v>
      </c>
      <c r="G336">
        <v>13251</v>
      </c>
      <c r="H336" t="s">
        <v>57</v>
      </c>
      <c r="I336" t="s">
        <v>104</v>
      </c>
      <c r="J336">
        <v>1</v>
      </c>
      <c r="K336" t="s">
        <v>53</v>
      </c>
      <c r="L336" s="2">
        <v>44622</v>
      </c>
      <c r="M336" s="3">
        <v>0.51219907407407406</v>
      </c>
      <c r="N336" s="3">
        <v>0.51255787037037037</v>
      </c>
      <c r="O336">
        <v>0</v>
      </c>
      <c r="P336" t="s">
        <v>54</v>
      </c>
      <c r="Q336" t="s">
        <v>16</v>
      </c>
      <c r="R336">
        <v>9.1</v>
      </c>
      <c r="S336">
        <v>1000</v>
      </c>
      <c r="T336">
        <v>1000</v>
      </c>
      <c r="U336">
        <v>0</v>
      </c>
      <c r="V336">
        <v>1</v>
      </c>
      <c r="W336" t="s">
        <v>55</v>
      </c>
      <c r="X336">
        <v>0</v>
      </c>
      <c r="Y336" s="4">
        <v>1.8740199999999999E-8</v>
      </c>
      <c r="Z336">
        <v>11101</v>
      </c>
      <c r="AA336">
        <v>621</v>
      </c>
      <c r="AB336">
        <v>1437</v>
      </c>
      <c r="AC336">
        <v>1746891</v>
      </c>
      <c r="AD336">
        <v>46547</v>
      </c>
      <c r="AE336">
        <v>35037</v>
      </c>
      <c r="AF336">
        <v>138.952</v>
      </c>
      <c r="AG336">
        <v>0.10920299999999999</v>
      </c>
      <c r="AH336">
        <v>152.99799999999999</v>
      </c>
      <c r="AI336">
        <v>459639</v>
      </c>
      <c r="AJ336">
        <v>69886405</v>
      </c>
      <c r="AK336">
        <v>472798</v>
      </c>
      <c r="AL336" s="4">
        <v>8.8603484761379404E-3</v>
      </c>
      <c r="AM336" s="4">
        <v>2.7832200000000001E-2</v>
      </c>
      <c r="AN336">
        <v>0.1</v>
      </c>
      <c r="AO336">
        <v>0.5</v>
      </c>
      <c r="AP336" s="4">
        <v>0.04</v>
      </c>
      <c r="AQ336">
        <v>180</v>
      </c>
      <c r="AR336">
        <v>90</v>
      </c>
      <c r="AS336">
        <v>90</v>
      </c>
      <c r="AT336">
        <v>60</v>
      </c>
      <c r="AU336">
        <v>60</v>
      </c>
      <c r="AV336">
        <v>0</v>
      </c>
      <c r="AW336">
        <v>-1</v>
      </c>
    </row>
    <row r="337" spans="1:49">
      <c r="A337" t="s">
        <v>201</v>
      </c>
      <c r="B337">
        <v>16702</v>
      </c>
      <c r="C337" t="s">
        <v>67</v>
      </c>
      <c r="D337" s="1">
        <v>44620.69809027778</v>
      </c>
      <c r="E337" t="s">
        <v>112</v>
      </c>
      <c r="F337" t="s">
        <v>113</v>
      </c>
      <c r="G337">
        <v>13229</v>
      </c>
      <c r="H337" t="s">
        <v>57</v>
      </c>
      <c r="I337" t="s">
        <v>100</v>
      </c>
      <c r="J337">
        <v>1</v>
      </c>
      <c r="K337" t="s">
        <v>53</v>
      </c>
      <c r="L337" s="2">
        <v>44621</v>
      </c>
      <c r="M337" s="3">
        <v>0.75583333333333336</v>
      </c>
      <c r="N337" s="3">
        <v>0.75606481481481491</v>
      </c>
      <c r="O337">
        <v>0</v>
      </c>
      <c r="P337" t="s">
        <v>54</v>
      </c>
      <c r="Q337" t="s">
        <v>16</v>
      </c>
      <c r="R337">
        <v>9.1</v>
      </c>
      <c r="S337">
        <v>1000</v>
      </c>
      <c r="T337">
        <v>1000</v>
      </c>
      <c r="U337">
        <v>0</v>
      </c>
      <c r="V337">
        <v>1</v>
      </c>
      <c r="W337" t="s">
        <v>55</v>
      </c>
      <c r="X337">
        <v>0</v>
      </c>
      <c r="Y337" s="4">
        <v>1.8740199999999999E-8</v>
      </c>
      <c r="Z337">
        <v>77627178</v>
      </c>
      <c r="AA337">
        <v>3242942</v>
      </c>
      <c r="AB337">
        <v>792376</v>
      </c>
      <c r="AC337">
        <v>11187766304</v>
      </c>
      <c r="AD337">
        <v>254286637</v>
      </c>
      <c r="AE337">
        <v>39575180</v>
      </c>
      <c r="AF337">
        <v>140.59899999999999</v>
      </c>
      <c r="AG337" s="4">
        <v>9.7030599999999995E-3</v>
      </c>
      <c r="AH337">
        <v>141.48699999999999</v>
      </c>
      <c r="AI337">
        <v>639</v>
      </c>
      <c r="AJ337">
        <v>106116</v>
      </c>
      <c r="AK337">
        <v>81663135</v>
      </c>
      <c r="AL337">
        <v>1.53038683275711</v>
      </c>
      <c r="AM337">
        <v>0.99999199999999999</v>
      </c>
      <c r="AN337">
        <v>0.1</v>
      </c>
      <c r="AO337">
        <v>0.5</v>
      </c>
      <c r="AP337" s="4">
        <v>0.04</v>
      </c>
      <c r="AQ337">
        <v>180</v>
      </c>
      <c r="AR337">
        <v>90</v>
      </c>
      <c r="AS337">
        <v>90</v>
      </c>
      <c r="AT337">
        <v>60</v>
      </c>
      <c r="AU337">
        <v>60</v>
      </c>
      <c r="AV337">
        <v>0</v>
      </c>
      <c r="AW337">
        <v>-1</v>
      </c>
    </row>
    <row r="338" spans="1:49">
      <c r="A338" t="s">
        <v>201</v>
      </c>
      <c r="B338">
        <v>16702</v>
      </c>
      <c r="C338" t="s">
        <v>67</v>
      </c>
      <c r="D338" s="1">
        <v>44620.69809027778</v>
      </c>
      <c r="E338" t="s">
        <v>112</v>
      </c>
      <c r="F338" t="s">
        <v>113</v>
      </c>
      <c r="G338">
        <v>13236</v>
      </c>
      <c r="H338" t="s">
        <v>57</v>
      </c>
      <c r="I338" t="s">
        <v>102</v>
      </c>
      <c r="J338">
        <v>1</v>
      </c>
      <c r="K338" t="s">
        <v>53</v>
      </c>
      <c r="L338" s="2">
        <v>44621</v>
      </c>
      <c r="M338" s="3">
        <v>0.85353009259259249</v>
      </c>
      <c r="N338" s="3">
        <v>0.85376157407407405</v>
      </c>
      <c r="O338">
        <v>0</v>
      </c>
      <c r="P338" t="s">
        <v>54</v>
      </c>
      <c r="Q338" t="s">
        <v>16</v>
      </c>
      <c r="R338">
        <v>9.1</v>
      </c>
      <c r="S338">
        <v>1000</v>
      </c>
      <c r="T338">
        <v>1000</v>
      </c>
      <c r="U338">
        <v>0</v>
      </c>
      <c r="V338">
        <v>1</v>
      </c>
      <c r="W338" t="s">
        <v>55</v>
      </c>
      <c r="X338">
        <v>0</v>
      </c>
      <c r="Y338" s="4">
        <v>1.8740199999999999E-8</v>
      </c>
      <c r="Z338">
        <v>49595169</v>
      </c>
      <c r="AA338">
        <v>20176464</v>
      </c>
      <c r="AB338">
        <v>16877786</v>
      </c>
      <c r="AC338">
        <v>6472033467</v>
      </c>
      <c r="AD338">
        <v>1525146834</v>
      </c>
      <c r="AE338">
        <v>702865215</v>
      </c>
      <c r="AF338">
        <v>100.405</v>
      </c>
      <c r="AG338">
        <v>0.19478200000000001</v>
      </c>
      <c r="AH338">
        <v>114.619</v>
      </c>
      <c r="AI338">
        <v>32676</v>
      </c>
      <c r="AJ338">
        <v>1622339</v>
      </c>
      <c r="AK338">
        <v>86682095</v>
      </c>
      <c r="AL338">
        <v>1.62444335285194</v>
      </c>
      <c r="AM338">
        <v>0.99962300000000004</v>
      </c>
      <c r="AN338">
        <v>0.1</v>
      </c>
      <c r="AO338">
        <v>0.5</v>
      </c>
      <c r="AP338" s="4">
        <v>0.04</v>
      </c>
      <c r="AQ338">
        <v>180</v>
      </c>
      <c r="AR338">
        <v>90</v>
      </c>
      <c r="AS338">
        <v>90</v>
      </c>
      <c r="AT338">
        <v>60</v>
      </c>
      <c r="AU338">
        <v>60</v>
      </c>
      <c r="AV338">
        <v>0</v>
      </c>
      <c r="AW338">
        <v>-1</v>
      </c>
    </row>
    <row r="339" spans="1:49">
      <c r="A339" t="s">
        <v>201</v>
      </c>
      <c r="B339">
        <v>16702</v>
      </c>
      <c r="C339" t="s">
        <v>67</v>
      </c>
      <c r="D339" s="1">
        <v>44620.69809027778</v>
      </c>
      <c r="E339" t="s">
        <v>112</v>
      </c>
      <c r="F339" t="s">
        <v>113</v>
      </c>
      <c r="G339">
        <v>13243</v>
      </c>
      <c r="H339" t="s">
        <v>57</v>
      </c>
      <c r="I339" t="s">
        <v>104</v>
      </c>
      <c r="J339">
        <v>1</v>
      </c>
      <c r="K339" t="s">
        <v>53</v>
      </c>
      <c r="L339" s="2">
        <v>44621</v>
      </c>
      <c r="M339" s="3">
        <v>0.85515046296296304</v>
      </c>
      <c r="N339" s="3">
        <v>0.85534722222222215</v>
      </c>
      <c r="O339">
        <v>0</v>
      </c>
      <c r="P339" t="s">
        <v>54</v>
      </c>
      <c r="Q339" t="s">
        <v>16</v>
      </c>
      <c r="R339">
        <v>9.1</v>
      </c>
      <c r="S339">
        <v>1000</v>
      </c>
      <c r="T339">
        <v>1000</v>
      </c>
      <c r="U339">
        <v>0</v>
      </c>
      <c r="V339">
        <v>1</v>
      </c>
      <c r="W339" t="s">
        <v>55</v>
      </c>
      <c r="X339">
        <v>0</v>
      </c>
      <c r="Y339" s="4">
        <v>1.8740199999999999E-8</v>
      </c>
      <c r="Z339">
        <v>13588</v>
      </c>
      <c r="AA339">
        <v>786</v>
      </c>
      <c r="AB339">
        <v>1599</v>
      </c>
      <c r="AC339">
        <v>2151423</v>
      </c>
      <c r="AD339">
        <v>58826</v>
      </c>
      <c r="AE339">
        <v>50203</v>
      </c>
      <c r="AF339">
        <v>141.517</v>
      </c>
      <c r="AG339">
        <v>0.100106</v>
      </c>
      <c r="AH339">
        <v>153.767</v>
      </c>
      <c r="AI339">
        <v>14464</v>
      </c>
      <c r="AJ339">
        <v>2331395</v>
      </c>
      <c r="AK339">
        <v>30437</v>
      </c>
      <c r="AL339" s="4">
        <v>5.7039671607792399E-4</v>
      </c>
      <c r="AM339">
        <v>0.52478899999999995</v>
      </c>
      <c r="AN339">
        <v>0.1</v>
      </c>
      <c r="AO339">
        <v>0.5</v>
      </c>
      <c r="AP339" s="4">
        <v>0.04</v>
      </c>
      <c r="AQ339">
        <v>180</v>
      </c>
      <c r="AR339">
        <v>90</v>
      </c>
      <c r="AS339">
        <v>90</v>
      </c>
      <c r="AT339">
        <v>60</v>
      </c>
      <c r="AU339">
        <v>60</v>
      </c>
      <c r="AV339">
        <v>0</v>
      </c>
      <c r="AW339">
        <v>-1</v>
      </c>
    </row>
    <row r="340" spans="1:49">
      <c r="A340" t="s">
        <v>201</v>
      </c>
      <c r="B340">
        <v>16703</v>
      </c>
      <c r="C340" t="s">
        <v>50</v>
      </c>
      <c r="D340" s="1">
        <v>44620.749363425923</v>
      </c>
      <c r="E340" t="s">
        <v>114</v>
      </c>
      <c r="F340" t="s">
        <v>115</v>
      </c>
      <c r="G340">
        <v>13230</v>
      </c>
      <c r="H340" t="s">
        <v>57</v>
      </c>
      <c r="I340" t="s">
        <v>100</v>
      </c>
      <c r="J340">
        <v>1</v>
      </c>
      <c r="K340" t="s">
        <v>53</v>
      </c>
      <c r="L340" s="2">
        <v>44621</v>
      </c>
      <c r="M340" s="3">
        <v>0.75607638888888884</v>
      </c>
      <c r="N340" s="3">
        <v>0.75631944444444443</v>
      </c>
      <c r="O340">
        <v>0</v>
      </c>
      <c r="P340" t="s">
        <v>54</v>
      </c>
      <c r="Q340" t="s">
        <v>16</v>
      </c>
      <c r="R340">
        <v>9.1</v>
      </c>
      <c r="S340">
        <v>1000</v>
      </c>
      <c r="T340">
        <v>1000</v>
      </c>
      <c r="U340">
        <v>0</v>
      </c>
      <c r="V340">
        <v>1</v>
      </c>
      <c r="W340" t="s">
        <v>55</v>
      </c>
      <c r="X340">
        <v>0</v>
      </c>
      <c r="Y340" s="4">
        <v>1.8740199999999999E-8</v>
      </c>
      <c r="Z340">
        <v>13598917</v>
      </c>
      <c r="AA340">
        <v>363961</v>
      </c>
      <c r="AB340">
        <v>79279</v>
      </c>
      <c r="AC340">
        <v>2117074317</v>
      </c>
      <c r="AD340">
        <v>28587685</v>
      </c>
      <c r="AE340">
        <v>3833963</v>
      </c>
      <c r="AF340">
        <v>153.07400000000001</v>
      </c>
      <c r="AG340" s="4">
        <v>5.6457900000000004E-3</v>
      </c>
      <c r="AH340">
        <v>153.66900000000001</v>
      </c>
      <c r="AI340">
        <v>1280021</v>
      </c>
      <c r="AJ340">
        <v>175001883</v>
      </c>
      <c r="AK340">
        <v>15322178</v>
      </c>
      <c r="AL340">
        <v>0.28714130874795202</v>
      </c>
      <c r="AM340">
        <v>0.91646000000000005</v>
      </c>
      <c r="AN340">
        <v>0.1</v>
      </c>
      <c r="AO340">
        <v>0.5</v>
      </c>
      <c r="AP340" s="4">
        <v>0.04</v>
      </c>
      <c r="AQ340">
        <v>180</v>
      </c>
      <c r="AR340">
        <v>90</v>
      </c>
      <c r="AS340">
        <v>90</v>
      </c>
      <c r="AT340">
        <v>60</v>
      </c>
      <c r="AU340">
        <v>60</v>
      </c>
      <c r="AV340">
        <v>0</v>
      </c>
      <c r="AW340">
        <v>-1</v>
      </c>
    </row>
    <row r="341" spans="1:49">
      <c r="A341" t="s">
        <v>201</v>
      </c>
      <c r="B341">
        <v>16703</v>
      </c>
      <c r="C341" t="s">
        <v>50</v>
      </c>
      <c r="D341" s="1">
        <v>44620.749363425923</v>
      </c>
      <c r="E341" t="s">
        <v>114</v>
      </c>
      <c r="F341" t="s">
        <v>115</v>
      </c>
      <c r="G341">
        <v>13237</v>
      </c>
      <c r="H341" t="s">
        <v>57</v>
      </c>
      <c r="I341" t="s">
        <v>102</v>
      </c>
      <c r="J341">
        <v>1</v>
      </c>
      <c r="K341" t="s">
        <v>53</v>
      </c>
      <c r="L341" s="2">
        <v>44621</v>
      </c>
      <c r="M341" s="3">
        <v>0.85376157407407405</v>
      </c>
      <c r="N341" s="3">
        <v>0.85395833333333337</v>
      </c>
      <c r="O341">
        <v>0</v>
      </c>
      <c r="P341" t="s">
        <v>54</v>
      </c>
      <c r="Q341" t="s">
        <v>16</v>
      </c>
      <c r="R341">
        <v>9.1</v>
      </c>
      <c r="S341">
        <v>1000</v>
      </c>
      <c r="T341">
        <v>1000</v>
      </c>
      <c r="U341">
        <v>0</v>
      </c>
      <c r="V341">
        <v>1</v>
      </c>
      <c r="W341" t="s">
        <v>55</v>
      </c>
      <c r="X341">
        <v>0</v>
      </c>
      <c r="Y341" s="4">
        <v>1.8740199999999999E-8</v>
      </c>
      <c r="Z341">
        <v>44451641</v>
      </c>
      <c r="AA341">
        <v>9556183</v>
      </c>
      <c r="AB341">
        <v>6793454</v>
      </c>
      <c r="AC341">
        <v>6200439520</v>
      </c>
      <c r="AD341">
        <v>727570592</v>
      </c>
      <c r="AE341">
        <v>288814968</v>
      </c>
      <c r="AF341">
        <v>118.69499999999999</v>
      </c>
      <c r="AG341">
        <v>0.111732</v>
      </c>
      <c r="AH341">
        <v>128.27799999999999</v>
      </c>
      <c r="AI341">
        <v>812648</v>
      </c>
      <c r="AJ341">
        <v>107741578</v>
      </c>
      <c r="AK341">
        <v>61613926</v>
      </c>
      <c r="AL341">
        <v>1.15465982373651</v>
      </c>
      <c r="AM341">
        <v>0.98681099999999999</v>
      </c>
      <c r="AN341">
        <v>0.1</v>
      </c>
      <c r="AO341">
        <v>0.5</v>
      </c>
      <c r="AP341" s="4">
        <v>0.04</v>
      </c>
      <c r="AQ341">
        <v>180</v>
      </c>
      <c r="AR341">
        <v>90</v>
      </c>
      <c r="AS341">
        <v>90</v>
      </c>
      <c r="AT341">
        <v>60</v>
      </c>
      <c r="AU341">
        <v>60</v>
      </c>
      <c r="AV341">
        <v>0</v>
      </c>
      <c r="AW341">
        <v>-1</v>
      </c>
    </row>
    <row r="342" spans="1:49">
      <c r="A342" t="s">
        <v>201</v>
      </c>
      <c r="B342">
        <v>16703</v>
      </c>
      <c r="C342" t="s">
        <v>50</v>
      </c>
      <c r="D342" s="1">
        <v>44620.749363425923</v>
      </c>
      <c r="E342" t="s">
        <v>114</v>
      </c>
      <c r="F342" t="s">
        <v>115</v>
      </c>
      <c r="G342">
        <v>13244</v>
      </c>
      <c r="H342" t="s">
        <v>57</v>
      </c>
      <c r="I342" t="s">
        <v>104</v>
      </c>
      <c r="J342">
        <v>1</v>
      </c>
      <c r="K342" t="s">
        <v>53</v>
      </c>
      <c r="L342" s="2">
        <v>44621</v>
      </c>
      <c r="M342" s="3">
        <v>0.8553587962962963</v>
      </c>
      <c r="N342" s="3">
        <v>0.85553240740740744</v>
      </c>
      <c r="O342">
        <v>0</v>
      </c>
      <c r="P342" t="s">
        <v>54</v>
      </c>
      <c r="Q342" t="s">
        <v>16</v>
      </c>
      <c r="R342">
        <v>9.1</v>
      </c>
      <c r="S342">
        <v>1000</v>
      </c>
      <c r="T342">
        <v>1000</v>
      </c>
      <c r="U342">
        <v>0</v>
      </c>
      <c r="V342">
        <v>1</v>
      </c>
      <c r="W342" t="s">
        <v>55</v>
      </c>
      <c r="X342">
        <v>0</v>
      </c>
      <c r="Y342" s="4">
        <v>1.8740199999999999E-8</v>
      </c>
      <c r="Z342">
        <v>3899</v>
      </c>
      <c r="AA342">
        <v>462</v>
      </c>
      <c r="AB342">
        <v>534</v>
      </c>
      <c r="AC342">
        <v>596905</v>
      </c>
      <c r="AD342">
        <v>35059</v>
      </c>
      <c r="AE342">
        <v>17823</v>
      </c>
      <c r="AF342">
        <v>132.745</v>
      </c>
      <c r="AG342">
        <v>0.10909099999999999</v>
      </c>
      <c r="AH342">
        <v>144.91300000000001</v>
      </c>
      <c r="AI342">
        <v>1039598</v>
      </c>
      <c r="AJ342">
        <v>147607546</v>
      </c>
      <c r="AK342">
        <v>1044493</v>
      </c>
      <c r="AL342" s="4">
        <v>1.9574050568925298E-2</v>
      </c>
      <c r="AM342" s="4">
        <v>4.6864799999999998E-3</v>
      </c>
      <c r="AN342">
        <v>0.1</v>
      </c>
      <c r="AO342">
        <v>0.5</v>
      </c>
      <c r="AP342" s="4">
        <v>0.04</v>
      </c>
      <c r="AQ342">
        <v>180</v>
      </c>
      <c r="AR342">
        <v>90</v>
      </c>
      <c r="AS342">
        <v>90</v>
      </c>
      <c r="AT342">
        <v>60</v>
      </c>
      <c r="AU342">
        <v>60</v>
      </c>
      <c r="AV342">
        <v>0</v>
      </c>
      <c r="AW342">
        <v>-1</v>
      </c>
    </row>
    <row r="343" spans="1:49">
      <c r="A343" t="s">
        <v>201</v>
      </c>
      <c r="B343">
        <v>16704</v>
      </c>
      <c r="C343" t="s">
        <v>58</v>
      </c>
      <c r="D343" s="1">
        <v>44620.814849537041</v>
      </c>
      <c r="E343" t="s">
        <v>116</v>
      </c>
      <c r="F343" t="s">
        <v>117</v>
      </c>
      <c r="G343">
        <v>13231</v>
      </c>
      <c r="H343" t="s">
        <v>57</v>
      </c>
      <c r="I343" t="s">
        <v>100</v>
      </c>
      <c r="J343">
        <v>1</v>
      </c>
      <c r="K343" t="s">
        <v>53</v>
      </c>
      <c r="L343" s="2">
        <v>44621</v>
      </c>
      <c r="M343" s="3">
        <v>0.75633101851851858</v>
      </c>
      <c r="N343" s="3">
        <v>0.75659722222222225</v>
      </c>
      <c r="O343">
        <v>0</v>
      </c>
      <c r="P343" t="s">
        <v>54</v>
      </c>
      <c r="Q343" t="s">
        <v>16</v>
      </c>
      <c r="R343">
        <v>9.1</v>
      </c>
      <c r="S343">
        <v>1000</v>
      </c>
      <c r="T343">
        <v>1000</v>
      </c>
      <c r="U343">
        <v>0</v>
      </c>
      <c r="V343">
        <v>1</v>
      </c>
      <c r="W343" t="s">
        <v>55</v>
      </c>
      <c r="X343">
        <v>0</v>
      </c>
      <c r="Y343" s="4">
        <v>1.8740199999999999E-8</v>
      </c>
      <c r="Z343">
        <v>38880932</v>
      </c>
      <c r="AA343">
        <v>1459515</v>
      </c>
      <c r="AB343">
        <v>616270</v>
      </c>
      <c r="AC343">
        <v>6048985934</v>
      </c>
      <c r="AD343">
        <v>112970593</v>
      </c>
      <c r="AE343">
        <v>28100411</v>
      </c>
      <c r="AF343">
        <v>151.137</v>
      </c>
      <c r="AG343" s="4">
        <v>1.50469E-2</v>
      </c>
      <c r="AH343">
        <v>152.749</v>
      </c>
      <c r="AI343">
        <v>430181</v>
      </c>
      <c r="AJ343">
        <v>57146598</v>
      </c>
      <c r="AK343">
        <v>41386898</v>
      </c>
      <c r="AL343">
        <v>0.77560044379709003</v>
      </c>
      <c r="AM343">
        <v>0.98960599999999999</v>
      </c>
      <c r="AN343">
        <v>0.1</v>
      </c>
      <c r="AO343">
        <v>0.5</v>
      </c>
      <c r="AP343" s="4">
        <v>0.04</v>
      </c>
      <c r="AQ343">
        <v>180</v>
      </c>
      <c r="AR343">
        <v>90</v>
      </c>
      <c r="AS343">
        <v>90</v>
      </c>
      <c r="AT343">
        <v>60</v>
      </c>
      <c r="AU343">
        <v>60</v>
      </c>
      <c r="AV343">
        <v>0</v>
      </c>
      <c r="AW343">
        <v>-1</v>
      </c>
    </row>
    <row r="344" spans="1:49">
      <c r="A344" t="s">
        <v>201</v>
      </c>
      <c r="B344">
        <v>16704</v>
      </c>
      <c r="C344" t="s">
        <v>58</v>
      </c>
      <c r="D344" s="1">
        <v>44620.814849537041</v>
      </c>
      <c r="E344" t="s">
        <v>116</v>
      </c>
      <c r="F344" t="s">
        <v>117</v>
      </c>
      <c r="G344">
        <v>13238</v>
      </c>
      <c r="H344" t="s">
        <v>57</v>
      </c>
      <c r="I344" t="s">
        <v>108</v>
      </c>
      <c r="J344">
        <v>1</v>
      </c>
      <c r="K344" t="s">
        <v>53</v>
      </c>
      <c r="L344" s="2">
        <v>44621</v>
      </c>
      <c r="M344" s="3">
        <v>0.8539699074074073</v>
      </c>
      <c r="N344" s="3">
        <v>0.85422453703703705</v>
      </c>
      <c r="O344">
        <v>0</v>
      </c>
      <c r="P344" t="s">
        <v>54</v>
      </c>
      <c r="Q344" t="s">
        <v>16</v>
      </c>
      <c r="R344">
        <v>9.1</v>
      </c>
      <c r="S344">
        <v>1000</v>
      </c>
      <c r="T344">
        <v>1000</v>
      </c>
      <c r="U344">
        <v>0</v>
      </c>
      <c r="V344">
        <v>1</v>
      </c>
      <c r="W344" t="s">
        <v>55</v>
      </c>
      <c r="X344">
        <v>0</v>
      </c>
      <c r="Y344" s="4">
        <v>1.8740199999999999E-8</v>
      </c>
      <c r="Z344">
        <v>3672745</v>
      </c>
      <c r="AA344">
        <v>493527</v>
      </c>
      <c r="AB344">
        <v>959314</v>
      </c>
      <c r="AC344">
        <v>543620284</v>
      </c>
      <c r="AD344">
        <v>37422442</v>
      </c>
      <c r="AE344">
        <v>27688086</v>
      </c>
      <c r="AF344">
        <v>118.76300000000001</v>
      </c>
      <c r="AG344">
        <v>0.187162</v>
      </c>
      <c r="AH344">
        <v>139.46299999999999</v>
      </c>
      <c r="AI344">
        <v>439316</v>
      </c>
      <c r="AJ344">
        <v>61802399</v>
      </c>
      <c r="AK344">
        <v>5564902</v>
      </c>
      <c r="AL344">
        <v>0.104287604760504</v>
      </c>
      <c r="AM344">
        <v>0.92105599999999999</v>
      </c>
      <c r="AN344">
        <v>0.1</v>
      </c>
      <c r="AO344">
        <v>0.5</v>
      </c>
      <c r="AP344" s="4">
        <v>0.04</v>
      </c>
      <c r="AQ344">
        <v>180</v>
      </c>
      <c r="AR344">
        <v>90</v>
      </c>
      <c r="AS344">
        <v>90</v>
      </c>
      <c r="AT344">
        <v>60</v>
      </c>
      <c r="AU344">
        <v>60</v>
      </c>
      <c r="AV344">
        <v>0</v>
      </c>
      <c r="AW344">
        <v>-1</v>
      </c>
    </row>
    <row r="345" spans="1:49">
      <c r="A345" t="s">
        <v>201</v>
      </c>
      <c r="B345">
        <v>16704</v>
      </c>
      <c r="C345" t="s">
        <v>58</v>
      </c>
      <c r="D345" s="1">
        <v>44620.814849537041</v>
      </c>
      <c r="E345" t="s">
        <v>116</v>
      </c>
      <c r="F345" t="s">
        <v>117</v>
      </c>
      <c r="G345">
        <v>13245</v>
      </c>
      <c r="H345" t="s">
        <v>57</v>
      </c>
      <c r="I345" t="s">
        <v>104</v>
      </c>
      <c r="J345">
        <v>1</v>
      </c>
      <c r="K345" t="s">
        <v>53</v>
      </c>
      <c r="L345" s="2">
        <v>44621</v>
      </c>
      <c r="M345" s="3">
        <v>0.85553240740740744</v>
      </c>
      <c r="N345" s="3">
        <v>0.85576388888888888</v>
      </c>
      <c r="O345">
        <v>0</v>
      </c>
      <c r="P345" t="s">
        <v>54</v>
      </c>
      <c r="Q345" t="s">
        <v>16</v>
      </c>
      <c r="R345">
        <v>9.1</v>
      </c>
      <c r="S345">
        <v>1000</v>
      </c>
      <c r="T345">
        <v>1000</v>
      </c>
      <c r="U345">
        <v>0</v>
      </c>
      <c r="V345">
        <v>1</v>
      </c>
      <c r="W345" t="s">
        <v>55</v>
      </c>
      <c r="X345">
        <v>0</v>
      </c>
      <c r="Y345" s="4">
        <v>1.8740199999999999E-8</v>
      </c>
      <c r="Z345">
        <v>41617</v>
      </c>
      <c r="AA345">
        <v>3145</v>
      </c>
      <c r="AB345">
        <v>3096</v>
      </c>
      <c r="AC345">
        <v>5813388</v>
      </c>
      <c r="AD345">
        <v>246962</v>
      </c>
      <c r="AE345">
        <v>89702</v>
      </c>
      <c r="AF345">
        <v>128.506</v>
      </c>
      <c r="AG345" s="4">
        <v>6.4691399999999996E-2</v>
      </c>
      <c r="AH345">
        <v>135.39099999999999</v>
      </c>
      <c r="AI345">
        <v>269768</v>
      </c>
      <c r="AJ345">
        <v>39684660</v>
      </c>
      <c r="AK345">
        <v>317626</v>
      </c>
      <c r="AL345" s="4">
        <v>5.9523877958066402E-3</v>
      </c>
      <c r="AM345">
        <v>0.150674</v>
      </c>
      <c r="AN345">
        <v>0.1</v>
      </c>
      <c r="AO345">
        <v>0.5</v>
      </c>
      <c r="AP345" s="4">
        <v>0.04</v>
      </c>
      <c r="AQ345">
        <v>180</v>
      </c>
      <c r="AR345">
        <v>90</v>
      </c>
      <c r="AS345">
        <v>90</v>
      </c>
      <c r="AT345">
        <v>60</v>
      </c>
      <c r="AU345">
        <v>60</v>
      </c>
      <c r="AV345">
        <v>0</v>
      </c>
      <c r="AW345">
        <v>-1</v>
      </c>
    </row>
    <row r="346" spans="1:49">
      <c r="A346" t="s">
        <v>201</v>
      </c>
      <c r="B346">
        <v>16705</v>
      </c>
      <c r="C346" t="s">
        <v>60</v>
      </c>
      <c r="D346" s="1">
        <v>44620.846932870372</v>
      </c>
      <c r="E346" t="s">
        <v>118</v>
      </c>
      <c r="F346" t="s">
        <v>119</v>
      </c>
      <c r="G346">
        <v>13232</v>
      </c>
      <c r="H346" t="s">
        <v>57</v>
      </c>
      <c r="I346" t="s">
        <v>100</v>
      </c>
      <c r="J346">
        <v>1</v>
      </c>
      <c r="K346" t="s">
        <v>53</v>
      </c>
      <c r="L346" s="2">
        <v>44621</v>
      </c>
      <c r="M346" s="3">
        <v>0.75660879629629629</v>
      </c>
      <c r="N346" s="3">
        <v>0.75684027777777774</v>
      </c>
      <c r="O346">
        <v>0</v>
      </c>
      <c r="P346" t="s">
        <v>54</v>
      </c>
      <c r="Q346" t="s">
        <v>16</v>
      </c>
      <c r="R346">
        <v>9.1</v>
      </c>
      <c r="S346">
        <v>1000</v>
      </c>
      <c r="T346">
        <v>1000</v>
      </c>
      <c r="U346">
        <v>0</v>
      </c>
      <c r="V346">
        <v>1</v>
      </c>
      <c r="W346" t="s">
        <v>55</v>
      </c>
      <c r="X346">
        <v>0</v>
      </c>
      <c r="Y346" s="4">
        <v>1.8740800000000001E-8</v>
      </c>
      <c r="Z346">
        <v>63264381</v>
      </c>
      <c r="AA346">
        <v>7006571</v>
      </c>
      <c r="AB346">
        <v>2313098</v>
      </c>
      <c r="AC346">
        <v>8976260086</v>
      </c>
      <c r="AD346">
        <v>543470657</v>
      </c>
      <c r="AE346">
        <v>109691625</v>
      </c>
      <c r="AF346">
        <v>132.666</v>
      </c>
      <c r="AG346" s="4">
        <v>3.1867899999999998E-2</v>
      </c>
      <c r="AH346">
        <v>135.47200000000001</v>
      </c>
      <c r="AI346">
        <v>1105450</v>
      </c>
      <c r="AJ346">
        <v>135006457</v>
      </c>
      <c r="AK346">
        <v>73689500</v>
      </c>
      <c r="AL346">
        <v>1.3809993422029001</v>
      </c>
      <c r="AM346">
        <v>0.98499899999999996</v>
      </c>
      <c r="AN346">
        <v>0.1</v>
      </c>
      <c r="AO346">
        <v>0.5</v>
      </c>
      <c r="AP346" s="4">
        <v>0.04</v>
      </c>
      <c r="AQ346">
        <v>180</v>
      </c>
      <c r="AR346">
        <v>90</v>
      </c>
      <c r="AS346">
        <v>90</v>
      </c>
      <c r="AT346">
        <v>60</v>
      </c>
      <c r="AU346">
        <v>60</v>
      </c>
      <c r="AV346">
        <v>0</v>
      </c>
      <c r="AW346">
        <v>-1</v>
      </c>
    </row>
    <row r="347" spans="1:49">
      <c r="A347" t="s">
        <v>201</v>
      </c>
      <c r="B347">
        <v>16705</v>
      </c>
      <c r="C347" t="s">
        <v>60</v>
      </c>
      <c r="D347" s="1">
        <v>44620.846932870372</v>
      </c>
      <c r="E347" t="s">
        <v>118</v>
      </c>
      <c r="F347" t="s">
        <v>119</v>
      </c>
      <c r="G347">
        <v>13239</v>
      </c>
      <c r="H347" t="s">
        <v>57</v>
      </c>
      <c r="I347" t="s">
        <v>102</v>
      </c>
      <c r="J347">
        <v>1</v>
      </c>
      <c r="K347" t="s">
        <v>53</v>
      </c>
      <c r="L347" s="2">
        <v>44621</v>
      </c>
      <c r="M347" s="3">
        <v>0.85422453703703705</v>
      </c>
      <c r="N347" s="3">
        <v>0.85443287037037041</v>
      </c>
      <c r="O347">
        <v>0</v>
      </c>
      <c r="P347" t="s">
        <v>54</v>
      </c>
      <c r="Q347" t="s">
        <v>16</v>
      </c>
      <c r="R347">
        <v>9.1</v>
      </c>
      <c r="S347">
        <v>1000</v>
      </c>
      <c r="T347">
        <v>1000</v>
      </c>
      <c r="U347">
        <v>0</v>
      </c>
      <c r="V347">
        <v>1</v>
      </c>
      <c r="W347" t="s">
        <v>55</v>
      </c>
      <c r="X347">
        <v>0</v>
      </c>
      <c r="Y347" s="4">
        <v>1.8740800000000001E-8</v>
      </c>
      <c r="Z347">
        <v>48637439</v>
      </c>
      <c r="AA347">
        <v>15729709</v>
      </c>
      <c r="AB347">
        <v>16472746</v>
      </c>
      <c r="AC347">
        <v>6538564748</v>
      </c>
      <c r="AD347">
        <v>1189575844</v>
      </c>
      <c r="AE347">
        <v>632188222</v>
      </c>
      <c r="AF347">
        <v>103.41800000000001</v>
      </c>
      <c r="AG347">
        <v>0.20377000000000001</v>
      </c>
      <c r="AH347">
        <v>120.063</v>
      </c>
      <c r="AI347">
        <v>919524</v>
      </c>
      <c r="AJ347">
        <v>111319776</v>
      </c>
      <c r="AK347">
        <v>81759418</v>
      </c>
      <c r="AL347">
        <v>1.53223596953286</v>
      </c>
      <c r="AM347">
        <v>0.98875299999999999</v>
      </c>
      <c r="AN347">
        <v>0.1</v>
      </c>
      <c r="AO347">
        <v>0.5</v>
      </c>
      <c r="AP347" s="4">
        <v>0.04</v>
      </c>
      <c r="AQ347">
        <v>180</v>
      </c>
      <c r="AR347">
        <v>90</v>
      </c>
      <c r="AS347">
        <v>90</v>
      </c>
      <c r="AT347">
        <v>60</v>
      </c>
      <c r="AU347">
        <v>60</v>
      </c>
      <c r="AV347">
        <v>0</v>
      </c>
      <c r="AW347">
        <v>-1</v>
      </c>
    </row>
    <row r="348" spans="1:49">
      <c r="A348" t="s">
        <v>201</v>
      </c>
      <c r="B348">
        <v>16705</v>
      </c>
      <c r="C348" t="s">
        <v>60</v>
      </c>
      <c r="D348" s="1">
        <v>44620.846932870372</v>
      </c>
      <c r="E348" t="s">
        <v>118</v>
      </c>
      <c r="F348" t="s">
        <v>119</v>
      </c>
      <c r="G348">
        <v>13246</v>
      </c>
      <c r="H348" t="s">
        <v>57</v>
      </c>
      <c r="I348" t="s">
        <v>104</v>
      </c>
      <c r="J348">
        <v>1</v>
      </c>
      <c r="K348" t="s">
        <v>53</v>
      </c>
      <c r="L348" s="2">
        <v>44621</v>
      </c>
      <c r="M348" s="3">
        <v>0.85576388888888888</v>
      </c>
      <c r="N348" s="3">
        <v>0.85594907407407417</v>
      </c>
      <c r="O348">
        <v>0</v>
      </c>
      <c r="P348" t="s">
        <v>54</v>
      </c>
      <c r="Q348" t="s">
        <v>16</v>
      </c>
      <c r="R348">
        <v>9.1</v>
      </c>
      <c r="S348">
        <v>1000</v>
      </c>
      <c r="T348">
        <v>1000</v>
      </c>
      <c r="U348">
        <v>0</v>
      </c>
      <c r="V348">
        <v>1</v>
      </c>
      <c r="W348" t="s">
        <v>55</v>
      </c>
      <c r="X348">
        <v>0</v>
      </c>
      <c r="Y348" s="4">
        <v>1.8740800000000001E-8</v>
      </c>
      <c r="Z348">
        <v>15816</v>
      </c>
      <c r="AA348">
        <v>962</v>
      </c>
      <c r="AB348">
        <v>3010</v>
      </c>
      <c r="AC348">
        <v>2485294</v>
      </c>
      <c r="AD348">
        <v>73336</v>
      </c>
      <c r="AE348">
        <v>61141</v>
      </c>
      <c r="AF348">
        <v>132.392</v>
      </c>
      <c r="AG348">
        <v>0.152112</v>
      </c>
      <c r="AH348">
        <v>152.499</v>
      </c>
      <c r="AI348">
        <v>2124261</v>
      </c>
      <c r="AJ348">
        <v>301733400</v>
      </c>
      <c r="AK348">
        <v>2144049</v>
      </c>
      <c r="AL348" s="4">
        <v>4.01811690763378E-2</v>
      </c>
      <c r="AM348" s="4">
        <v>9.2292699999999995E-3</v>
      </c>
      <c r="AN348">
        <v>0.1</v>
      </c>
      <c r="AO348">
        <v>0.5</v>
      </c>
      <c r="AP348" s="4">
        <v>0.04</v>
      </c>
      <c r="AQ348">
        <v>180</v>
      </c>
      <c r="AR348">
        <v>90</v>
      </c>
      <c r="AS348">
        <v>90</v>
      </c>
      <c r="AT348">
        <v>60</v>
      </c>
      <c r="AU348">
        <v>60</v>
      </c>
      <c r="AV348">
        <v>0</v>
      </c>
      <c r="AW348">
        <v>-1</v>
      </c>
    </row>
    <row r="349" spans="1:49">
      <c r="A349" t="s">
        <v>201</v>
      </c>
      <c r="B349">
        <v>16706</v>
      </c>
      <c r="C349" t="s">
        <v>63</v>
      </c>
      <c r="D349" s="1">
        <v>44620.937395833331</v>
      </c>
      <c r="E349" t="s">
        <v>120</v>
      </c>
      <c r="F349" t="s">
        <v>121</v>
      </c>
      <c r="G349">
        <v>13233</v>
      </c>
      <c r="H349" t="s">
        <v>57</v>
      </c>
      <c r="I349" t="s">
        <v>100</v>
      </c>
      <c r="J349">
        <v>1</v>
      </c>
      <c r="K349" t="s">
        <v>53</v>
      </c>
      <c r="L349" s="2">
        <v>44621</v>
      </c>
      <c r="M349" s="3">
        <v>0.75685185185185189</v>
      </c>
      <c r="N349" s="3">
        <v>0.75711805555555556</v>
      </c>
      <c r="O349">
        <v>0</v>
      </c>
      <c r="P349" t="s">
        <v>54</v>
      </c>
      <c r="Q349" t="s">
        <v>16</v>
      </c>
      <c r="R349">
        <v>9.1</v>
      </c>
      <c r="S349">
        <v>1000</v>
      </c>
      <c r="T349">
        <v>1000</v>
      </c>
      <c r="U349">
        <v>0</v>
      </c>
      <c r="V349">
        <v>1</v>
      </c>
      <c r="W349" t="s">
        <v>55</v>
      </c>
      <c r="X349">
        <v>0</v>
      </c>
      <c r="Y349" s="4">
        <v>1.8740199999999999E-8</v>
      </c>
      <c r="Z349">
        <v>33412237</v>
      </c>
      <c r="AA349">
        <v>429259</v>
      </c>
      <c r="AB349">
        <v>110054</v>
      </c>
      <c r="AC349">
        <v>5359785412</v>
      </c>
      <c r="AD349">
        <v>33596044</v>
      </c>
      <c r="AE349">
        <v>4949874</v>
      </c>
      <c r="AF349">
        <v>159.001</v>
      </c>
      <c r="AG349" s="4">
        <v>3.2415E-3</v>
      </c>
      <c r="AH349">
        <v>159.37200000000001</v>
      </c>
      <c r="AI349">
        <v>79716</v>
      </c>
      <c r="AJ349">
        <v>11745458</v>
      </c>
      <c r="AK349">
        <v>34031266</v>
      </c>
      <c r="AL349">
        <v>0.63775412722588698</v>
      </c>
      <c r="AM349">
        <v>0.99765800000000004</v>
      </c>
      <c r="AN349">
        <v>0.1</v>
      </c>
      <c r="AO349">
        <v>0.5</v>
      </c>
      <c r="AP349" s="4">
        <v>0.04</v>
      </c>
      <c r="AQ349">
        <v>180</v>
      </c>
      <c r="AR349">
        <v>90</v>
      </c>
      <c r="AS349">
        <v>90</v>
      </c>
      <c r="AT349">
        <v>60</v>
      </c>
      <c r="AU349">
        <v>60</v>
      </c>
      <c r="AV349">
        <v>0</v>
      </c>
      <c r="AW349">
        <v>-1</v>
      </c>
    </row>
    <row r="350" spans="1:49">
      <c r="A350" t="s">
        <v>201</v>
      </c>
      <c r="B350">
        <v>16706</v>
      </c>
      <c r="C350" t="s">
        <v>63</v>
      </c>
      <c r="D350" s="1">
        <v>44620.937395833331</v>
      </c>
      <c r="E350" t="s">
        <v>120</v>
      </c>
      <c r="F350" t="s">
        <v>121</v>
      </c>
      <c r="G350">
        <v>13240</v>
      </c>
      <c r="H350" t="s">
        <v>57</v>
      </c>
      <c r="I350" t="s">
        <v>102</v>
      </c>
      <c r="J350">
        <v>1</v>
      </c>
      <c r="K350" t="s">
        <v>53</v>
      </c>
      <c r="L350" s="2">
        <v>44621</v>
      </c>
      <c r="M350" s="3">
        <v>0.85443287037037041</v>
      </c>
      <c r="N350" s="3">
        <v>0.85466435185185186</v>
      </c>
      <c r="O350">
        <v>0</v>
      </c>
      <c r="P350" t="s">
        <v>54</v>
      </c>
      <c r="Q350" t="s">
        <v>16</v>
      </c>
      <c r="R350">
        <v>9.1</v>
      </c>
      <c r="S350">
        <v>1000</v>
      </c>
      <c r="T350">
        <v>1000</v>
      </c>
      <c r="U350">
        <v>0</v>
      </c>
      <c r="V350">
        <v>1</v>
      </c>
      <c r="W350" t="s">
        <v>55</v>
      </c>
      <c r="X350">
        <v>0</v>
      </c>
      <c r="Y350" s="4">
        <v>1.8740199999999999E-8</v>
      </c>
      <c r="Z350">
        <v>58013811</v>
      </c>
      <c r="AA350">
        <v>11567017</v>
      </c>
      <c r="AB350">
        <v>4315305</v>
      </c>
      <c r="AC350">
        <v>7806890672</v>
      </c>
      <c r="AD350">
        <v>895717598</v>
      </c>
      <c r="AE350">
        <v>187793032</v>
      </c>
      <c r="AF350">
        <v>120.309</v>
      </c>
      <c r="AG350" s="4">
        <v>5.8396900000000002E-2</v>
      </c>
      <c r="AH350">
        <v>125.072</v>
      </c>
      <c r="AI350">
        <v>62665</v>
      </c>
      <c r="AJ350">
        <v>8469109</v>
      </c>
      <c r="AK350">
        <v>73958798</v>
      </c>
      <c r="AL350">
        <v>1.3860057004392801</v>
      </c>
      <c r="AM350">
        <v>0.99915299999999996</v>
      </c>
      <c r="AN350">
        <v>0.1</v>
      </c>
      <c r="AO350">
        <v>0.5</v>
      </c>
      <c r="AP350" s="4">
        <v>0.04</v>
      </c>
      <c r="AQ350">
        <v>180</v>
      </c>
      <c r="AR350">
        <v>90</v>
      </c>
      <c r="AS350">
        <v>90</v>
      </c>
      <c r="AT350">
        <v>60</v>
      </c>
      <c r="AU350">
        <v>60</v>
      </c>
      <c r="AV350">
        <v>0</v>
      </c>
      <c r="AW350">
        <v>-1</v>
      </c>
    </row>
    <row r="351" spans="1:49">
      <c r="A351" t="s">
        <v>201</v>
      </c>
      <c r="B351">
        <v>16706</v>
      </c>
      <c r="C351" t="s">
        <v>63</v>
      </c>
      <c r="D351" s="1">
        <v>44620.937395833331</v>
      </c>
      <c r="E351" t="s">
        <v>120</v>
      </c>
      <c r="F351" t="s">
        <v>121</v>
      </c>
      <c r="G351">
        <v>13247</v>
      </c>
      <c r="H351" t="s">
        <v>57</v>
      </c>
      <c r="I351" t="s">
        <v>104</v>
      </c>
      <c r="J351">
        <v>1</v>
      </c>
      <c r="K351" t="s">
        <v>53</v>
      </c>
      <c r="L351" s="2">
        <v>44621</v>
      </c>
      <c r="M351" s="3">
        <v>0.8559606481481481</v>
      </c>
      <c r="N351" s="3">
        <v>0.85619212962962965</v>
      </c>
      <c r="O351">
        <v>0</v>
      </c>
      <c r="P351" t="s">
        <v>54</v>
      </c>
      <c r="Q351" t="s">
        <v>16</v>
      </c>
      <c r="R351">
        <v>9.1</v>
      </c>
      <c r="S351">
        <v>1000</v>
      </c>
      <c r="T351">
        <v>1000</v>
      </c>
      <c r="U351">
        <v>0</v>
      </c>
      <c r="V351">
        <v>1</v>
      </c>
      <c r="W351" t="s">
        <v>55</v>
      </c>
      <c r="X351">
        <v>0</v>
      </c>
      <c r="Y351" s="4">
        <v>1.8740199999999999E-8</v>
      </c>
      <c r="Z351">
        <v>1728</v>
      </c>
      <c r="AA351">
        <v>18</v>
      </c>
      <c r="AB351">
        <v>80</v>
      </c>
      <c r="AC351">
        <v>289624</v>
      </c>
      <c r="AD351">
        <v>1315</v>
      </c>
      <c r="AE351">
        <v>2947</v>
      </c>
      <c r="AF351">
        <v>160.94499999999999</v>
      </c>
      <c r="AG351" s="4">
        <v>4.3811599999999999E-2</v>
      </c>
      <c r="AH351">
        <v>166.63200000000001</v>
      </c>
      <c r="AI351">
        <v>2942</v>
      </c>
      <c r="AJ351">
        <v>481801</v>
      </c>
      <c r="AK351">
        <v>4768</v>
      </c>
      <c r="AL351" s="4">
        <v>8.9353469207199905E-5</v>
      </c>
      <c r="AM351">
        <v>0.38296999999999998</v>
      </c>
      <c r="AN351">
        <v>0.1</v>
      </c>
      <c r="AO351">
        <v>0.5</v>
      </c>
      <c r="AP351" s="4">
        <v>0.04</v>
      </c>
      <c r="AQ351">
        <v>180</v>
      </c>
      <c r="AR351">
        <v>90</v>
      </c>
      <c r="AS351">
        <v>90</v>
      </c>
      <c r="AT351">
        <v>60</v>
      </c>
      <c r="AU351">
        <v>60</v>
      </c>
      <c r="AV351">
        <v>0</v>
      </c>
      <c r="AW351">
        <v>-1</v>
      </c>
    </row>
    <row r="352" spans="1:49">
      <c r="A352" t="s">
        <v>201</v>
      </c>
      <c r="B352">
        <v>16707</v>
      </c>
      <c r="C352" t="s">
        <v>69</v>
      </c>
      <c r="D352" s="1">
        <v>44621.038136574076</v>
      </c>
      <c r="E352" t="s">
        <v>122</v>
      </c>
      <c r="F352" t="s">
        <v>123</v>
      </c>
      <c r="G352">
        <v>13234</v>
      </c>
      <c r="H352" t="s">
        <v>57</v>
      </c>
      <c r="I352" t="s">
        <v>100</v>
      </c>
      <c r="J352">
        <v>1</v>
      </c>
      <c r="K352" t="s">
        <v>53</v>
      </c>
      <c r="L352" s="2">
        <v>44621</v>
      </c>
      <c r="M352" s="3">
        <v>0.75711805555555556</v>
      </c>
      <c r="N352" s="3">
        <v>0.75738425925925934</v>
      </c>
      <c r="O352">
        <v>0</v>
      </c>
      <c r="P352" t="s">
        <v>54</v>
      </c>
      <c r="Q352" t="s">
        <v>16</v>
      </c>
      <c r="R352">
        <v>9.1</v>
      </c>
      <c r="S352">
        <v>1000</v>
      </c>
      <c r="T352">
        <v>1000</v>
      </c>
      <c r="U352">
        <v>0</v>
      </c>
      <c r="V352">
        <v>1</v>
      </c>
      <c r="W352" t="s">
        <v>55</v>
      </c>
      <c r="X352">
        <v>0</v>
      </c>
      <c r="Y352" s="4">
        <v>1.8740199999999999E-8</v>
      </c>
      <c r="Z352">
        <v>52061166</v>
      </c>
      <c r="AA352">
        <v>1247716</v>
      </c>
      <c r="AB352">
        <v>240730</v>
      </c>
      <c r="AC352">
        <v>7873073893</v>
      </c>
      <c r="AD352">
        <v>98319799</v>
      </c>
      <c r="AE352">
        <v>11426151</v>
      </c>
      <c r="AF352">
        <v>149.07300000000001</v>
      </c>
      <c r="AG352" s="4">
        <v>4.4954599999999997E-3</v>
      </c>
      <c r="AH352">
        <v>149.53200000000001</v>
      </c>
      <c r="AI352">
        <v>10697</v>
      </c>
      <c r="AJ352">
        <v>1516665</v>
      </c>
      <c r="AK352">
        <v>53560309</v>
      </c>
      <c r="AL352">
        <v>1.0037331000334699</v>
      </c>
      <c r="AM352">
        <v>0.99980000000000002</v>
      </c>
      <c r="AN352">
        <v>0.1</v>
      </c>
      <c r="AO352">
        <v>0.5</v>
      </c>
      <c r="AP352" s="4">
        <v>0.04</v>
      </c>
      <c r="AQ352">
        <v>180</v>
      </c>
      <c r="AR352">
        <v>90</v>
      </c>
      <c r="AS352">
        <v>90</v>
      </c>
      <c r="AT352">
        <v>60</v>
      </c>
      <c r="AU352">
        <v>60</v>
      </c>
      <c r="AV352">
        <v>0</v>
      </c>
      <c r="AW352">
        <v>-1</v>
      </c>
    </row>
    <row r="353" spans="1:49">
      <c r="A353" t="s">
        <v>201</v>
      </c>
      <c r="B353">
        <v>16707</v>
      </c>
      <c r="C353" t="s">
        <v>69</v>
      </c>
      <c r="D353" s="1">
        <v>44621.038136574076</v>
      </c>
      <c r="E353" t="s">
        <v>122</v>
      </c>
      <c r="F353" t="s">
        <v>123</v>
      </c>
      <c r="G353">
        <v>13241</v>
      </c>
      <c r="H353" t="s">
        <v>57</v>
      </c>
      <c r="I353" t="s">
        <v>102</v>
      </c>
      <c r="J353">
        <v>1</v>
      </c>
      <c r="K353" t="s">
        <v>53</v>
      </c>
      <c r="L353" s="2">
        <v>44621</v>
      </c>
      <c r="M353" s="3">
        <v>0.85467592592592589</v>
      </c>
      <c r="N353" s="3">
        <v>0.85491898148148149</v>
      </c>
      <c r="O353">
        <v>0</v>
      </c>
      <c r="P353" t="s">
        <v>54</v>
      </c>
      <c r="Q353" t="s">
        <v>16</v>
      </c>
      <c r="R353">
        <v>9.1</v>
      </c>
      <c r="S353">
        <v>1000</v>
      </c>
      <c r="T353">
        <v>1000</v>
      </c>
      <c r="U353">
        <v>0</v>
      </c>
      <c r="V353">
        <v>1</v>
      </c>
      <c r="W353" t="s">
        <v>55</v>
      </c>
      <c r="X353">
        <v>0</v>
      </c>
      <c r="Y353" s="4">
        <v>1.8740199999999999E-8</v>
      </c>
      <c r="Z353">
        <v>57902324</v>
      </c>
      <c r="AA353">
        <v>19307242</v>
      </c>
      <c r="AB353">
        <v>6245472</v>
      </c>
      <c r="AC353">
        <v>7686604173</v>
      </c>
      <c r="AD353">
        <v>1476523491</v>
      </c>
      <c r="AE353">
        <v>304393197</v>
      </c>
      <c r="AF353">
        <v>113.44499999999999</v>
      </c>
      <c r="AG353" s="4">
        <v>7.4836399999999997E-2</v>
      </c>
      <c r="AH353">
        <v>118.679</v>
      </c>
      <c r="AI353">
        <v>12094</v>
      </c>
      <c r="AJ353">
        <v>97162</v>
      </c>
      <c r="AK353">
        <v>83467132</v>
      </c>
      <c r="AL353">
        <v>1.5641941713454901</v>
      </c>
      <c r="AM353">
        <v>0.99985500000000005</v>
      </c>
      <c r="AN353">
        <v>0.1</v>
      </c>
      <c r="AO353">
        <v>0.5</v>
      </c>
      <c r="AP353" s="4">
        <v>0.04</v>
      </c>
      <c r="AQ353">
        <v>180</v>
      </c>
      <c r="AR353">
        <v>90</v>
      </c>
      <c r="AS353">
        <v>90</v>
      </c>
      <c r="AT353">
        <v>60</v>
      </c>
      <c r="AU353">
        <v>60</v>
      </c>
      <c r="AV353">
        <v>0</v>
      </c>
      <c r="AW353">
        <v>-1</v>
      </c>
    </row>
    <row r="354" spans="1:49">
      <c r="A354" t="s">
        <v>201</v>
      </c>
      <c r="B354">
        <v>16707</v>
      </c>
      <c r="C354" t="s">
        <v>69</v>
      </c>
      <c r="D354" s="1">
        <v>44621.038136574076</v>
      </c>
      <c r="E354" t="s">
        <v>122</v>
      </c>
      <c r="F354" t="s">
        <v>123</v>
      </c>
      <c r="G354">
        <v>13248</v>
      </c>
      <c r="H354" t="s">
        <v>57</v>
      </c>
      <c r="I354" t="s">
        <v>104</v>
      </c>
      <c r="J354">
        <v>1</v>
      </c>
      <c r="K354" t="s">
        <v>53</v>
      </c>
      <c r="L354" s="2">
        <v>44621</v>
      </c>
      <c r="M354" s="3">
        <v>0.85620370370370369</v>
      </c>
      <c r="N354" s="3">
        <v>0.85644675925925917</v>
      </c>
      <c r="O354">
        <v>0</v>
      </c>
      <c r="P354" t="s">
        <v>54</v>
      </c>
      <c r="Q354" t="s">
        <v>16</v>
      </c>
      <c r="R354">
        <v>9.1</v>
      </c>
      <c r="S354">
        <v>1000</v>
      </c>
      <c r="T354">
        <v>1000</v>
      </c>
      <c r="U354">
        <v>0</v>
      </c>
      <c r="V354">
        <v>1</v>
      </c>
      <c r="W354" t="s">
        <v>55</v>
      </c>
      <c r="X354">
        <v>0</v>
      </c>
      <c r="Y354" s="4">
        <v>1.8740199999999999E-8</v>
      </c>
      <c r="Z354">
        <v>3778</v>
      </c>
      <c r="AA354">
        <v>33</v>
      </c>
      <c r="AB354">
        <v>1</v>
      </c>
      <c r="AC354">
        <v>638112</v>
      </c>
      <c r="AD354">
        <v>2630</v>
      </c>
      <c r="AE354">
        <v>60</v>
      </c>
      <c r="AF354">
        <v>168.101</v>
      </c>
      <c r="AG354" s="4">
        <v>2.62329E-4</v>
      </c>
      <c r="AH354">
        <v>168.13</v>
      </c>
      <c r="AI354">
        <v>9328</v>
      </c>
      <c r="AJ354">
        <v>1585316</v>
      </c>
      <c r="AK354">
        <v>13140</v>
      </c>
      <c r="AL354" s="4">
        <v>2.4624676706849898E-4</v>
      </c>
      <c r="AM354">
        <v>0.290107</v>
      </c>
      <c r="AN354">
        <v>0.1</v>
      </c>
      <c r="AO354">
        <v>0.5</v>
      </c>
      <c r="AP354" s="4">
        <v>0.04</v>
      </c>
      <c r="AQ354">
        <v>180</v>
      </c>
      <c r="AR354">
        <v>90</v>
      </c>
      <c r="AS354">
        <v>90</v>
      </c>
      <c r="AT354">
        <v>60</v>
      </c>
      <c r="AU354">
        <v>60</v>
      </c>
      <c r="AV354">
        <v>0</v>
      </c>
      <c r="AW354">
        <v>-1</v>
      </c>
    </row>
    <row r="355" spans="1:49">
      <c r="A355" t="s">
        <v>201</v>
      </c>
      <c r="B355">
        <v>16717</v>
      </c>
      <c r="C355" t="s">
        <v>124</v>
      </c>
      <c r="D355" s="1">
        <v>44626.473865740743</v>
      </c>
      <c r="E355" t="s">
        <v>125</v>
      </c>
      <c r="F355" t="s">
        <v>126</v>
      </c>
      <c r="G355">
        <v>13330</v>
      </c>
      <c r="H355" t="s">
        <v>57</v>
      </c>
      <c r="I355" t="s">
        <v>75</v>
      </c>
      <c r="J355">
        <v>1</v>
      </c>
      <c r="K355" t="s">
        <v>53</v>
      </c>
      <c r="L355" s="2">
        <v>44627</v>
      </c>
      <c r="M355" s="3">
        <v>0.72361111111111109</v>
      </c>
      <c r="N355" s="3">
        <v>0.72380787037037031</v>
      </c>
      <c r="O355">
        <v>0</v>
      </c>
      <c r="P355" t="s">
        <v>54</v>
      </c>
      <c r="Q355" t="s">
        <v>16</v>
      </c>
      <c r="R355">
        <v>9.1</v>
      </c>
      <c r="S355">
        <v>1000</v>
      </c>
      <c r="T355">
        <v>1000</v>
      </c>
      <c r="U355">
        <v>0</v>
      </c>
      <c r="V355">
        <v>1</v>
      </c>
      <c r="W355" t="s">
        <v>55</v>
      </c>
      <c r="X355">
        <v>0</v>
      </c>
      <c r="Y355" s="4">
        <v>1.8740199999999999E-8</v>
      </c>
      <c r="Z355">
        <v>427320</v>
      </c>
      <c r="AA355">
        <v>31200</v>
      </c>
      <c r="AB355">
        <v>62307</v>
      </c>
      <c r="AC355">
        <v>67692085</v>
      </c>
      <c r="AD355">
        <v>2342432</v>
      </c>
      <c r="AE355">
        <v>2278688</v>
      </c>
      <c r="AF355">
        <v>138.84299999999999</v>
      </c>
      <c r="AG355">
        <v>0.119631</v>
      </c>
      <c r="AH355">
        <v>152.74</v>
      </c>
      <c r="AI355">
        <v>1336814</v>
      </c>
      <c r="AJ355">
        <v>200538372</v>
      </c>
      <c r="AK355">
        <v>1857641</v>
      </c>
      <c r="AL355" s="4">
        <v>3.4812640077922001E-2</v>
      </c>
      <c r="AM355">
        <v>0.28037000000000001</v>
      </c>
      <c r="AN355">
        <v>0.1</v>
      </c>
      <c r="AO355">
        <v>0.5</v>
      </c>
      <c r="AP355" s="4">
        <v>0.04</v>
      </c>
      <c r="AQ355">
        <v>180</v>
      </c>
      <c r="AR355">
        <v>90</v>
      </c>
      <c r="AS355">
        <v>90</v>
      </c>
      <c r="AT355">
        <v>60</v>
      </c>
      <c r="AU355">
        <v>60</v>
      </c>
      <c r="AV355">
        <v>0</v>
      </c>
      <c r="AW355">
        <v>-1</v>
      </c>
    </row>
    <row r="356" spans="1:49">
      <c r="A356" t="s">
        <v>201</v>
      </c>
      <c r="B356">
        <v>16717</v>
      </c>
      <c r="C356" t="s">
        <v>124</v>
      </c>
      <c r="D356" s="1">
        <v>44626.473865740743</v>
      </c>
      <c r="E356" t="s">
        <v>125</v>
      </c>
      <c r="F356" t="s">
        <v>126</v>
      </c>
      <c r="G356">
        <v>13338</v>
      </c>
      <c r="H356" t="s">
        <v>57</v>
      </c>
      <c r="I356" t="s">
        <v>76</v>
      </c>
      <c r="J356">
        <v>1</v>
      </c>
      <c r="K356" t="s">
        <v>53</v>
      </c>
      <c r="L356" s="2">
        <v>44627</v>
      </c>
      <c r="M356" s="3">
        <v>0.72528935185185184</v>
      </c>
      <c r="N356" s="3">
        <v>0.72548611111111105</v>
      </c>
      <c r="O356">
        <v>0</v>
      </c>
      <c r="P356" t="s">
        <v>54</v>
      </c>
      <c r="Q356" t="s">
        <v>16</v>
      </c>
      <c r="R356">
        <v>9.1</v>
      </c>
      <c r="S356">
        <v>1000</v>
      </c>
      <c r="T356">
        <v>1000</v>
      </c>
      <c r="U356">
        <v>0</v>
      </c>
      <c r="V356">
        <v>1</v>
      </c>
      <c r="W356" t="s">
        <v>55</v>
      </c>
      <c r="X356">
        <v>0</v>
      </c>
      <c r="Y356" s="4">
        <v>1.8740199999999999E-8</v>
      </c>
      <c r="Z356">
        <v>62959127</v>
      </c>
      <c r="AA356">
        <v>12892040</v>
      </c>
      <c r="AB356">
        <v>4705337</v>
      </c>
      <c r="AC356">
        <v>8482878593</v>
      </c>
      <c r="AD356">
        <v>992685271</v>
      </c>
      <c r="AE356">
        <v>223435922</v>
      </c>
      <c r="AF356">
        <v>120.4</v>
      </c>
      <c r="AG356" s="4">
        <v>5.8410400000000001E-2</v>
      </c>
      <c r="AH356">
        <v>124.923</v>
      </c>
      <c r="AI356">
        <v>524376</v>
      </c>
      <c r="AJ356">
        <v>70917508</v>
      </c>
      <c r="AK356">
        <v>81080880</v>
      </c>
      <c r="AL356">
        <v>1.5194752337191</v>
      </c>
      <c r="AM356">
        <v>0.993533</v>
      </c>
      <c r="AN356">
        <v>0.1</v>
      </c>
      <c r="AO356">
        <v>0.5</v>
      </c>
      <c r="AP356" s="4">
        <v>0.04</v>
      </c>
      <c r="AQ356">
        <v>180</v>
      </c>
      <c r="AR356">
        <v>90</v>
      </c>
      <c r="AS356">
        <v>90</v>
      </c>
      <c r="AT356">
        <v>60</v>
      </c>
      <c r="AU356">
        <v>60</v>
      </c>
      <c r="AV356">
        <v>0</v>
      </c>
      <c r="AW356">
        <v>-1</v>
      </c>
    </row>
    <row r="357" spans="1:49">
      <c r="A357" t="s">
        <v>201</v>
      </c>
      <c r="B357">
        <v>16717</v>
      </c>
      <c r="C357" t="s">
        <v>124</v>
      </c>
      <c r="D357" s="1">
        <v>44626.473865740743</v>
      </c>
      <c r="E357" t="s">
        <v>125</v>
      </c>
      <c r="F357" t="s">
        <v>126</v>
      </c>
      <c r="G357">
        <v>13346</v>
      </c>
      <c r="H357" t="s">
        <v>57</v>
      </c>
      <c r="I357" t="s">
        <v>77</v>
      </c>
      <c r="J357">
        <v>1</v>
      </c>
      <c r="K357" t="s">
        <v>53</v>
      </c>
      <c r="L357" s="2">
        <v>44627</v>
      </c>
      <c r="M357" s="3">
        <v>0.72701388888888896</v>
      </c>
      <c r="N357" s="3">
        <v>0.72719907407407414</v>
      </c>
      <c r="O357">
        <v>0</v>
      </c>
      <c r="P357" t="s">
        <v>54</v>
      </c>
      <c r="Q357" t="s">
        <v>16</v>
      </c>
      <c r="R357">
        <v>9.1</v>
      </c>
      <c r="S357">
        <v>1000</v>
      </c>
      <c r="T357">
        <v>1000</v>
      </c>
      <c r="U357">
        <v>0</v>
      </c>
      <c r="V357">
        <v>1</v>
      </c>
      <c r="W357" t="s">
        <v>55</v>
      </c>
      <c r="X357">
        <v>0</v>
      </c>
      <c r="Y357" s="4">
        <v>1.8740199999999999E-8</v>
      </c>
      <c r="Z357">
        <v>8030</v>
      </c>
      <c r="AA357">
        <v>991</v>
      </c>
      <c r="AB357">
        <v>620</v>
      </c>
      <c r="AC357">
        <v>1177129</v>
      </c>
      <c r="AD357">
        <v>75025</v>
      </c>
      <c r="AE357">
        <v>27665</v>
      </c>
      <c r="AF357">
        <v>132.74799999999999</v>
      </c>
      <c r="AG357" s="4">
        <v>6.4308699999999996E-2</v>
      </c>
      <c r="AH357">
        <v>138.804</v>
      </c>
      <c r="AI357">
        <v>750646</v>
      </c>
      <c r="AJ357">
        <v>112974279</v>
      </c>
      <c r="AK357">
        <v>760287</v>
      </c>
      <c r="AL357" s="4">
        <v>1.42479616281741E-2</v>
      </c>
      <c r="AM357" s="4">
        <v>1.26807E-2</v>
      </c>
      <c r="AN357">
        <v>0.1</v>
      </c>
      <c r="AO357">
        <v>0.5</v>
      </c>
      <c r="AP357" s="4">
        <v>0.04</v>
      </c>
      <c r="AQ357">
        <v>180</v>
      </c>
      <c r="AR357">
        <v>90</v>
      </c>
      <c r="AS357">
        <v>90</v>
      </c>
      <c r="AT357">
        <v>60</v>
      </c>
      <c r="AU357">
        <v>60</v>
      </c>
      <c r="AV357">
        <v>0</v>
      </c>
      <c r="AW357">
        <v>-1</v>
      </c>
    </row>
    <row r="358" spans="1:49">
      <c r="A358" t="s">
        <v>201</v>
      </c>
      <c r="B358">
        <v>16718</v>
      </c>
      <c r="C358" t="s">
        <v>127</v>
      </c>
      <c r="D358" s="1">
        <v>44626.514999999999</v>
      </c>
      <c r="E358" t="s">
        <v>128</v>
      </c>
      <c r="F358" t="s">
        <v>129</v>
      </c>
      <c r="G358">
        <v>13331</v>
      </c>
      <c r="H358" t="s">
        <v>57</v>
      </c>
      <c r="I358" t="s">
        <v>75</v>
      </c>
      <c r="J358">
        <v>1</v>
      </c>
      <c r="K358" t="s">
        <v>53</v>
      </c>
      <c r="L358" s="2">
        <v>44627</v>
      </c>
      <c r="M358" s="3">
        <v>0.72380787037037031</v>
      </c>
      <c r="N358" s="3">
        <v>0.72400462962962964</v>
      </c>
      <c r="O358">
        <v>0</v>
      </c>
      <c r="P358" t="s">
        <v>54</v>
      </c>
      <c r="Q358" t="s">
        <v>16</v>
      </c>
      <c r="R358">
        <v>9.1</v>
      </c>
      <c r="S358">
        <v>1000</v>
      </c>
      <c r="T358">
        <v>1000</v>
      </c>
      <c r="U358">
        <v>0</v>
      </c>
      <c r="V358">
        <v>1</v>
      </c>
      <c r="W358" t="s">
        <v>55</v>
      </c>
      <c r="X358">
        <v>0</v>
      </c>
      <c r="Y358" s="4">
        <v>1.8740199999999999E-8</v>
      </c>
      <c r="Z358">
        <v>2616647</v>
      </c>
      <c r="AA358">
        <v>157583</v>
      </c>
      <c r="AB358">
        <v>112027</v>
      </c>
      <c r="AC358">
        <v>404332005</v>
      </c>
      <c r="AD358">
        <v>12093845</v>
      </c>
      <c r="AE358">
        <v>4508273</v>
      </c>
      <c r="AF358">
        <v>145.84100000000001</v>
      </c>
      <c r="AG358" s="4">
        <v>3.8813899999999998E-2</v>
      </c>
      <c r="AH358">
        <v>150.10499999999999</v>
      </c>
      <c r="AI358">
        <v>3091329</v>
      </c>
      <c r="AJ358">
        <v>433691604</v>
      </c>
      <c r="AK358">
        <v>5977586</v>
      </c>
      <c r="AL358">
        <v>0.112021402387665</v>
      </c>
      <c r="AM358">
        <v>0.48284700000000003</v>
      </c>
      <c r="AN358">
        <v>0.1</v>
      </c>
      <c r="AO358">
        <v>0.5</v>
      </c>
      <c r="AP358" s="4">
        <v>0.04</v>
      </c>
      <c r="AQ358">
        <v>180</v>
      </c>
      <c r="AR358">
        <v>90</v>
      </c>
      <c r="AS358">
        <v>90</v>
      </c>
      <c r="AT358">
        <v>60</v>
      </c>
      <c r="AU358">
        <v>60</v>
      </c>
      <c r="AV358">
        <v>0</v>
      </c>
      <c r="AW358">
        <v>-1</v>
      </c>
    </row>
    <row r="359" spans="1:49">
      <c r="A359" t="s">
        <v>201</v>
      </c>
      <c r="B359">
        <v>16718</v>
      </c>
      <c r="C359" t="s">
        <v>127</v>
      </c>
      <c r="D359" s="1">
        <v>44626.514999999999</v>
      </c>
      <c r="E359" t="s">
        <v>128</v>
      </c>
      <c r="F359" t="s">
        <v>129</v>
      </c>
      <c r="G359">
        <v>13339</v>
      </c>
      <c r="H359" t="s">
        <v>57</v>
      </c>
      <c r="I359" t="s">
        <v>76</v>
      </c>
      <c r="J359">
        <v>1</v>
      </c>
      <c r="K359" t="s">
        <v>53</v>
      </c>
      <c r="L359" s="2">
        <v>44627</v>
      </c>
      <c r="M359" s="3">
        <v>0.72548611111111105</v>
      </c>
      <c r="N359" s="3">
        <v>0.72568287037037038</v>
      </c>
      <c r="O359">
        <v>0</v>
      </c>
      <c r="P359" t="s">
        <v>54</v>
      </c>
      <c r="Q359" t="s">
        <v>16</v>
      </c>
      <c r="R359">
        <v>9.1</v>
      </c>
      <c r="S359">
        <v>1000</v>
      </c>
      <c r="T359">
        <v>1000</v>
      </c>
      <c r="U359">
        <v>0</v>
      </c>
      <c r="V359">
        <v>1</v>
      </c>
      <c r="W359" t="s">
        <v>55</v>
      </c>
      <c r="X359">
        <v>0</v>
      </c>
      <c r="Y359" s="4">
        <v>1.8740199999999999E-8</v>
      </c>
      <c r="Z359">
        <v>64702110</v>
      </c>
      <c r="AA359">
        <v>13940842</v>
      </c>
      <c r="AB359">
        <v>5687692</v>
      </c>
      <c r="AC359">
        <v>8694436521</v>
      </c>
      <c r="AD359">
        <v>1072517240</v>
      </c>
      <c r="AE359">
        <v>266497519</v>
      </c>
      <c r="AF359">
        <v>118.97799999999999</v>
      </c>
      <c r="AG359" s="4">
        <v>6.7445099999999994E-2</v>
      </c>
      <c r="AH359">
        <v>124.194</v>
      </c>
      <c r="AI359">
        <v>684926</v>
      </c>
      <c r="AJ359">
        <v>76279611</v>
      </c>
      <c r="AK359">
        <v>85015570</v>
      </c>
      <c r="AL359">
        <v>1.59321227267775</v>
      </c>
      <c r="AM359">
        <v>0.99194400000000005</v>
      </c>
      <c r="AN359">
        <v>0.1</v>
      </c>
      <c r="AO359">
        <v>0.5</v>
      </c>
      <c r="AP359" s="4">
        <v>0.04</v>
      </c>
      <c r="AQ359">
        <v>180</v>
      </c>
      <c r="AR359">
        <v>90</v>
      </c>
      <c r="AS359">
        <v>90</v>
      </c>
      <c r="AT359">
        <v>60</v>
      </c>
      <c r="AU359">
        <v>60</v>
      </c>
      <c r="AV359">
        <v>0</v>
      </c>
      <c r="AW359">
        <v>-1</v>
      </c>
    </row>
    <row r="360" spans="1:49">
      <c r="A360" t="s">
        <v>201</v>
      </c>
      <c r="B360">
        <v>16718</v>
      </c>
      <c r="C360" t="s">
        <v>127</v>
      </c>
      <c r="D360" s="1">
        <v>44626.514999999999</v>
      </c>
      <c r="E360" t="s">
        <v>128</v>
      </c>
      <c r="F360" t="s">
        <v>129</v>
      </c>
      <c r="G360">
        <v>13347</v>
      </c>
      <c r="H360" t="s">
        <v>57</v>
      </c>
      <c r="I360" t="s">
        <v>77</v>
      </c>
      <c r="J360">
        <v>1</v>
      </c>
      <c r="K360" t="s">
        <v>53</v>
      </c>
      <c r="L360" s="2">
        <v>44627</v>
      </c>
      <c r="M360" s="3">
        <v>0.72719907407407414</v>
      </c>
      <c r="N360" s="3">
        <v>0.7273842592592592</v>
      </c>
      <c r="O360">
        <v>0</v>
      </c>
      <c r="P360" t="s">
        <v>54</v>
      </c>
      <c r="Q360" t="s">
        <v>16</v>
      </c>
      <c r="R360">
        <v>9.1</v>
      </c>
      <c r="S360">
        <v>1000</v>
      </c>
      <c r="T360">
        <v>1000</v>
      </c>
      <c r="U360">
        <v>0</v>
      </c>
      <c r="V360">
        <v>1</v>
      </c>
      <c r="W360" t="s">
        <v>55</v>
      </c>
      <c r="X360">
        <v>0</v>
      </c>
      <c r="Y360" s="4">
        <v>1.8740199999999999E-8</v>
      </c>
      <c r="Z360">
        <v>12003</v>
      </c>
      <c r="AA360">
        <v>485</v>
      </c>
      <c r="AB360">
        <v>1169</v>
      </c>
      <c r="AC360">
        <v>1904113</v>
      </c>
      <c r="AD360">
        <v>37178</v>
      </c>
      <c r="AE360">
        <v>28840</v>
      </c>
      <c r="AF360">
        <v>144.25800000000001</v>
      </c>
      <c r="AG360" s="4">
        <v>8.5597099999999995E-2</v>
      </c>
      <c r="AH360">
        <v>155.453</v>
      </c>
      <c r="AI360">
        <v>2307966</v>
      </c>
      <c r="AJ360">
        <v>325882226</v>
      </c>
      <c r="AK360">
        <v>2321623</v>
      </c>
      <c r="AL360" s="4">
        <v>4.35077745891835E-2</v>
      </c>
      <c r="AM360" s="4">
        <v>5.8825199999999996E-3</v>
      </c>
      <c r="AN360">
        <v>0.1</v>
      </c>
      <c r="AO360">
        <v>0.5</v>
      </c>
      <c r="AP360" s="4">
        <v>0.04</v>
      </c>
      <c r="AQ360">
        <v>180</v>
      </c>
      <c r="AR360">
        <v>90</v>
      </c>
      <c r="AS360">
        <v>90</v>
      </c>
      <c r="AT360">
        <v>60</v>
      </c>
      <c r="AU360">
        <v>60</v>
      </c>
      <c r="AV360">
        <v>0</v>
      </c>
      <c r="AW360">
        <v>-1</v>
      </c>
    </row>
    <row r="361" spans="1:49">
      <c r="A361" t="s">
        <v>201</v>
      </c>
      <c r="B361">
        <v>16719</v>
      </c>
      <c r="C361" t="s">
        <v>130</v>
      </c>
      <c r="D361" s="1">
        <v>44626.574976851851</v>
      </c>
      <c r="E361" t="s">
        <v>131</v>
      </c>
      <c r="F361" t="s">
        <v>132</v>
      </c>
      <c r="G361">
        <v>13332</v>
      </c>
      <c r="H361" t="s">
        <v>57</v>
      </c>
      <c r="I361" t="s">
        <v>75</v>
      </c>
      <c r="J361">
        <v>1</v>
      </c>
      <c r="K361" t="s">
        <v>53</v>
      </c>
      <c r="L361" s="2">
        <v>44627</v>
      </c>
      <c r="M361" s="3">
        <v>0.72400462962962964</v>
      </c>
      <c r="N361" s="3">
        <v>0.72420138888888896</v>
      </c>
      <c r="O361">
        <v>0</v>
      </c>
      <c r="P361" t="s">
        <v>54</v>
      </c>
      <c r="Q361" t="s">
        <v>16</v>
      </c>
      <c r="R361">
        <v>9.1</v>
      </c>
      <c r="S361">
        <v>1000</v>
      </c>
      <c r="T361">
        <v>1000</v>
      </c>
      <c r="U361">
        <v>0</v>
      </c>
      <c r="V361">
        <v>1</v>
      </c>
      <c r="W361" t="s">
        <v>55</v>
      </c>
      <c r="X361">
        <v>0</v>
      </c>
      <c r="Y361" s="4">
        <v>1.8740800000000001E-8</v>
      </c>
      <c r="Z361">
        <v>674229</v>
      </c>
      <c r="AA361">
        <v>31871</v>
      </c>
      <c r="AB361">
        <v>40432</v>
      </c>
      <c r="AC361">
        <v>108845366</v>
      </c>
      <c r="AD361">
        <v>2412627</v>
      </c>
      <c r="AE361">
        <v>1462457</v>
      </c>
      <c r="AF361">
        <v>150.99199999999999</v>
      </c>
      <c r="AG361" s="4">
        <v>5.4159800000000001E-2</v>
      </c>
      <c r="AH361">
        <v>157.56700000000001</v>
      </c>
      <c r="AI361">
        <v>1435018</v>
      </c>
      <c r="AJ361">
        <v>220193185</v>
      </c>
      <c r="AK361">
        <v>2181550</v>
      </c>
      <c r="AL361" s="4">
        <v>4.0883967389963902E-2</v>
      </c>
      <c r="AM361">
        <v>0.34220299999999998</v>
      </c>
      <c r="AN361">
        <v>0.1</v>
      </c>
      <c r="AO361">
        <v>0.5</v>
      </c>
      <c r="AP361" s="4">
        <v>0.04</v>
      </c>
      <c r="AQ361">
        <v>180</v>
      </c>
      <c r="AR361">
        <v>90</v>
      </c>
      <c r="AS361">
        <v>90</v>
      </c>
      <c r="AT361">
        <v>60</v>
      </c>
      <c r="AU361">
        <v>60</v>
      </c>
      <c r="AV361">
        <v>0</v>
      </c>
      <c r="AW361">
        <v>-1</v>
      </c>
    </row>
    <row r="362" spans="1:49">
      <c r="A362" t="s">
        <v>201</v>
      </c>
      <c r="B362">
        <v>16719</v>
      </c>
      <c r="C362" t="s">
        <v>130</v>
      </c>
      <c r="D362" s="1">
        <v>44626.574976851851</v>
      </c>
      <c r="E362" t="s">
        <v>131</v>
      </c>
      <c r="F362" t="s">
        <v>132</v>
      </c>
      <c r="G362">
        <v>13340</v>
      </c>
      <c r="H362" t="s">
        <v>57</v>
      </c>
      <c r="I362" t="s">
        <v>76</v>
      </c>
      <c r="J362">
        <v>1</v>
      </c>
      <c r="K362" t="s">
        <v>53</v>
      </c>
      <c r="L362" s="2">
        <v>44627</v>
      </c>
      <c r="M362" s="3">
        <v>0.72569444444444453</v>
      </c>
      <c r="N362" s="3">
        <v>0.72590277777777779</v>
      </c>
      <c r="O362">
        <v>0</v>
      </c>
      <c r="P362" t="s">
        <v>54</v>
      </c>
      <c r="Q362" t="s">
        <v>16</v>
      </c>
      <c r="R362">
        <v>9.1</v>
      </c>
      <c r="S362">
        <v>1000</v>
      </c>
      <c r="T362">
        <v>1000</v>
      </c>
      <c r="U362">
        <v>0</v>
      </c>
      <c r="V362">
        <v>1</v>
      </c>
      <c r="W362" t="s">
        <v>55</v>
      </c>
      <c r="X362">
        <v>0</v>
      </c>
      <c r="Y362" s="4">
        <v>1.8740800000000001E-8</v>
      </c>
      <c r="Z362">
        <v>60198423</v>
      </c>
      <c r="AA362">
        <v>14593010</v>
      </c>
      <c r="AB362">
        <v>5496432</v>
      </c>
      <c r="AC362">
        <v>7974233786</v>
      </c>
      <c r="AD362">
        <v>1123355168</v>
      </c>
      <c r="AE362">
        <v>257874501</v>
      </c>
      <c r="AF362">
        <v>116.524</v>
      </c>
      <c r="AG362" s="4">
        <v>6.8459099999999995E-2</v>
      </c>
      <c r="AH362">
        <v>121.639</v>
      </c>
      <c r="AI362">
        <v>434096</v>
      </c>
      <c r="AJ362">
        <v>60896871</v>
      </c>
      <c r="AK362">
        <v>80721961</v>
      </c>
      <c r="AL362">
        <v>1.5127932072049399</v>
      </c>
      <c r="AM362">
        <v>0.99462200000000001</v>
      </c>
      <c r="AN362">
        <v>0.1</v>
      </c>
      <c r="AO362">
        <v>0.5</v>
      </c>
      <c r="AP362" s="4">
        <v>0.04</v>
      </c>
      <c r="AQ362">
        <v>180</v>
      </c>
      <c r="AR362">
        <v>90</v>
      </c>
      <c r="AS362">
        <v>90</v>
      </c>
      <c r="AT362">
        <v>60</v>
      </c>
      <c r="AU362">
        <v>60</v>
      </c>
      <c r="AV362">
        <v>0</v>
      </c>
      <c r="AW362">
        <v>-1</v>
      </c>
    </row>
    <row r="363" spans="1:49">
      <c r="A363" t="s">
        <v>201</v>
      </c>
      <c r="B363">
        <v>16719</v>
      </c>
      <c r="C363" t="s">
        <v>130</v>
      </c>
      <c r="D363" s="1">
        <v>44626.574976851851</v>
      </c>
      <c r="E363" t="s">
        <v>131</v>
      </c>
      <c r="F363" t="s">
        <v>132</v>
      </c>
      <c r="G363">
        <v>13348</v>
      </c>
      <c r="H363" t="s">
        <v>57</v>
      </c>
      <c r="I363" t="s">
        <v>77</v>
      </c>
      <c r="J363">
        <v>1</v>
      </c>
      <c r="K363" t="s">
        <v>53</v>
      </c>
      <c r="L363" s="2">
        <v>44627</v>
      </c>
      <c r="M363" s="3">
        <v>0.72739583333333335</v>
      </c>
      <c r="N363" s="3">
        <v>0.72756944444444438</v>
      </c>
      <c r="O363">
        <v>0</v>
      </c>
      <c r="P363" t="s">
        <v>54</v>
      </c>
      <c r="Q363" t="s">
        <v>16</v>
      </c>
      <c r="R363">
        <v>9.1</v>
      </c>
      <c r="S363">
        <v>1000</v>
      </c>
      <c r="T363">
        <v>1000</v>
      </c>
      <c r="U363">
        <v>0</v>
      </c>
      <c r="V363">
        <v>1</v>
      </c>
      <c r="W363" t="s">
        <v>55</v>
      </c>
      <c r="X363">
        <v>0</v>
      </c>
      <c r="Y363" s="4">
        <v>1.8740800000000001E-8</v>
      </c>
      <c r="Z363">
        <v>9594</v>
      </c>
      <c r="AA363">
        <v>484</v>
      </c>
      <c r="AB363">
        <v>587</v>
      </c>
      <c r="AC363">
        <v>1479415</v>
      </c>
      <c r="AD363">
        <v>37066</v>
      </c>
      <c r="AE363">
        <v>21497</v>
      </c>
      <c r="AF363">
        <v>144.208</v>
      </c>
      <c r="AG363" s="4">
        <v>5.50398E-2</v>
      </c>
      <c r="AH363">
        <v>150.47399999999999</v>
      </c>
      <c r="AI363">
        <v>873341</v>
      </c>
      <c r="AJ363">
        <v>133891305</v>
      </c>
      <c r="AK363">
        <v>884006</v>
      </c>
      <c r="AL363" s="4">
        <v>1.65669695750876E-2</v>
      </c>
      <c r="AM363" s="4">
        <v>1.2064399999999999E-2</v>
      </c>
      <c r="AN363">
        <v>0.1</v>
      </c>
      <c r="AO363">
        <v>0.5</v>
      </c>
      <c r="AP363" s="4">
        <v>0.04</v>
      </c>
      <c r="AQ363">
        <v>180</v>
      </c>
      <c r="AR363">
        <v>90</v>
      </c>
      <c r="AS363">
        <v>90</v>
      </c>
      <c r="AT363">
        <v>60</v>
      </c>
      <c r="AU363">
        <v>60</v>
      </c>
      <c r="AV363">
        <v>0</v>
      </c>
      <c r="AW363">
        <v>-1</v>
      </c>
    </row>
    <row r="364" spans="1:49">
      <c r="A364" t="s">
        <v>201</v>
      </c>
      <c r="B364">
        <v>16720</v>
      </c>
      <c r="C364" t="s">
        <v>133</v>
      </c>
      <c r="D364" s="1">
        <v>44626.645775462966</v>
      </c>
      <c r="E364" t="s">
        <v>134</v>
      </c>
      <c r="F364" t="s">
        <v>135</v>
      </c>
      <c r="G364">
        <v>13333</v>
      </c>
      <c r="H364" t="s">
        <v>57</v>
      </c>
      <c r="I364" t="s">
        <v>75</v>
      </c>
      <c r="J364">
        <v>1</v>
      </c>
      <c r="K364" t="s">
        <v>53</v>
      </c>
      <c r="L364" s="2">
        <v>44627</v>
      </c>
      <c r="M364" s="3">
        <v>0.72421296296296289</v>
      </c>
      <c r="N364" s="3">
        <v>0.72442129629629637</v>
      </c>
      <c r="O364">
        <v>0</v>
      </c>
      <c r="P364" t="s">
        <v>54</v>
      </c>
      <c r="Q364" t="s">
        <v>16</v>
      </c>
      <c r="R364">
        <v>9.1</v>
      </c>
      <c r="S364">
        <v>1000</v>
      </c>
      <c r="T364">
        <v>1000</v>
      </c>
      <c r="U364">
        <v>0</v>
      </c>
      <c r="V364">
        <v>1</v>
      </c>
      <c r="W364" t="s">
        <v>55</v>
      </c>
      <c r="X364">
        <v>0</v>
      </c>
      <c r="Y364" s="4">
        <v>1.8740199999999999E-8</v>
      </c>
      <c r="Z364">
        <v>477118</v>
      </c>
      <c r="AA364">
        <v>96034</v>
      </c>
      <c r="AB364">
        <v>159936</v>
      </c>
      <c r="AC364">
        <v>69559317</v>
      </c>
      <c r="AD364">
        <v>7204494</v>
      </c>
      <c r="AE364">
        <v>5897601</v>
      </c>
      <c r="AF364">
        <v>112.758</v>
      </c>
      <c r="AG364">
        <v>0.218168</v>
      </c>
      <c r="AH364">
        <v>133.93299999999999</v>
      </c>
      <c r="AI364">
        <v>1413584</v>
      </c>
      <c r="AJ364">
        <v>197830033</v>
      </c>
      <c r="AK364">
        <v>2146672</v>
      </c>
      <c r="AL364" s="4">
        <v>4.0229150681618697E-2</v>
      </c>
      <c r="AM364">
        <v>0.34150000000000003</v>
      </c>
      <c r="AN364">
        <v>0.1</v>
      </c>
      <c r="AO364">
        <v>0.5</v>
      </c>
      <c r="AP364" s="4">
        <v>0.04</v>
      </c>
      <c r="AQ364">
        <v>180</v>
      </c>
      <c r="AR364">
        <v>90</v>
      </c>
      <c r="AS364">
        <v>90</v>
      </c>
      <c r="AT364">
        <v>60</v>
      </c>
      <c r="AU364">
        <v>60</v>
      </c>
      <c r="AV364">
        <v>0</v>
      </c>
      <c r="AW364">
        <v>-1</v>
      </c>
    </row>
    <row r="365" spans="1:49">
      <c r="A365" t="s">
        <v>201</v>
      </c>
      <c r="B365">
        <v>16720</v>
      </c>
      <c r="C365" t="s">
        <v>133</v>
      </c>
      <c r="D365" s="1">
        <v>44626.645775462966</v>
      </c>
      <c r="E365" t="s">
        <v>134</v>
      </c>
      <c r="F365" t="s">
        <v>135</v>
      </c>
      <c r="G365">
        <v>13341</v>
      </c>
      <c r="H365" t="s">
        <v>57</v>
      </c>
      <c r="I365" t="s">
        <v>76</v>
      </c>
      <c r="J365">
        <v>1</v>
      </c>
      <c r="K365" t="s">
        <v>53</v>
      </c>
      <c r="L365" s="2">
        <v>44627</v>
      </c>
      <c r="M365" s="3">
        <v>0.72591435185185194</v>
      </c>
      <c r="N365" s="3">
        <v>0.72611111111111104</v>
      </c>
      <c r="O365">
        <v>0</v>
      </c>
      <c r="P365" t="s">
        <v>54</v>
      </c>
      <c r="Q365" t="s">
        <v>16</v>
      </c>
      <c r="R365">
        <v>9.1</v>
      </c>
      <c r="S365">
        <v>1000</v>
      </c>
      <c r="T365">
        <v>1000</v>
      </c>
      <c r="U365">
        <v>0</v>
      </c>
      <c r="V365">
        <v>1</v>
      </c>
      <c r="W365" t="s">
        <v>55</v>
      </c>
      <c r="X365">
        <v>0</v>
      </c>
      <c r="Y365" s="4">
        <v>1.8740199999999999E-8</v>
      </c>
      <c r="Z365">
        <v>65629424</v>
      </c>
      <c r="AA365">
        <v>12012530</v>
      </c>
      <c r="AB365">
        <v>3350393</v>
      </c>
      <c r="AC365">
        <v>8872596299</v>
      </c>
      <c r="AD365">
        <v>931346850</v>
      </c>
      <c r="AE365">
        <v>162736379</v>
      </c>
      <c r="AF365">
        <v>123.057</v>
      </c>
      <c r="AG365" s="4">
        <v>4.1366800000000002E-2</v>
      </c>
      <c r="AH365">
        <v>126.271</v>
      </c>
      <c r="AI365">
        <v>778467</v>
      </c>
      <c r="AJ365">
        <v>86571522</v>
      </c>
      <c r="AK365">
        <v>81770814</v>
      </c>
      <c r="AL365">
        <v>1.5324047631704401</v>
      </c>
      <c r="AM365">
        <v>0.99048000000000003</v>
      </c>
      <c r="AN365">
        <v>0.1</v>
      </c>
      <c r="AO365">
        <v>0.5</v>
      </c>
      <c r="AP365" s="4">
        <v>0.04</v>
      </c>
      <c r="AQ365">
        <v>180</v>
      </c>
      <c r="AR365">
        <v>90</v>
      </c>
      <c r="AS365">
        <v>90</v>
      </c>
      <c r="AT365">
        <v>60</v>
      </c>
      <c r="AU365">
        <v>60</v>
      </c>
      <c r="AV365">
        <v>0</v>
      </c>
      <c r="AW365">
        <v>-1</v>
      </c>
    </row>
    <row r="366" spans="1:49">
      <c r="A366" t="s">
        <v>201</v>
      </c>
      <c r="B366">
        <v>16720</v>
      </c>
      <c r="C366" t="s">
        <v>133</v>
      </c>
      <c r="D366" s="1">
        <v>44626.645775462966</v>
      </c>
      <c r="E366" t="s">
        <v>134</v>
      </c>
      <c r="F366" t="s">
        <v>135</v>
      </c>
      <c r="G366">
        <v>13349</v>
      </c>
      <c r="H366" t="s">
        <v>57</v>
      </c>
      <c r="I366" t="s">
        <v>77</v>
      </c>
      <c r="J366">
        <v>1</v>
      </c>
      <c r="K366" t="s">
        <v>53</v>
      </c>
      <c r="L366" s="2">
        <v>44627</v>
      </c>
      <c r="M366" s="3">
        <v>0.72758101851851853</v>
      </c>
      <c r="N366" s="3">
        <v>0.72774305555555552</v>
      </c>
      <c r="O366">
        <v>0</v>
      </c>
      <c r="P366" t="s">
        <v>54</v>
      </c>
      <c r="Q366" t="s">
        <v>16</v>
      </c>
      <c r="R366">
        <v>9.1</v>
      </c>
      <c r="S366">
        <v>1000</v>
      </c>
      <c r="T366">
        <v>1000</v>
      </c>
      <c r="U366">
        <v>0</v>
      </c>
      <c r="V366">
        <v>1</v>
      </c>
      <c r="W366" t="s">
        <v>55</v>
      </c>
      <c r="X366">
        <v>0</v>
      </c>
      <c r="Y366" s="4">
        <v>1.8740199999999999E-8</v>
      </c>
      <c r="Z366">
        <v>6319</v>
      </c>
      <c r="AA366">
        <v>945</v>
      </c>
      <c r="AB366">
        <v>3858</v>
      </c>
      <c r="AC366">
        <v>941702</v>
      </c>
      <c r="AD366">
        <v>71568</v>
      </c>
      <c r="AE366">
        <v>85020</v>
      </c>
      <c r="AF366">
        <v>98.749300000000005</v>
      </c>
      <c r="AG366">
        <v>0.34688000000000002</v>
      </c>
      <c r="AH366">
        <v>139.49199999999999</v>
      </c>
      <c r="AI366">
        <v>1491695</v>
      </c>
      <c r="AJ366">
        <v>200851303</v>
      </c>
      <c r="AK366">
        <v>1502817</v>
      </c>
      <c r="AL366" s="4">
        <v>2.8163152796467399E-2</v>
      </c>
      <c r="AM366" s="4">
        <v>7.4007700000000001E-3</v>
      </c>
      <c r="AN366">
        <v>0.1</v>
      </c>
      <c r="AO366">
        <v>0.5</v>
      </c>
      <c r="AP366" s="4">
        <v>0.04</v>
      </c>
      <c r="AQ366">
        <v>180</v>
      </c>
      <c r="AR366">
        <v>90</v>
      </c>
      <c r="AS366">
        <v>90</v>
      </c>
      <c r="AT366">
        <v>60</v>
      </c>
      <c r="AU366">
        <v>60</v>
      </c>
      <c r="AV366">
        <v>0</v>
      </c>
      <c r="AW366">
        <v>-1</v>
      </c>
    </row>
    <row r="367" spans="1:49">
      <c r="A367" t="s">
        <v>201</v>
      </c>
      <c r="B367">
        <v>16721</v>
      </c>
      <c r="C367" t="s">
        <v>136</v>
      </c>
      <c r="D367" s="1">
        <v>44626.70621527778</v>
      </c>
      <c r="E367" t="s">
        <v>137</v>
      </c>
      <c r="F367" t="s">
        <v>138</v>
      </c>
      <c r="G367">
        <v>13334</v>
      </c>
      <c r="H367" t="s">
        <v>57</v>
      </c>
      <c r="I367" t="s">
        <v>75</v>
      </c>
      <c r="J367">
        <v>1</v>
      </c>
      <c r="K367" t="s">
        <v>53</v>
      </c>
      <c r="L367" s="2">
        <v>44627</v>
      </c>
      <c r="M367" s="3">
        <v>0.72442129629629637</v>
      </c>
      <c r="N367" s="3">
        <v>0.72461805555555558</v>
      </c>
      <c r="O367">
        <v>0</v>
      </c>
      <c r="P367" t="s">
        <v>54</v>
      </c>
      <c r="Q367" t="s">
        <v>16</v>
      </c>
      <c r="R367">
        <v>9.1</v>
      </c>
      <c r="S367">
        <v>1000</v>
      </c>
      <c r="T367">
        <v>1000</v>
      </c>
      <c r="U367">
        <v>0</v>
      </c>
      <c r="V367">
        <v>1</v>
      </c>
      <c r="W367" t="s">
        <v>55</v>
      </c>
      <c r="X367">
        <v>0</v>
      </c>
      <c r="Y367" s="4">
        <v>1.8740199999999999E-8</v>
      </c>
      <c r="Z367">
        <v>7570</v>
      </c>
      <c r="AA367">
        <v>513</v>
      </c>
      <c r="AB367">
        <v>518</v>
      </c>
      <c r="AC367">
        <v>1191569</v>
      </c>
      <c r="AD367">
        <v>38930</v>
      </c>
      <c r="AE367">
        <v>16916</v>
      </c>
      <c r="AF367">
        <v>145.03100000000001</v>
      </c>
      <c r="AG367" s="4">
        <v>6.0225599999999997E-2</v>
      </c>
      <c r="AH367">
        <v>152.233</v>
      </c>
      <c r="AI367">
        <v>902058</v>
      </c>
      <c r="AJ367">
        <v>137683834</v>
      </c>
      <c r="AK367">
        <v>910659</v>
      </c>
      <c r="AL367" s="4">
        <v>1.7065969151585401E-2</v>
      </c>
      <c r="AM367" s="4">
        <v>9.4448099999999997E-3</v>
      </c>
      <c r="AN367">
        <v>0.1</v>
      </c>
      <c r="AO367">
        <v>0.5</v>
      </c>
      <c r="AP367" s="4">
        <v>0.04</v>
      </c>
      <c r="AQ367">
        <v>180</v>
      </c>
      <c r="AR367">
        <v>90</v>
      </c>
      <c r="AS367">
        <v>90</v>
      </c>
      <c r="AT367">
        <v>60</v>
      </c>
      <c r="AU367">
        <v>60</v>
      </c>
      <c r="AV367">
        <v>0</v>
      </c>
      <c r="AW367">
        <v>-1</v>
      </c>
    </row>
    <row r="368" spans="1:49">
      <c r="A368" t="s">
        <v>201</v>
      </c>
      <c r="B368">
        <v>16721</v>
      </c>
      <c r="C368" t="s">
        <v>136</v>
      </c>
      <c r="D368" s="1">
        <v>44626.70621527778</v>
      </c>
      <c r="E368" t="s">
        <v>137</v>
      </c>
      <c r="F368" t="s">
        <v>138</v>
      </c>
      <c r="G368">
        <v>13342</v>
      </c>
      <c r="H368" t="s">
        <v>57</v>
      </c>
      <c r="I368" t="s">
        <v>76</v>
      </c>
      <c r="J368">
        <v>1</v>
      </c>
      <c r="K368" t="s">
        <v>53</v>
      </c>
      <c r="L368" s="2">
        <v>44627</v>
      </c>
      <c r="M368" s="3">
        <v>0.72612268518518519</v>
      </c>
      <c r="N368" s="3">
        <v>0.7263425925925926</v>
      </c>
      <c r="O368">
        <v>0</v>
      </c>
      <c r="P368" t="s">
        <v>54</v>
      </c>
      <c r="Q368" t="s">
        <v>16</v>
      </c>
      <c r="R368">
        <v>9.1</v>
      </c>
      <c r="S368">
        <v>1000</v>
      </c>
      <c r="T368">
        <v>1000</v>
      </c>
      <c r="U368">
        <v>0</v>
      </c>
      <c r="V368">
        <v>1</v>
      </c>
      <c r="W368" t="s">
        <v>55</v>
      </c>
      <c r="X368">
        <v>0</v>
      </c>
      <c r="Y368" s="4">
        <v>1.8740199999999999E-8</v>
      </c>
      <c r="Z368">
        <v>21676604</v>
      </c>
      <c r="AA368">
        <v>1795840</v>
      </c>
      <c r="AB368">
        <v>1496965</v>
      </c>
      <c r="AC368">
        <v>3209283151</v>
      </c>
      <c r="AD368">
        <v>138305267</v>
      </c>
      <c r="AE368">
        <v>56044338</v>
      </c>
      <c r="AF368">
        <v>136.31200000000001</v>
      </c>
      <c r="AG368" s="4">
        <v>5.9951999999999998E-2</v>
      </c>
      <c r="AH368">
        <v>142.61799999999999</v>
      </c>
      <c r="AI368">
        <v>1305914</v>
      </c>
      <c r="AJ368">
        <v>193578841</v>
      </c>
      <c r="AK368">
        <v>26275323</v>
      </c>
      <c r="AL368">
        <v>0.49240588602972601</v>
      </c>
      <c r="AM368">
        <v>0.950299</v>
      </c>
      <c r="AN368">
        <v>0.1</v>
      </c>
      <c r="AO368">
        <v>0.5</v>
      </c>
      <c r="AP368" s="4">
        <v>0.04</v>
      </c>
      <c r="AQ368">
        <v>180</v>
      </c>
      <c r="AR368">
        <v>90</v>
      </c>
      <c r="AS368">
        <v>90</v>
      </c>
      <c r="AT368">
        <v>60</v>
      </c>
      <c r="AU368">
        <v>60</v>
      </c>
      <c r="AV368">
        <v>0</v>
      </c>
      <c r="AW368">
        <v>-1</v>
      </c>
    </row>
    <row r="369" spans="1:49">
      <c r="A369" t="s">
        <v>201</v>
      </c>
      <c r="B369">
        <v>16721</v>
      </c>
      <c r="C369" t="s">
        <v>136</v>
      </c>
      <c r="D369" s="1">
        <v>44626.70621527778</v>
      </c>
      <c r="E369" t="s">
        <v>137</v>
      </c>
      <c r="F369" t="s">
        <v>138</v>
      </c>
      <c r="G369">
        <v>13350</v>
      </c>
      <c r="H369" t="s">
        <v>57</v>
      </c>
      <c r="I369" t="s">
        <v>77</v>
      </c>
      <c r="J369">
        <v>1</v>
      </c>
      <c r="K369" t="s">
        <v>53</v>
      </c>
      <c r="L369" s="2">
        <v>44627</v>
      </c>
      <c r="M369" s="3">
        <v>0.72775462962962967</v>
      </c>
      <c r="N369" s="3">
        <v>0.72795138888888899</v>
      </c>
      <c r="O369">
        <v>0</v>
      </c>
      <c r="P369" t="s">
        <v>54</v>
      </c>
      <c r="Q369" t="s">
        <v>16</v>
      </c>
      <c r="R369">
        <v>9.1</v>
      </c>
      <c r="S369">
        <v>1000</v>
      </c>
      <c r="T369">
        <v>1000</v>
      </c>
      <c r="U369">
        <v>0</v>
      </c>
      <c r="V369">
        <v>1</v>
      </c>
      <c r="W369" t="s">
        <v>55</v>
      </c>
      <c r="X369">
        <v>0</v>
      </c>
      <c r="Y369" s="4">
        <v>1.8740199999999999E-8</v>
      </c>
      <c r="Z369">
        <v>10208</v>
      </c>
      <c r="AA369">
        <v>1147</v>
      </c>
      <c r="AB369">
        <v>4261</v>
      </c>
      <c r="AC369">
        <v>1551962</v>
      </c>
      <c r="AD369">
        <v>89721</v>
      </c>
      <c r="AE369">
        <v>57375</v>
      </c>
      <c r="AF369">
        <v>108.80200000000001</v>
      </c>
      <c r="AG369">
        <v>0.27286100000000002</v>
      </c>
      <c r="AH369">
        <v>144.578</v>
      </c>
      <c r="AI369">
        <v>920585</v>
      </c>
      <c r="AJ369">
        <v>129789966</v>
      </c>
      <c r="AK369">
        <v>936201</v>
      </c>
      <c r="AL369" s="4">
        <v>1.7544632387845999E-2</v>
      </c>
      <c r="AM369" s="4">
        <v>1.6680199999999999E-2</v>
      </c>
      <c r="AN369">
        <v>0.1</v>
      </c>
      <c r="AO369">
        <v>0.5</v>
      </c>
      <c r="AP369" s="4">
        <v>0.04</v>
      </c>
      <c r="AQ369">
        <v>180</v>
      </c>
      <c r="AR369">
        <v>90</v>
      </c>
      <c r="AS369">
        <v>90</v>
      </c>
      <c r="AT369">
        <v>60</v>
      </c>
      <c r="AU369">
        <v>60</v>
      </c>
      <c r="AV369">
        <v>0</v>
      </c>
      <c r="AW369">
        <v>-1</v>
      </c>
    </row>
    <row r="370" spans="1:49">
      <c r="A370" t="s">
        <v>201</v>
      </c>
      <c r="B370">
        <v>16722</v>
      </c>
      <c r="C370" t="s">
        <v>139</v>
      </c>
      <c r="D370" s="1">
        <v>44626.734398148146</v>
      </c>
      <c r="E370" t="s">
        <v>140</v>
      </c>
      <c r="F370" t="s">
        <v>141</v>
      </c>
      <c r="G370">
        <v>13335</v>
      </c>
      <c r="H370" t="s">
        <v>57</v>
      </c>
      <c r="I370" t="s">
        <v>75</v>
      </c>
      <c r="J370">
        <v>1</v>
      </c>
      <c r="K370" t="s">
        <v>53</v>
      </c>
      <c r="L370" s="2">
        <v>44627</v>
      </c>
      <c r="M370" s="3">
        <v>0.72461805555555558</v>
      </c>
      <c r="N370" s="3">
        <v>0.72481481481481491</v>
      </c>
      <c r="O370">
        <v>0</v>
      </c>
      <c r="P370" t="s">
        <v>54</v>
      </c>
      <c r="Q370" t="s">
        <v>16</v>
      </c>
      <c r="R370">
        <v>9.1</v>
      </c>
      <c r="S370">
        <v>1000</v>
      </c>
      <c r="T370">
        <v>1000</v>
      </c>
      <c r="U370">
        <v>0</v>
      </c>
      <c r="V370">
        <v>1</v>
      </c>
      <c r="W370" t="s">
        <v>55</v>
      </c>
      <c r="X370">
        <v>0</v>
      </c>
      <c r="Y370" s="4">
        <v>1.8740199999999999E-8</v>
      </c>
      <c r="Z370">
        <v>263113</v>
      </c>
      <c r="AA370">
        <v>54698</v>
      </c>
      <c r="AB370">
        <v>96219</v>
      </c>
      <c r="AC370">
        <v>38975786</v>
      </c>
      <c r="AD370">
        <v>4088352</v>
      </c>
      <c r="AE370">
        <v>3447432</v>
      </c>
      <c r="AF370">
        <v>112.339</v>
      </c>
      <c r="AG370">
        <v>0.23239599999999999</v>
      </c>
      <c r="AH370">
        <v>135.50200000000001</v>
      </c>
      <c r="AI370">
        <v>3239752</v>
      </c>
      <c r="AJ370">
        <v>444287008</v>
      </c>
      <c r="AK370">
        <v>3653782</v>
      </c>
      <c r="AL370" s="4">
        <v>6.8472755332806501E-2</v>
      </c>
      <c r="AM370">
        <v>0.113315</v>
      </c>
      <c r="AN370">
        <v>0.1</v>
      </c>
      <c r="AO370">
        <v>0.5</v>
      </c>
      <c r="AP370" s="4">
        <v>0.04</v>
      </c>
      <c r="AQ370">
        <v>180</v>
      </c>
      <c r="AR370">
        <v>90</v>
      </c>
      <c r="AS370">
        <v>90</v>
      </c>
      <c r="AT370">
        <v>60</v>
      </c>
      <c r="AU370">
        <v>60</v>
      </c>
      <c r="AV370">
        <v>0</v>
      </c>
      <c r="AW370">
        <v>-1</v>
      </c>
    </row>
    <row r="371" spans="1:49">
      <c r="A371" t="s">
        <v>201</v>
      </c>
      <c r="B371">
        <v>16722</v>
      </c>
      <c r="C371" t="s">
        <v>139</v>
      </c>
      <c r="D371" s="1">
        <v>44626.734398148146</v>
      </c>
      <c r="E371" t="s">
        <v>140</v>
      </c>
      <c r="F371" t="s">
        <v>141</v>
      </c>
      <c r="G371">
        <v>13343</v>
      </c>
      <c r="H371" t="s">
        <v>57</v>
      </c>
      <c r="I371" t="s">
        <v>76</v>
      </c>
      <c r="J371">
        <v>1</v>
      </c>
      <c r="K371" t="s">
        <v>53</v>
      </c>
      <c r="L371" s="2">
        <v>44627</v>
      </c>
      <c r="M371" s="3">
        <v>0.7263425925925926</v>
      </c>
      <c r="N371" s="3">
        <v>0.72653935185185192</v>
      </c>
      <c r="O371">
        <v>0</v>
      </c>
      <c r="P371" t="s">
        <v>54</v>
      </c>
      <c r="Q371" t="s">
        <v>16</v>
      </c>
      <c r="R371">
        <v>9.1</v>
      </c>
      <c r="S371">
        <v>1000</v>
      </c>
      <c r="T371">
        <v>1000</v>
      </c>
      <c r="U371">
        <v>0</v>
      </c>
      <c r="V371">
        <v>1</v>
      </c>
      <c r="W371" t="s">
        <v>55</v>
      </c>
      <c r="X371">
        <v>0</v>
      </c>
      <c r="Y371" s="4">
        <v>1.8740199999999999E-8</v>
      </c>
      <c r="Z371">
        <v>65132610</v>
      </c>
      <c r="AA371">
        <v>16269231</v>
      </c>
      <c r="AB371">
        <v>6965161</v>
      </c>
      <c r="AC371">
        <v>8561711630</v>
      </c>
      <c r="AD371">
        <v>1250916725</v>
      </c>
      <c r="AE371">
        <v>323131630</v>
      </c>
      <c r="AF371">
        <v>114.70099999999999</v>
      </c>
      <c r="AG371" s="4">
        <v>7.8820799999999996E-2</v>
      </c>
      <c r="AH371">
        <v>120.54600000000001</v>
      </c>
      <c r="AI371">
        <v>895256</v>
      </c>
      <c r="AJ371">
        <v>95150703</v>
      </c>
      <c r="AK371">
        <v>89262258</v>
      </c>
      <c r="AL371">
        <v>1.6727962293557299</v>
      </c>
      <c r="AM371">
        <v>0.98997000000000002</v>
      </c>
      <c r="AN371">
        <v>0.1</v>
      </c>
      <c r="AO371">
        <v>0.5</v>
      </c>
      <c r="AP371" s="4">
        <v>0.04</v>
      </c>
      <c r="AQ371">
        <v>180</v>
      </c>
      <c r="AR371">
        <v>90</v>
      </c>
      <c r="AS371">
        <v>90</v>
      </c>
      <c r="AT371">
        <v>60</v>
      </c>
      <c r="AU371">
        <v>60</v>
      </c>
      <c r="AV371">
        <v>0</v>
      </c>
      <c r="AW371">
        <v>-1</v>
      </c>
    </row>
    <row r="372" spans="1:49">
      <c r="A372" t="s">
        <v>201</v>
      </c>
      <c r="B372">
        <v>16722</v>
      </c>
      <c r="C372" t="s">
        <v>139</v>
      </c>
      <c r="D372" s="1">
        <v>44626.734398148146</v>
      </c>
      <c r="E372" t="s">
        <v>140</v>
      </c>
      <c r="F372" t="s">
        <v>141</v>
      </c>
      <c r="G372">
        <v>13351</v>
      </c>
      <c r="H372" t="s">
        <v>57</v>
      </c>
      <c r="I372" t="s">
        <v>77</v>
      </c>
      <c r="J372">
        <v>1</v>
      </c>
      <c r="K372" t="s">
        <v>53</v>
      </c>
      <c r="L372" s="2">
        <v>44627</v>
      </c>
      <c r="M372" s="3">
        <v>0.72795138888888899</v>
      </c>
      <c r="N372" s="3">
        <v>0.7281481481481481</v>
      </c>
      <c r="O372">
        <v>0</v>
      </c>
      <c r="P372" t="s">
        <v>54</v>
      </c>
      <c r="Q372" t="s">
        <v>16</v>
      </c>
      <c r="R372">
        <v>9.1</v>
      </c>
      <c r="S372">
        <v>1000</v>
      </c>
      <c r="T372">
        <v>1000</v>
      </c>
      <c r="U372">
        <v>0</v>
      </c>
      <c r="V372">
        <v>1</v>
      </c>
      <c r="W372" t="s">
        <v>55</v>
      </c>
      <c r="X372">
        <v>0</v>
      </c>
      <c r="Y372" s="4">
        <v>1.8740199999999999E-8</v>
      </c>
      <c r="Z372">
        <v>23838</v>
      </c>
      <c r="AA372">
        <v>1374</v>
      </c>
      <c r="AB372">
        <v>1294</v>
      </c>
      <c r="AC372">
        <v>3705299</v>
      </c>
      <c r="AD372">
        <v>105988</v>
      </c>
      <c r="AE372">
        <v>42940</v>
      </c>
      <c r="AF372">
        <v>145.41</v>
      </c>
      <c r="AG372" s="4">
        <v>4.8819099999999997E-2</v>
      </c>
      <c r="AH372">
        <v>151.16999999999999</v>
      </c>
      <c r="AI372">
        <v>3565197</v>
      </c>
      <c r="AJ372">
        <v>488910651</v>
      </c>
      <c r="AK372">
        <v>3591703</v>
      </c>
      <c r="AL372" s="4">
        <v>6.7309379910215503E-2</v>
      </c>
      <c r="AM372" s="4">
        <v>7.3797899999999998E-3</v>
      </c>
      <c r="AN372">
        <v>0.1</v>
      </c>
      <c r="AO372">
        <v>0.5</v>
      </c>
      <c r="AP372" s="4">
        <v>0.04</v>
      </c>
      <c r="AQ372">
        <v>180</v>
      </c>
      <c r="AR372">
        <v>90</v>
      </c>
      <c r="AS372">
        <v>90</v>
      </c>
      <c r="AT372">
        <v>60</v>
      </c>
      <c r="AU372">
        <v>60</v>
      </c>
      <c r="AV372">
        <v>0</v>
      </c>
      <c r="AW372">
        <v>-1</v>
      </c>
    </row>
    <row r="373" spans="1:49">
      <c r="A373" t="s">
        <v>201</v>
      </c>
      <c r="B373">
        <v>16723</v>
      </c>
      <c r="C373" t="s">
        <v>142</v>
      </c>
      <c r="D373" s="1">
        <v>44626.867199074077</v>
      </c>
      <c r="E373" t="s">
        <v>143</v>
      </c>
      <c r="F373" t="s">
        <v>144</v>
      </c>
      <c r="G373">
        <v>13336</v>
      </c>
      <c r="H373" t="s">
        <v>57</v>
      </c>
      <c r="I373" t="s">
        <v>75</v>
      </c>
      <c r="J373">
        <v>1</v>
      </c>
      <c r="K373" t="s">
        <v>53</v>
      </c>
      <c r="L373" s="2">
        <v>44627</v>
      </c>
      <c r="M373" s="3">
        <v>0.72482638888888884</v>
      </c>
      <c r="N373" s="3">
        <v>0.72505787037037039</v>
      </c>
      <c r="O373">
        <v>0</v>
      </c>
      <c r="P373" t="s">
        <v>54</v>
      </c>
      <c r="Q373" t="s">
        <v>16</v>
      </c>
      <c r="R373">
        <v>9.1</v>
      </c>
      <c r="S373">
        <v>1000</v>
      </c>
      <c r="T373">
        <v>1000</v>
      </c>
      <c r="U373">
        <v>0</v>
      </c>
      <c r="V373">
        <v>1</v>
      </c>
      <c r="W373" t="s">
        <v>55</v>
      </c>
      <c r="X373">
        <v>0</v>
      </c>
      <c r="Y373" s="4">
        <v>1.8740199999999999E-8</v>
      </c>
      <c r="Z373">
        <v>199829</v>
      </c>
      <c r="AA373">
        <v>26593</v>
      </c>
      <c r="AB373">
        <v>36286</v>
      </c>
      <c r="AC373">
        <v>29472044</v>
      </c>
      <c r="AD373">
        <v>2006854</v>
      </c>
      <c r="AE373">
        <v>1403948</v>
      </c>
      <c r="AF373">
        <v>125.169</v>
      </c>
      <c r="AG373">
        <v>0.138123</v>
      </c>
      <c r="AH373">
        <v>139.02799999999999</v>
      </c>
      <c r="AI373">
        <v>154223</v>
      </c>
      <c r="AJ373">
        <v>25082862</v>
      </c>
      <c r="AK373">
        <v>416931</v>
      </c>
      <c r="AL373" s="4">
        <v>7.8133874307942698E-3</v>
      </c>
      <c r="AM373">
        <v>0.63009899999999996</v>
      </c>
      <c r="AN373">
        <v>0.1</v>
      </c>
      <c r="AO373">
        <v>0.5</v>
      </c>
      <c r="AP373" s="4">
        <v>0.04</v>
      </c>
      <c r="AQ373">
        <v>180</v>
      </c>
      <c r="AR373">
        <v>90</v>
      </c>
      <c r="AS373">
        <v>90</v>
      </c>
      <c r="AT373">
        <v>60</v>
      </c>
      <c r="AU373">
        <v>60</v>
      </c>
      <c r="AV373">
        <v>0</v>
      </c>
      <c r="AW373">
        <v>-1</v>
      </c>
    </row>
    <row r="374" spans="1:49">
      <c r="A374" t="s">
        <v>201</v>
      </c>
      <c r="B374">
        <v>16723</v>
      </c>
      <c r="C374" t="s">
        <v>142</v>
      </c>
      <c r="D374" s="1">
        <v>44626.867199074077</v>
      </c>
      <c r="E374" t="s">
        <v>143</v>
      </c>
      <c r="F374" t="s">
        <v>144</v>
      </c>
      <c r="G374">
        <v>13344</v>
      </c>
      <c r="H374" t="s">
        <v>57</v>
      </c>
      <c r="I374" t="s">
        <v>76</v>
      </c>
      <c r="J374">
        <v>1</v>
      </c>
      <c r="K374" t="s">
        <v>53</v>
      </c>
      <c r="L374" s="2">
        <v>44627</v>
      </c>
      <c r="M374" s="3">
        <v>0.72655092592592585</v>
      </c>
      <c r="N374" s="3">
        <v>0.72677083333333325</v>
      </c>
      <c r="O374">
        <v>0</v>
      </c>
      <c r="P374" t="s">
        <v>54</v>
      </c>
      <c r="Q374" t="s">
        <v>16</v>
      </c>
      <c r="R374">
        <v>9.1</v>
      </c>
      <c r="S374">
        <v>1000</v>
      </c>
      <c r="T374">
        <v>1000</v>
      </c>
      <c r="U374">
        <v>0</v>
      </c>
      <c r="V374">
        <v>1</v>
      </c>
      <c r="W374" t="s">
        <v>55</v>
      </c>
      <c r="X374">
        <v>0</v>
      </c>
      <c r="Y374" s="4">
        <v>1.8740199999999999E-8</v>
      </c>
      <c r="Z374">
        <v>77364390</v>
      </c>
      <c r="AA374">
        <v>11012500</v>
      </c>
      <c r="AB374">
        <v>4184295</v>
      </c>
      <c r="AC374">
        <v>10285449622</v>
      </c>
      <c r="AD374">
        <v>847723832</v>
      </c>
      <c r="AE374">
        <v>200807196</v>
      </c>
      <c r="AF374">
        <v>122.449</v>
      </c>
      <c r="AG374" s="4">
        <v>4.5205700000000001E-2</v>
      </c>
      <c r="AH374">
        <v>125.974</v>
      </c>
      <c r="AI374">
        <v>26588</v>
      </c>
      <c r="AJ374">
        <v>3448791</v>
      </c>
      <c r="AK374">
        <v>92587773</v>
      </c>
      <c r="AL374">
        <v>1.73511718198798</v>
      </c>
      <c r="AM374">
        <v>0.99971299999999996</v>
      </c>
      <c r="AN374">
        <v>0.1</v>
      </c>
      <c r="AO374">
        <v>0.5</v>
      </c>
      <c r="AP374" s="4">
        <v>0.04</v>
      </c>
      <c r="AQ374">
        <v>180</v>
      </c>
      <c r="AR374">
        <v>90</v>
      </c>
      <c r="AS374">
        <v>90</v>
      </c>
      <c r="AT374">
        <v>60</v>
      </c>
      <c r="AU374">
        <v>60</v>
      </c>
      <c r="AV374">
        <v>0</v>
      </c>
      <c r="AW374">
        <v>-1</v>
      </c>
    </row>
    <row r="375" spans="1:49">
      <c r="A375" t="s">
        <v>201</v>
      </c>
      <c r="B375">
        <v>16723</v>
      </c>
      <c r="C375" t="s">
        <v>142</v>
      </c>
      <c r="D375" s="1">
        <v>44626.867199074077</v>
      </c>
      <c r="E375" t="s">
        <v>143</v>
      </c>
      <c r="F375" t="s">
        <v>144</v>
      </c>
      <c r="G375">
        <v>13352</v>
      </c>
      <c r="H375" t="s">
        <v>57</v>
      </c>
      <c r="I375" t="s">
        <v>77</v>
      </c>
      <c r="J375">
        <v>1</v>
      </c>
      <c r="K375" t="s">
        <v>53</v>
      </c>
      <c r="L375" s="2">
        <v>44627</v>
      </c>
      <c r="M375" s="3">
        <v>0.7281481481481481</v>
      </c>
      <c r="N375" s="3">
        <v>0.72837962962962965</v>
      </c>
      <c r="O375">
        <v>0</v>
      </c>
      <c r="P375" t="s">
        <v>54</v>
      </c>
      <c r="Q375" t="s">
        <v>16</v>
      </c>
      <c r="R375">
        <v>9.1</v>
      </c>
      <c r="S375">
        <v>1000</v>
      </c>
      <c r="T375">
        <v>1000</v>
      </c>
      <c r="U375">
        <v>0</v>
      </c>
      <c r="V375">
        <v>1</v>
      </c>
      <c r="W375" t="s">
        <v>55</v>
      </c>
      <c r="X375">
        <v>0</v>
      </c>
      <c r="Y375" s="4">
        <v>1.8740199999999999E-8</v>
      </c>
      <c r="Z375">
        <v>40715</v>
      </c>
      <c r="AA375">
        <v>1190</v>
      </c>
      <c r="AB375">
        <v>2030</v>
      </c>
      <c r="AC375">
        <v>6452000</v>
      </c>
      <c r="AD375">
        <v>91682</v>
      </c>
      <c r="AE375">
        <v>54651</v>
      </c>
      <c r="AF375">
        <v>150.184</v>
      </c>
      <c r="AG375" s="4">
        <v>4.6204599999999998E-2</v>
      </c>
      <c r="AH375">
        <v>156.155</v>
      </c>
      <c r="AI375">
        <v>179903</v>
      </c>
      <c r="AJ375">
        <v>28855099</v>
      </c>
      <c r="AK375">
        <v>223838</v>
      </c>
      <c r="AL375" s="4">
        <v>4.19477807055394E-3</v>
      </c>
      <c r="AM375">
        <v>0.19628000000000001</v>
      </c>
      <c r="AN375">
        <v>0.1</v>
      </c>
      <c r="AO375">
        <v>0.5</v>
      </c>
      <c r="AP375" s="4">
        <v>0.04</v>
      </c>
      <c r="AQ375">
        <v>180</v>
      </c>
      <c r="AR375">
        <v>90</v>
      </c>
      <c r="AS375">
        <v>90</v>
      </c>
      <c r="AT375">
        <v>60</v>
      </c>
      <c r="AU375">
        <v>60</v>
      </c>
      <c r="AV375">
        <v>0</v>
      </c>
      <c r="AW375">
        <v>-1</v>
      </c>
    </row>
    <row r="376" spans="1:49">
      <c r="A376" t="s">
        <v>201</v>
      </c>
      <c r="B376">
        <v>16724</v>
      </c>
      <c r="C376" t="s">
        <v>145</v>
      </c>
      <c r="D376" s="1">
        <v>44627.525138888886</v>
      </c>
      <c r="E376" t="s">
        <v>146</v>
      </c>
      <c r="F376" t="s">
        <v>147</v>
      </c>
      <c r="G376">
        <v>13337</v>
      </c>
      <c r="H376" t="s">
        <v>57</v>
      </c>
      <c r="I376" t="s">
        <v>75</v>
      </c>
      <c r="J376">
        <v>1</v>
      </c>
      <c r="K376" t="s">
        <v>53</v>
      </c>
      <c r="L376" s="2">
        <v>44627</v>
      </c>
      <c r="M376" s="3">
        <v>0.72506944444444443</v>
      </c>
      <c r="N376" s="3">
        <v>0.7252777777777778</v>
      </c>
      <c r="O376">
        <v>0</v>
      </c>
      <c r="P376" t="s">
        <v>54</v>
      </c>
      <c r="Q376" t="s">
        <v>16</v>
      </c>
      <c r="R376">
        <v>9.1</v>
      </c>
      <c r="S376">
        <v>1000</v>
      </c>
      <c r="T376">
        <v>1000</v>
      </c>
      <c r="U376">
        <v>0</v>
      </c>
      <c r="V376">
        <v>1</v>
      </c>
      <c r="W376" t="s">
        <v>55</v>
      </c>
      <c r="X376">
        <v>0</v>
      </c>
      <c r="Y376" s="4">
        <v>1.8740199999999999E-8</v>
      </c>
      <c r="Z376">
        <v>124071</v>
      </c>
      <c r="AA376">
        <v>21256</v>
      </c>
      <c r="AB376">
        <v>13401</v>
      </c>
      <c r="AC376">
        <v>18213620</v>
      </c>
      <c r="AD376">
        <v>1606008</v>
      </c>
      <c r="AE376">
        <v>658862</v>
      </c>
      <c r="AF376">
        <v>129.01599999999999</v>
      </c>
      <c r="AG376" s="4">
        <v>8.44274E-2</v>
      </c>
      <c r="AH376">
        <v>136.38</v>
      </c>
      <c r="AI376">
        <v>10295</v>
      </c>
      <c r="AJ376">
        <v>1664049</v>
      </c>
      <c r="AK376">
        <v>169023</v>
      </c>
      <c r="AL376" s="4">
        <v>3.16753175876857E-3</v>
      </c>
      <c r="AM376">
        <v>0.93909100000000001</v>
      </c>
      <c r="AN376">
        <v>0.1</v>
      </c>
      <c r="AO376">
        <v>0.5</v>
      </c>
      <c r="AP376" s="4">
        <v>0.04</v>
      </c>
      <c r="AQ376">
        <v>180</v>
      </c>
      <c r="AR376">
        <v>90</v>
      </c>
      <c r="AS376">
        <v>90</v>
      </c>
      <c r="AT376">
        <v>60</v>
      </c>
      <c r="AU376">
        <v>60</v>
      </c>
      <c r="AV376">
        <v>0</v>
      </c>
      <c r="AW376">
        <v>-1</v>
      </c>
    </row>
    <row r="377" spans="1:49">
      <c r="A377" t="s">
        <v>201</v>
      </c>
      <c r="B377">
        <v>16724</v>
      </c>
      <c r="C377" t="s">
        <v>145</v>
      </c>
      <c r="D377" s="1">
        <v>44627.525138888886</v>
      </c>
      <c r="E377" t="s">
        <v>146</v>
      </c>
      <c r="F377" t="s">
        <v>147</v>
      </c>
      <c r="G377">
        <v>13345</v>
      </c>
      <c r="H377" t="s">
        <v>57</v>
      </c>
      <c r="I377" t="s">
        <v>76</v>
      </c>
      <c r="J377">
        <v>1</v>
      </c>
      <c r="K377" t="s">
        <v>53</v>
      </c>
      <c r="L377" s="2">
        <v>44627</v>
      </c>
      <c r="M377" s="3">
        <v>0.72677083333333325</v>
      </c>
      <c r="N377" s="3">
        <v>0.72701388888888896</v>
      </c>
      <c r="O377">
        <v>0</v>
      </c>
      <c r="P377" t="s">
        <v>54</v>
      </c>
      <c r="Q377" t="s">
        <v>16</v>
      </c>
      <c r="R377">
        <v>9.1</v>
      </c>
      <c r="S377">
        <v>1000</v>
      </c>
      <c r="T377">
        <v>1000</v>
      </c>
      <c r="U377">
        <v>0</v>
      </c>
      <c r="V377">
        <v>1</v>
      </c>
      <c r="W377" t="s">
        <v>55</v>
      </c>
      <c r="X377">
        <v>0</v>
      </c>
      <c r="Y377" s="4">
        <v>1.8740199999999999E-8</v>
      </c>
      <c r="Z377">
        <v>63154720</v>
      </c>
      <c r="AA377">
        <v>11648021</v>
      </c>
      <c r="AB377">
        <v>4467705</v>
      </c>
      <c r="AC377">
        <v>8645954848</v>
      </c>
      <c r="AD377">
        <v>895881991</v>
      </c>
      <c r="AE377">
        <v>214566190</v>
      </c>
      <c r="AF377">
        <v>123.077</v>
      </c>
      <c r="AG377" s="4">
        <v>5.6360300000000002E-2</v>
      </c>
      <c r="AH377">
        <v>127.56</v>
      </c>
      <c r="AI377">
        <v>9642</v>
      </c>
      <c r="AJ377">
        <v>1548685</v>
      </c>
      <c r="AK377">
        <v>79280088</v>
      </c>
      <c r="AL377">
        <v>1.4857279576032101</v>
      </c>
      <c r="AM377">
        <v>0.99987800000000004</v>
      </c>
      <c r="AN377">
        <v>0.1</v>
      </c>
      <c r="AO377">
        <v>0.5</v>
      </c>
      <c r="AP377" s="4">
        <v>0.04</v>
      </c>
      <c r="AQ377">
        <v>180</v>
      </c>
      <c r="AR377">
        <v>90</v>
      </c>
      <c r="AS377">
        <v>90</v>
      </c>
      <c r="AT377">
        <v>60</v>
      </c>
      <c r="AU377">
        <v>60</v>
      </c>
      <c r="AV377">
        <v>0</v>
      </c>
      <c r="AW377">
        <v>-1</v>
      </c>
    </row>
    <row r="378" spans="1:49">
      <c r="A378" t="s">
        <v>201</v>
      </c>
      <c r="B378">
        <v>16724</v>
      </c>
      <c r="C378" t="s">
        <v>145</v>
      </c>
      <c r="D378" s="1">
        <v>44627.525138888886</v>
      </c>
      <c r="E378" t="s">
        <v>146</v>
      </c>
      <c r="F378" t="s">
        <v>147</v>
      </c>
      <c r="G378">
        <v>13353</v>
      </c>
      <c r="H378" t="s">
        <v>57</v>
      </c>
      <c r="I378" t="s">
        <v>77</v>
      </c>
      <c r="J378">
        <v>1</v>
      </c>
      <c r="K378" t="s">
        <v>53</v>
      </c>
      <c r="L378" s="2">
        <v>44627</v>
      </c>
      <c r="M378" s="3">
        <v>0.7283912037037038</v>
      </c>
      <c r="N378" s="3">
        <v>0.72858796296296291</v>
      </c>
      <c r="O378">
        <v>0</v>
      </c>
      <c r="P378" t="s">
        <v>54</v>
      </c>
      <c r="Q378" t="s">
        <v>16</v>
      </c>
      <c r="R378">
        <v>9.1</v>
      </c>
      <c r="S378">
        <v>1000</v>
      </c>
      <c r="T378">
        <v>1000</v>
      </c>
      <c r="U378">
        <v>0</v>
      </c>
      <c r="V378">
        <v>1</v>
      </c>
      <c r="W378" t="s">
        <v>55</v>
      </c>
      <c r="X378">
        <v>0</v>
      </c>
      <c r="Y378" s="4">
        <v>1.8740199999999999E-8</v>
      </c>
      <c r="Z378">
        <v>6513</v>
      </c>
      <c r="AA378">
        <v>162</v>
      </c>
      <c r="AB378">
        <v>640</v>
      </c>
      <c r="AC378">
        <v>998449</v>
      </c>
      <c r="AD378">
        <v>12333</v>
      </c>
      <c r="AE378">
        <v>15532</v>
      </c>
      <c r="AF378">
        <v>140.303</v>
      </c>
      <c r="AG378" s="4">
        <v>8.74915E-2</v>
      </c>
      <c r="AH378">
        <v>151.428</v>
      </c>
      <c r="AI378">
        <v>21637</v>
      </c>
      <c r="AJ378">
        <v>3610659</v>
      </c>
      <c r="AK378">
        <v>28952</v>
      </c>
      <c r="AL378" s="4">
        <v>5.4256745815579898E-4</v>
      </c>
      <c r="AM378">
        <v>0.25266</v>
      </c>
      <c r="AN378">
        <v>0.1</v>
      </c>
      <c r="AO378">
        <v>0.5</v>
      </c>
      <c r="AP378" s="4">
        <v>0.04</v>
      </c>
      <c r="AQ378">
        <v>180</v>
      </c>
      <c r="AR378">
        <v>90</v>
      </c>
      <c r="AS378">
        <v>90</v>
      </c>
      <c r="AT378">
        <v>60</v>
      </c>
      <c r="AU378">
        <v>60</v>
      </c>
      <c r="AV378">
        <v>0</v>
      </c>
      <c r="AW378">
        <v>-1</v>
      </c>
    </row>
    <row r="379" spans="1:49">
      <c r="A379" t="s">
        <v>201</v>
      </c>
      <c r="B379">
        <v>16725</v>
      </c>
      <c r="C379" t="s">
        <v>148</v>
      </c>
      <c r="D379" s="1">
        <v>44627.771273148152</v>
      </c>
      <c r="E379" t="s">
        <v>149</v>
      </c>
      <c r="F379" t="s">
        <v>150</v>
      </c>
      <c r="G379">
        <v>13357</v>
      </c>
      <c r="H379" t="s">
        <v>57</v>
      </c>
      <c r="I379" t="s">
        <v>75</v>
      </c>
      <c r="J379">
        <v>1</v>
      </c>
      <c r="K379" t="s">
        <v>53</v>
      </c>
      <c r="L379" s="2">
        <v>44628</v>
      </c>
      <c r="M379" s="3">
        <v>0.41170138888888891</v>
      </c>
      <c r="N379" s="3">
        <v>0.41192129629629631</v>
      </c>
      <c r="O379">
        <v>0</v>
      </c>
      <c r="P379" t="s">
        <v>54</v>
      </c>
      <c r="Q379" t="s">
        <v>16</v>
      </c>
      <c r="R379">
        <v>9.1</v>
      </c>
      <c r="S379">
        <v>1000</v>
      </c>
      <c r="T379">
        <v>1000</v>
      </c>
      <c r="U379">
        <v>0</v>
      </c>
      <c r="V379">
        <v>1</v>
      </c>
      <c r="W379" t="s">
        <v>55</v>
      </c>
      <c r="X379">
        <v>0</v>
      </c>
      <c r="Y379" s="4">
        <v>1.8740199999999999E-8</v>
      </c>
      <c r="Z379">
        <v>78957</v>
      </c>
      <c r="AA379">
        <v>16313</v>
      </c>
      <c r="AB379">
        <v>16069</v>
      </c>
      <c r="AC379">
        <v>11161286</v>
      </c>
      <c r="AD379">
        <v>1229594</v>
      </c>
      <c r="AE379">
        <v>612325</v>
      </c>
      <c r="AF379">
        <v>116.789</v>
      </c>
      <c r="AG379">
        <v>0.14432500000000001</v>
      </c>
      <c r="AH379">
        <v>130.06100000000001</v>
      </c>
      <c r="AI379">
        <v>292801</v>
      </c>
      <c r="AJ379">
        <v>45570867</v>
      </c>
      <c r="AK379">
        <v>404140</v>
      </c>
      <c r="AL379" s="4">
        <v>7.5736810078434903E-3</v>
      </c>
      <c r="AM379">
        <v>0.27549600000000002</v>
      </c>
      <c r="AN379">
        <v>0.1</v>
      </c>
      <c r="AO379">
        <v>0.5</v>
      </c>
      <c r="AP379" s="4">
        <v>0.04</v>
      </c>
      <c r="AQ379">
        <v>180</v>
      </c>
      <c r="AR379">
        <v>90</v>
      </c>
      <c r="AS379">
        <v>90</v>
      </c>
      <c r="AT379">
        <v>60</v>
      </c>
      <c r="AU379">
        <v>60</v>
      </c>
      <c r="AV379">
        <v>0</v>
      </c>
      <c r="AW379">
        <v>-1</v>
      </c>
    </row>
    <row r="380" spans="1:49">
      <c r="A380" t="s">
        <v>201</v>
      </c>
      <c r="B380">
        <v>16725</v>
      </c>
      <c r="C380" t="s">
        <v>148</v>
      </c>
      <c r="D380" s="1">
        <v>44627.771273148152</v>
      </c>
      <c r="E380" t="s">
        <v>149</v>
      </c>
      <c r="F380" t="s">
        <v>150</v>
      </c>
      <c r="G380">
        <v>13358</v>
      </c>
      <c r="H380" t="s">
        <v>57</v>
      </c>
      <c r="I380" t="s">
        <v>76</v>
      </c>
      <c r="J380">
        <v>1</v>
      </c>
      <c r="K380" t="s">
        <v>53</v>
      </c>
      <c r="L380" s="2">
        <v>44628</v>
      </c>
      <c r="M380" s="3">
        <v>0.41192129629629631</v>
      </c>
      <c r="N380" s="3">
        <v>0.41212962962962968</v>
      </c>
      <c r="O380">
        <v>0</v>
      </c>
      <c r="P380" t="s">
        <v>54</v>
      </c>
      <c r="Q380" t="s">
        <v>16</v>
      </c>
      <c r="R380">
        <v>9.1</v>
      </c>
      <c r="S380">
        <v>1000</v>
      </c>
      <c r="T380">
        <v>1000</v>
      </c>
      <c r="U380">
        <v>0</v>
      </c>
      <c r="V380">
        <v>1</v>
      </c>
      <c r="W380" t="s">
        <v>55</v>
      </c>
      <c r="X380">
        <v>0</v>
      </c>
      <c r="Y380" s="4">
        <v>1.8740199999999999E-8</v>
      </c>
      <c r="Z380">
        <v>61210040</v>
      </c>
      <c r="AA380">
        <v>2392557</v>
      </c>
      <c r="AB380">
        <v>575247</v>
      </c>
      <c r="AC380">
        <v>9190652410</v>
      </c>
      <c r="AD380">
        <v>187786486</v>
      </c>
      <c r="AE380">
        <v>27749341</v>
      </c>
      <c r="AF380">
        <v>146.56399999999999</v>
      </c>
      <c r="AG380" s="4">
        <v>8.9633300000000003E-3</v>
      </c>
      <c r="AH380">
        <v>147.45400000000001</v>
      </c>
      <c r="AI380">
        <v>446561</v>
      </c>
      <c r="AJ380">
        <v>65045561</v>
      </c>
      <c r="AK380">
        <v>64624405</v>
      </c>
      <c r="AL380">
        <v>1.21107692579721</v>
      </c>
      <c r="AM380">
        <v>0.99309000000000003</v>
      </c>
      <c r="AN380">
        <v>0.1</v>
      </c>
      <c r="AO380">
        <v>0.5</v>
      </c>
      <c r="AP380" s="4">
        <v>0.04</v>
      </c>
      <c r="AQ380">
        <v>180</v>
      </c>
      <c r="AR380">
        <v>90</v>
      </c>
      <c r="AS380">
        <v>90</v>
      </c>
      <c r="AT380">
        <v>60</v>
      </c>
      <c r="AU380">
        <v>60</v>
      </c>
      <c r="AV380">
        <v>0</v>
      </c>
      <c r="AW380">
        <v>-1</v>
      </c>
    </row>
    <row r="381" spans="1:49">
      <c r="A381" t="s">
        <v>201</v>
      </c>
      <c r="B381">
        <v>16725</v>
      </c>
      <c r="C381" t="s">
        <v>148</v>
      </c>
      <c r="D381" s="1">
        <v>44627.771273148152</v>
      </c>
      <c r="E381" t="s">
        <v>149</v>
      </c>
      <c r="F381" t="s">
        <v>150</v>
      </c>
      <c r="G381">
        <v>13359</v>
      </c>
      <c r="H381" t="s">
        <v>57</v>
      </c>
      <c r="I381" t="s">
        <v>77</v>
      </c>
      <c r="J381">
        <v>1</v>
      </c>
      <c r="K381" t="s">
        <v>53</v>
      </c>
      <c r="L381" s="2">
        <v>44628</v>
      </c>
      <c r="M381" s="3">
        <v>0.41214120370370372</v>
      </c>
      <c r="N381" s="3">
        <v>0.41233796296296293</v>
      </c>
      <c r="O381">
        <v>0</v>
      </c>
      <c r="P381" t="s">
        <v>54</v>
      </c>
      <c r="Q381" t="s">
        <v>16</v>
      </c>
      <c r="R381">
        <v>9.1</v>
      </c>
      <c r="S381">
        <v>1000</v>
      </c>
      <c r="T381">
        <v>1000</v>
      </c>
      <c r="U381">
        <v>0</v>
      </c>
      <c r="V381">
        <v>1</v>
      </c>
      <c r="W381" t="s">
        <v>55</v>
      </c>
      <c r="X381">
        <v>0</v>
      </c>
      <c r="Y381" s="4">
        <v>1.8740199999999999E-8</v>
      </c>
      <c r="Z381">
        <v>11895</v>
      </c>
      <c r="AA381">
        <v>2057</v>
      </c>
      <c r="AB381">
        <v>7611</v>
      </c>
      <c r="AC381">
        <v>1741406</v>
      </c>
      <c r="AD381">
        <v>156140</v>
      </c>
      <c r="AE381">
        <v>163487</v>
      </c>
      <c r="AF381">
        <v>95.581900000000005</v>
      </c>
      <c r="AG381">
        <v>0.352966</v>
      </c>
      <c r="AH381">
        <v>136.005</v>
      </c>
      <c r="AI381">
        <v>255740</v>
      </c>
      <c r="AJ381">
        <v>39926163</v>
      </c>
      <c r="AK381">
        <v>277303</v>
      </c>
      <c r="AL381" s="4">
        <v>5.1967250569555697E-3</v>
      </c>
      <c r="AM381" s="4">
        <v>7.7759700000000001E-2</v>
      </c>
      <c r="AN381">
        <v>0.1</v>
      </c>
      <c r="AO381">
        <v>0.5</v>
      </c>
      <c r="AP381" s="4">
        <v>0.04</v>
      </c>
      <c r="AQ381">
        <v>180</v>
      </c>
      <c r="AR381">
        <v>90</v>
      </c>
      <c r="AS381">
        <v>90</v>
      </c>
      <c r="AT381">
        <v>60</v>
      </c>
      <c r="AU381">
        <v>60</v>
      </c>
      <c r="AV381">
        <v>0</v>
      </c>
      <c r="AW381">
        <v>-1</v>
      </c>
    </row>
    <row r="382" spans="1:49">
      <c r="A382" t="s">
        <v>201</v>
      </c>
      <c r="B382">
        <v>16762</v>
      </c>
      <c r="C382" t="s">
        <v>151</v>
      </c>
      <c r="D382" s="1">
        <v>44637.504421296297</v>
      </c>
      <c r="E382" t="s">
        <v>152</v>
      </c>
      <c r="F382" t="s">
        <v>153</v>
      </c>
      <c r="G382">
        <v>13649</v>
      </c>
      <c r="H382" t="s">
        <v>57</v>
      </c>
      <c r="I382" t="s">
        <v>154</v>
      </c>
      <c r="J382">
        <v>1</v>
      </c>
      <c r="K382" t="s">
        <v>53</v>
      </c>
      <c r="L382" s="2">
        <v>44638</v>
      </c>
      <c r="M382" s="3">
        <v>0.60237268518518516</v>
      </c>
      <c r="N382" s="3">
        <v>0.60253472222222226</v>
      </c>
      <c r="O382">
        <v>0</v>
      </c>
      <c r="P382" t="s">
        <v>54</v>
      </c>
      <c r="Q382" t="s">
        <v>16</v>
      </c>
      <c r="R382">
        <v>9.1</v>
      </c>
      <c r="S382">
        <v>1000</v>
      </c>
      <c r="T382">
        <v>1000</v>
      </c>
      <c r="U382">
        <v>0</v>
      </c>
      <c r="V382">
        <v>1</v>
      </c>
      <c r="W382" t="s">
        <v>55</v>
      </c>
      <c r="X382">
        <v>0</v>
      </c>
      <c r="Y382" s="4">
        <v>1.8740199999999999E-8</v>
      </c>
      <c r="Z382">
        <v>46748835</v>
      </c>
      <c r="AA382">
        <v>20203917</v>
      </c>
      <c r="AB382">
        <v>16363207</v>
      </c>
      <c r="AC382">
        <v>6177477536</v>
      </c>
      <c r="AD382">
        <v>1516834415</v>
      </c>
      <c r="AE382">
        <v>738876272</v>
      </c>
      <c r="AF382">
        <v>101.21899999999999</v>
      </c>
      <c r="AG382">
        <v>0.19639899999999999</v>
      </c>
      <c r="AH382">
        <v>114.922</v>
      </c>
      <c r="AI382">
        <v>770821</v>
      </c>
      <c r="AJ382">
        <v>100204317</v>
      </c>
      <c r="AK382">
        <v>84086780</v>
      </c>
      <c r="AL382">
        <v>1.5758065242161401</v>
      </c>
      <c r="AM382">
        <v>0.99083299999999996</v>
      </c>
      <c r="AN382">
        <v>0.1</v>
      </c>
      <c r="AO382">
        <v>0.5</v>
      </c>
      <c r="AP382" s="4">
        <v>0.04</v>
      </c>
      <c r="AQ382">
        <v>180</v>
      </c>
      <c r="AR382">
        <v>90</v>
      </c>
      <c r="AS382">
        <v>90</v>
      </c>
      <c r="AT382">
        <v>60</v>
      </c>
      <c r="AU382">
        <v>60</v>
      </c>
      <c r="AV382">
        <v>0</v>
      </c>
      <c r="AW382">
        <v>-1</v>
      </c>
    </row>
    <row r="383" spans="1:49">
      <c r="A383" t="s">
        <v>201</v>
      </c>
      <c r="B383">
        <v>16762</v>
      </c>
      <c r="C383" t="s">
        <v>151</v>
      </c>
      <c r="D383" s="1">
        <v>44637.504421296297</v>
      </c>
      <c r="E383" t="s">
        <v>152</v>
      </c>
      <c r="F383" t="s">
        <v>153</v>
      </c>
      <c r="G383">
        <v>13650</v>
      </c>
      <c r="H383" t="s">
        <v>57</v>
      </c>
      <c r="I383" t="s">
        <v>155</v>
      </c>
      <c r="J383">
        <v>1</v>
      </c>
      <c r="K383" t="s">
        <v>53</v>
      </c>
      <c r="L383" s="2">
        <v>44638</v>
      </c>
      <c r="M383" s="3">
        <v>0.6025462962962963</v>
      </c>
      <c r="N383" s="3">
        <v>0.60269675925925925</v>
      </c>
      <c r="O383">
        <v>0</v>
      </c>
      <c r="P383" t="s">
        <v>54</v>
      </c>
      <c r="Q383" t="s">
        <v>16</v>
      </c>
      <c r="R383">
        <v>9.1</v>
      </c>
      <c r="S383">
        <v>1000</v>
      </c>
      <c r="T383">
        <v>1000</v>
      </c>
      <c r="U383">
        <v>0</v>
      </c>
      <c r="V383">
        <v>1</v>
      </c>
      <c r="W383" t="s">
        <v>55</v>
      </c>
      <c r="X383">
        <v>0</v>
      </c>
      <c r="Y383" s="4">
        <v>1.8740199999999999E-8</v>
      </c>
      <c r="Z383">
        <v>48902429</v>
      </c>
      <c r="AA383">
        <v>23280155</v>
      </c>
      <c r="AB383">
        <v>17426688</v>
      </c>
      <c r="AC383">
        <v>6249181329</v>
      </c>
      <c r="AD383">
        <v>1756981187</v>
      </c>
      <c r="AE383">
        <v>778123990</v>
      </c>
      <c r="AF383">
        <v>98.028800000000004</v>
      </c>
      <c r="AG383">
        <v>0.19447400000000001</v>
      </c>
      <c r="AH383">
        <v>110.91500000000001</v>
      </c>
      <c r="AI383">
        <v>655688</v>
      </c>
      <c r="AJ383">
        <v>67397146</v>
      </c>
      <c r="AK383">
        <v>90264960</v>
      </c>
      <c r="AL383">
        <v>1.6915871065119801</v>
      </c>
      <c r="AM383">
        <v>0.99273599999999995</v>
      </c>
      <c r="AN383">
        <v>0.1</v>
      </c>
      <c r="AO383">
        <v>0.5</v>
      </c>
      <c r="AP383" s="4">
        <v>0.04</v>
      </c>
      <c r="AQ383">
        <v>180</v>
      </c>
      <c r="AR383">
        <v>90</v>
      </c>
      <c r="AS383">
        <v>90</v>
      </c>
      <c r="AT383">
        <v>60</v>
      </c>
      <c r="AU383">
        <v>60</v>
      </c>
      <c r="AV383">
        <v>0</v>
      </c>
      <c r="AW383">
        <v>-1</v>
      </c>
    </row>
    <row r="384" spans="1:49">
      <c r="A384" t="s">
        <v>201</v>
      </c>
      <c r="B384">
        <v>16762</v>
      </c>
      <c r="C384" t="s">
        <v>151</v>
      </c>
      <c r="D384" s="1">
        <v>44637.504421296297</v>
      </c>
      <c r="E384" t="s">
        <v>152</v>
      </c>
      <c r="F384" t="s">
        <v>153</v>
      </c>
      <c r="G384">
        <v>13651</v>
      </c>
      <c r="H384" t="s">
        <v>57</v>
      </c>
      <c r="I384" t="s">
        <v>156</v>
      </c>
      <c r="J384">
        <v>1</v>
      </c>
      <c r="K384" t="s">
        <v>53</v>
      </c>
      <c r="L384" s="2">
        <v>44638</v>
      </c>
      <c r="M384" s="3">
        <v>0.60270833333333329</v>
      </c>
      <c r="N384" s="3">
        <v>0.60287037037037039</v>
      </c>
      <c r="O384">
        <v>0</v>
      </c>
      <c r="P384" t="s">
        <v>54</v>
      </c>
      <c r="Q384" t="s">
        <v>16</v>
      </c>
      <c r="R384">
        <v>9.1</v>
      </c>
      <c r="S384">
        <v>1000</v>
      </c>
      <c r="T384">
        <v>1000</v>
      </c>
      <c r="U384">
        <v>0</v>
      </c>
      <c r="V384">
        <v>1</v>
      </c>
      <c r="W384" t="s">
        <v>55</v>
      </c>
      <c r="X384">
        <v>0</v>
      </c>
      <c r="Y384" s="4">
        <v>1.8740199999999999E-8</v>
      </c>
      <c r="Z384">
        <v>52650599</v>
      </c>
      <c r="AA384">
        <v>18069986</v>
      </c>
      <c r="AB384">
        <v>8794583</v>
      </c>
      <c r="AC384">
        <v>6963402198</v>
      </c>
      <c r="AD384">
        <v>1374472555</v>
      </c>
      <c r="AE384">
        <v>411251176</v>
      </c>
      <c r="AF384">
        <v>110.03100000000001</v>
      </c>
      <c r="AG384">
        <v>0.11060300000000001</v>
      </c>
      <c r="AH384">
        <v>117.899</v>
      </c>
      <c r="AI384">
        <v>995847</v>
      </c>
      <c r="AJ384">
        <v>132991092</v>
      </c>
      <c r="AK384">
        <v>80511015</v>
      </c>
      <c r="AL384">
        <v>1.50879582626739</v>
      </c>
      <c r="AM384">
        <v>0.98763100000000004</v>
      </c>
      <c r="AN384">
        <v>0.1</v>
      </c>
      <c r="AO384">
        <v>0.5</v>
      </c>
      <c r="AP384" s="4">
        <v>0.04</v>
      </c>
      <c r="AQ384">
        <v>180</v>
      </c>
      <c r="AR384">
        <v>90</v>
      </c>
      <c r="AS384">
        <v>90</v>
      </c>
      <c r="AT384">
        <v>60</v>
      </c>
      <c r="AU384">
        <v>60</v>
      </c>
      <c r="AV384">
        <v>0</v>
      </c>
      <c r="AW384">
        <v>-1</v>
      </c>
    </row>
    <row r="385" spans="1:49">
      <c r="A385" t="s">
        <v>201</v>
      </c>
      <c r="B385">
        <v>16763</v>
      </c>
      <c r="C385" t="s">
        <v>157</v>
      </c>
      <c r="D385" s="1">
        <v>44637.571967592594</v>
      </c>
      <c r="E385" t="s">
        <v>158</v>
      </c>
      <c r="F385" t="s">
        <v>159</v>
      </c>
      <c r="G385">
        <v>13655</v>
      </c>
      <c r="H385" t="s">
        <v>57</v>
      </c>
      <c r="I385" t="s">
        <v>160</v>
      </c>
      <c r="J385">
        <v>1</v>
      </c>
      <c r="K385" t="s">
        <v>53</v>
      </c>
      <c r="L385" s="2">
        <v>44638</v>
      </c>
      <c r="M385" s="3">
        <v>0.61818287037037034</v>
      </c>
      <c r="N385" s="3">
        <v>0.61836805555555563</v>
      </c>
      <c r="O385">
        <v>0</v>
      </c>
      <c r="P385" t="s">
        <v>54</v>
      </c>
      <c r="Q385" t="s">
        <v>16</v>
      </c>
      <c r="R385">
        <v>9.1</v>
      </c>
      <c r="S385">
        <v>1000</v>
      </c>
      <c r="T385">
        <v>1000</v>
      </c>
      <c r="U385">
        <v>0</v>
      </c>
      <c r="V385">
        <v>1</v>
      </c>
      <c r="W385" t="s">
        <v>55</v>
      </c>
      <c r="X385">
        <v>0</v>
      </c>
      <c r="Y385" s="4">
        <v>1.8740199999999999E-8</v>
      </c>
      <c r="Z385">
        <v>52444874</v>
      </c>
      <c r="AA385">
        <v>29630869</v>
      </c>
      <c r="AB385">
        <v>11029162</v>
      </c>
      <c r="AC385">
        <v>6110642429</v>
      </c>
      <c r="AD385">
        <v>2277070454</v>
      </c>
      <c r="AE385">
        <v>538473601</v>
      </c>
      <c r="AF385">
        <v>95.872399999999999</v>
      </c>
      <c r="AG385">
        <v>0.11846</v>
      </c>
      <c r="AH385">
        <v>102.19499999999999</v>
      </c>
      <c r="AI385">
        <v>19499</v>
      </c>
      <c r="AJ385">
        <v>2876202</v>
      </c>
      <c r="AK385">
        <v>93124404</v>
      </c>
      <c r="AL385">
        <v>1.7451737762694699</v>
      </c>
      <c r="AM385">
        <v>0.99979099999999999</v>
      </c>
      <c r="AN385">
        <v>0.1</v>
      </c>
      <c r="AO385">
        <v>0.5</v>
      </c>
      <c r="AP385" s="4">
        <v>0.04</v>
      </c>
      <c r="AQ385">
        <v>180</v>
      </c>
      <c r="AR385">
        <v>90</v>
      </c>
      <c r="AS385">
        <v>90</v>
      </c>
      <c r="AT385">
        <v>60</v>
      </c>
      <c r="AU385">
        <v>60</v>
      </c>
      <c r="AV385">
        <v>0</v>
      </c>
      <c r="AW385">
        <v>-1</v>
      </c>
    </row>
    <row r="386" spans="1:49">
      <c r="A386" t="s">
        <v>201</v>
      </c>
      <c r="B386">
        <v>16763</v>
      </c>
      <c r="C386" t="s">
        <v>157</v>
      </c>
      <c r="D386" s="1">
        <v>44637.571967592594</v>
      </c>
      <c r="E386" t="s">
        <v>158</v>
      </c>
      <c r="F386" t="s">
        <v>159</v>
      </c>
      <c r="G386">
        <v>13656</v>
      </c>
      <c r="H386" t="s">
        <v>57</v>
      </c>
      <c r="I386" t="s">
        <v>161</v>
      </c>
      <c r="J386">
        <v>1</v>
      </c>
      <c r="K386" t="s">
        <v>53</v>
      </c>
      <c r="L386" s="2">
        <v>44638</v>
      </c>
      <c r="M386" s="3">
        <v>0.61837962962962967</v>
      </c>
      <c r="N386" s="3">
        <v>0.61856481481481485</v>
      </c>
      <c r="O386">
        <v>0</v>
      </c>
      <c r="P386" t="s">
        <v>54</v>
      </c>
      <c r="Q386" t="s">
        <v>16</v>
      </c>
      <c r="R386">
        <v>9.1</v>
      </c>
      <c r="S386">
        <v>1000</v>
      </c>
      <c r="T386">
        <v>1000</v>
      </c>
      <c r="U386">
        <v>0</v>
      </c>
      <c r="V386">
        <v>1</v>
      </c>
      <c r="W386" t="s">
        <v>55</v>
      </c>
      <c r="X386">
        <v>0</v>
      </c>
      <c r="Y386" s="4">
        <v>1.8740199999999999E-8</v>
      </c>
      <c r="Z386">
        <v>54094190</v>
      </c>
      <c r="AA386">
        <v>13559606</v>
      </c>
      <c r="AB386">
        <v>13049640</v>
      </c>
      <c r="AC386">
        <v>7411128870</v>
      </c>
      <c r="AD386">
        <v>1022790981</v>
      </c>
      <c r="AE386">
        <v>560024031</v>
      </c>
      <c r="AF386">
        <v>111.444</v>
      </c>
      <c r="AG386">
        <v>0.16169900000000001</v>
      </c>
      <c r="AH386">
        <v>124.663</v>
      </c>
      <c r="AI386">
        <v>903487</v>
      </c>
      <c r="AJ386">
        <v>103822478</v>
      </c>
      <c r="AK386">
        <v>81606923</v>
      </c>
      <c r="AL386">
        <v>1.5293334063286099</v>
      </c>
      <c r="AM386">
        <v>0.98892899999999995</v>
      </c>
      <c r="AN386">
        <v>0.1</v>
      </c>
      <c r="AO386">
        <v>0.5</v>
      </c>
      <c r="AP386" s="4">
        <v>0.04</v>
      </c>
      <c r="AQ386">
        <v>180</v>
      </c>
      <c r="AR386">
        <v>90</v>
      </c>
      <c r="AS386">
        <v>90</v>
      </c>
      <c r="AT386">
        <v>60</v>
      </c>
      <c r="AU386">
        <v>60</v>
      </c>
      <c r="AV386">
        <v>0</v>
      </c>
      <c r="AW386">
        <v>-1</v>
      </c>
    </row>
    <row r="387" spans="1:49">
      <c r="A387" t="s">
        <v>201</v>
      </c>
      <c r="B387">
        <v>16763</v>
      </c>
      <c r="C387" t="s">
        <v>157</v>
      </c>
      <c r="D387" s="1">
        <v>44637.571967592594</v>
      </c>
      <c r="E387" t="s">
        <v>158</v>
      </c>
      <c r="F387" t="s">
        <v>159</v>
      </c>
      <c r="G387">
        <v>13657</v>
      </c>
      <c r="H387" t="s">
        <v>57</v>
      </c>
      <c r="I387" t="s">
        <v>162</v>
      </c>
      <c r="J387">
        <v>1</v>
      </c>
      <c r="K387" t="s">
        <v>53</v>
      </c>
      <c r="L387" s="2">
        <v>44638</v>
      </c>
      <c r="M387" s="3">
        <v>0.61856481481481485</v>
      </c>
      <c r="N387" s="3">
        <v>0.61873842592592598</v>
      </c>
      <c r="O387">
        <v>0</v>
      </c>
      <c r="P387" t="s">
        <v>54</v>
      </c>
      <c r="Q387" t="s">
        <v>16</v>
      </c>
      <c r="R387">
        <v>9.1</v>
      </c>
      <c r="S387">
        <v>1000</v>
      </c>
      <c r="T387">
        <v>1000</v>
      </c>
      <c r="U387">
        <v>0</v>
      </c>
      <c r="V387">
        <v>1</v>
      </c>
      <c r="W387" t="s">
        <v>55</v>
      </c>
      <c r="X387">
        <v>0</v>
      </c>
      <c r="Y387" s="4">
        <v>1.8740199999999999E-8</v>
      </c>
      <c r="Z387">
        <v>27788104</v>
      </c>
      <c r="AA387">
        <v>2962018</v>
      </c>
      <c r="AB387">
        <v>2772686</v>
      </c>
      <c r="AC387">
        <v>4033460703</v>
      </c>
      <c r="AD387">
        <v>227746307</v>
      </c>
      <c r="AE387">
        <v>103840233</v>
      </c>
      <c r="AF387">
        <v>130.21100000000001</v>
      </c>
      <c r="AG387" s="4">
        <v>8.2710400000000003E-2</v>
      </c>
      <c r="AH387">
        <v>138.57499999999999</v>
      </c>
      <c r="AI387">
        <v>3248011</v>
      </c>
      <c r="AJ387">
        <v>468794377</v>
      </c>
      <c r="AK387">
        <v>36770819</v>
      </c>
      <c r="AL387">
        <v>0.689094010746649</v>
      </c>
      <c r="AM387">
        <v>0.91166899999999995</v>
      </c>
      <c r="AN387">
        <v>0.1</v>
      </c>
      <c r="AO387">
        <v>0.5</v>
      </c>
      <c r="AP387" s="4">
        <v>0.04</v>
      </c>
      <c r="AQ387">
        <v>180</v>
      </c>
      <c r="AR387">
        <v>90</v>
      </c>
      <c r="AS387">
        <v>90</v>
      </c>
      <c r="AT387">
        <v>60</v>
      </c>
      <c r="AU387">
        <v>60</v>
      </c>
      <c r="AV387">
        <v>0</v>
      </c>
      <c r="AW387">
        <v>-1</v>
      </c>
    </row>
    <row r="388" spans="1:49">
      <c r="A388" t="s">
        <v>201</v>
      </c>
      <c r="B388">
        <v>16764</v>
      </c>
      <c r="C388" t="s">
        <v>163</v>
      </c>
      <c r="D388" s="1">
        <v>44637.648402777777</v>
      </c>
      <c r="E388" t="s">
        <v>164</v>
      </c>
      <c r="F388" t="s">
        <v>165</v>
      </c>
      <c r="G388">
        <v>13640</v>
      </c>
      <c r="H388" t="s">
        <v>57</v>
      </c>
      <c r="I388" t="s">
        <v>166</v>
      </c>
      <c r="J388">
        <v>1</v>
      </c>
      <c r="K388" t="s">
        <v>53</v>
      </c>
      <c r="L388" s="2">
        <v>44638</v>
      </c>
      <c r="M388" s="3">
        <v>0.57101851851851848</v>
      </c>
      <c r="N388" s="3">
        <v>0.57118055555555558</v>
      </c>
      <c r="O388">
        <v>0</v>
      </c>
      <c r="P388" t="s">
        <v>54</v>
      </c>
      <c r="Q388" t="s">
        <v>16</v>
      </c>
      <c r="R388">
        <v>9.1</v>
      </c>
      <c r="S388">
        <v>1000</v>
      </c>
      <c r="T388">
        <v>1000</v>
      </c>
      <c r="U388">
        <v>0</v>
      </c>
      <c r="V388">
        <v>1</v>
      </c>
      <c r="W388" t="s">
        <v>55</v>
      </c>
      <c r="X388">
        <v>0</v>
      </c>
      <c r="Y388" s="4">
        <v>1.8740199999999999E-8</v>
      </c>
      <c r="Z388">
        <v>62501802</v>
      </c>
      <c r="AA388">
        <v>15250501</v>
      </c>
      <c r="AB388">
        <v>7931914</v>
      </c>
      <c r="AC388">
        <v>8326673263</v>
      </c>
      <c r="AD388">
        <v>1169456679</v>
      </c>
      <c r="AE388">
        <v>357539097</v>
      </c>
      <c r="AF388">
        <v>115</v>
      </c>
      <c r="AG388" s="4">
        <v>9.2571500000000001E-2</v>
      </c>
      <c r="AH388">
        <v>122.133</v>
      </c>
      <c r="AI388">
        <v>1054729</v>
      </c>
      <c r="AJ388">
        <v>114622870</v>
      </c>
      <c r="AK388">
        <v>86738946</v>
      </c>
      <c r="AL388">
        <v>1.62550875429445</v>
      </c>
      <c r="AM388">
        <v>0.98784000000000005</v>
      </c>
      <c r="AN388">
        <v>0.1</v>
      </c>
      <c r="AO388">
        <v>0.5</v>
      </c>
      <c r="AP388" s="4">
        <v>0.04</v>
      </c>
      <c r="AQ388">
        <v>180</v>
      </c>
      <c r="AR388">
        <v>90</v>
      </c>
      <c r="AS388">
        <v>90</v>
      </c>
      <c r="AT388">
        <v>60</v>
      </c>
      <c r="AU388">
        <v>60</v>
      </c>
      <c r="AV388">
        <v>0</v>
      </c>
      <c r="AW388">
        <v>-1</v>
      </c>
    </row>
    <row r="389" spans="1:49">
      <c r="A389" t="s">
        <v>201</v>
      </c>
      <c r="B389">
        <v>16764</v>
      </c>
      <c r="C389" t="s">
        <v>163</v>
      </c>
      <c r="D389" s="1">
        <v>44637.648402777777</v>
      </c>
      <c r="E389" t="s">
        <v>164</v>
      </c>
      <c r="F389" t="s">
        <v>165</v>
      </c>
      <c r="G389">
        <v>13641</v>
      </c>
      <c r="H389" t="s">
        <v>57</v>
      </c>
      <c r="I389" t="s">
        <v>167</v>
      </c>
      <c r="J389">
        <v>1</v>
      </c>
      <c r="K389" t="s">
        <v>53</v>
      </c>
      <c r="L389" s="2">
        <v>44638</v>
      </c>
      <c r="M389" s="3">
        <v>0.57118055555555558</v>
      </c>
      <c r="N389" s="3">
        <v>0.57136574074074076</v>
      </c>
      <c r="O389">
        <v>0</v>
      </c>
      <c r="P389" t="s">
        <v>54</v>
      </c>
      <c r="Q389" t="s">
        <v>16</v>
      </c>
      <c r="R389">
        <v>9.1</v>
      </c>
      <c r="S389">
        <v>1000</v>
      </c>
      <c r="T389">
        <v>1000</v>
      </c>
      <c r="U389">
        <v>0</v>
      </c>
      <c r="V389">
        <v>1</v>
      </c>
      <c r="W389" t="s">
        <v>55</v>
      </c>
      <c r="X389">
        <v>0</v>
      </c>
      <c r="Y389" s="4">
        <v>1.8740199999999999E-8</v>
      </c>
      <c r="Z389">
        <v>64833464</v>
      </c>
      <c r="AA389">
        <v>15682814</v>
      </c>
      <c r="AB389">
        <v>6659690</v>
      </c>
      <c r="AC389">
        <v>8586330251</v>
      </c>
      <c r="AD389">
        <v>1206810093</v>
      </c>
      <c r="AE389">
        <v>302966340</v>
      </c>
      <c r="AF389">
        <v>115.813</v>
      </c>
      <c r="AG389" s="4">
        <v>7.6393600000000006E-2</v>
      </c>
      <c r="AH389">
        <v>121.629</v>
      </c>
      <c r="AI389">
        <v>194622</v>
      </c>
      <c r="AJ389">
        <v>26958861</v>
      </c>
      <c r="AK389">
        <v>87370590</v>
      </c>
      <c r="AL389">
        <v>1.63734591509645</v>
      </c>
      <c r="AM389">
        <v>0.99777199999999999</v>
      </c>
      <c r="AN389">
        <v>0.1</v>
      </c>
      <c r="AO389">
        <v>0.5</v>
      </c>
      <c r="AP389" s="4">
        <v>0.04</v>
      </c>
      <c r="AQ389">
        <v>180</v>
      </c>
      <c r="AR389">
        <v>90</v>
      </c>
      <c r="AS389">
        <v>90</v>
      </c>
      <c r="AT389">
        <v>60</v>
      </c>
      <c r="AU389">
        <v>60</v>
      </c>
      <c r="AV389">
        <v>0</v>
      </c>
      <c r="AW389">
        <v>-1</v>
      </c>
    </row>
    <row r="390" spans="1:49">
      <c r="A390" t="s">
        <v>201</v>
      </c>
      <c r="B390">
        <v>16764</v>
      </c>
      <c r="C390" t="s">
        <v>163</v>
      </c>
      <c r="D390" s="1">
        <v>44637.648402777777</v>
      </c>
      <c r="E390" t="s">
        <v>164</v>
      </c>
      <c r="F390" t="s">
        <v>165</v>
      </c>
      <c r="G390">
        <v>13642</v>
      </c>
      <c r="H390" t="s">
        <v>57</v>
      </c>
      <c r="I390" t="s">
        <v>168</v>
      </c>
      <c r="J390">
        <v>1</v>
      </c>
      <c r="K390" t="s">
        <v>53</v>
      </c>
      <c r="L390" s="2">
        <v>44638</v>
      </c>
      <c r="M390" s="3">
        <v>0.5713773148148148</v>
      </c>
      <c r="N390" s="3">
        <v>0.57156249999999997</v>
      </c>
      <c r="O390">
        <v>0</v>
      </c>
      <c r="P390" t="s">
        <v>54</v>
      </c>
      <c r="Q390" t="s">
        <v>16</v>
      </c>
      <c r="R390">
        <v>9.1</v>
      </c>
      <c r="S390">
        <v>1000</v>
      </c>
      <c r="T390">
        <v>1000</v>
      </c>
      <c r="U390">
        <v>0</v>
      </c>
      <c r="V390">
        <v>1</v>
      </c>
      <c r="W390" t="s">
        <v>55</v>
      </c>
      <c r="X390">
        <v>0</v>
      </c>
      <c r="Y390" s="4">
        <v>1.8740199999999999E-8</v>
      </c>
      <c r="Z390">
        <v>57883382</v>
      </c>
      <c r="AA390">
        <v>17933814</v>
      </c>
      <c r="AB390">
        <v>11414607</v>
      </c>
      <c r="AC390">
        <v>7643726589</v>
      </c>
      <c r="AD390">
        <v>1365791295</v>
      </c>
      <c r="AE390">
        <v>503619383</v>
      </c>
      <c r="AF390">
        <v>109.056</v>
      </c>
      <c r="AG390">
        <v>0.130854</v>
      </c>
      <c r="AH390">
        <v>118.83199999999999</v>
      </c>
      <c r="AI390">
        <v>263754</v>
      </c>
      <c r="AJ390">
        <v>35631128</v>
      </c>
      <c r="AK390">
        <v>87495557</v>
      </c>
      <c r="AL390">
        <v>1.63968782679662</v>
      </c>
      <c r="AM390">
        <v>0.99698600000000004</v>
      </c>
      <c r="AN390">
        <v>0.1</v>
      </c>
      <c r="AO390">
        <v>0.5</v>
      </c>
      <c r="AP390" s="4">
        <v>0.04</v>
      </c>
      <c r="AQ390">
        <v>180</v>
      </c>
      <c r="AR390">
        <v>90</v>
      </c>
      <c r="AS390">
        <v>90</v>
      </c>
      <c r="AT390">
        <v>60</v>
      </c>
      <c r="AU390">
        <v>60</v>
      </c>
      <c r="AV390">
        <v>0</v>
      </c>
      <c r="AW390">
        <v>-1</v>
      </c>
    </row>
    <row r="391" spans="1:49">
      <c r="A391" t="s">
        <v>201</v>
      </c>
      <c r="B391">
        <v>16773</v>
      </c>
      <c r="C391" t="s">
        <v>169</v>
      </c>
      <c r="D391" s="1">
        <v>44638.600462962961</v>
      </c>
      <c r="E391" t="s">
        <v>170</v>
      </c>
      <c r="F391" t="s">
        <v>171</v>
      </c>
      <c r="G391">
        <v>13654</v>
      </c>
      <c r="H391" t="s">
        <v>57</v>
      </c>
      <c r="I391" t="s">
        <v>160</v>
      </c>
      <c r="J391">
        <v>1</v>
      </c>
      <c r="K391" t="s">
        <v>53</v>
      </c>
      <c r="L391" s="2">
        <v>44638</v>
      </c>
      <c r="M391" s="3">
        <v>0.61083333333333334</v>
      </c>
      <c r="N391" s="3">
        <v>0.61104166666666659</v>
      </c>
      <c r="O391">
        <v>0</v>
      </c>
      <c r="P391" t="s">
        <v>54</v>
      </c>
      <c r="Q391" t="s">
        <v>16</v>
      </c>
      <c r="R391">
        <v>9.1</v>
      </c>
      <c r="S391">
        <v>1000</v>
      </c>
      <c r="T391">
        <v>1000</v>
      </c>
      <c r="U391">
        <v>0</v>
      </c>
      <c r="V391">
        <v>1</v>
      </c>
      <c r="W391" t="s">
        <v>55</v>
      </c>
      <c r="X391">
        <v>0</v>
      </c>
      <c r="Y391" s="4">
        <v>1.8740199999999999E-8</v>
      </c>
      <c r="Z391">
        <v>51636463</v>
      </c>
      <c r="AA391">
        <v>28665444</v>
      </c>
      <c r="AB391">
        <v>12244246</v>
      </c>
      <c r="AC391">
        <v>6123257663</v>
      </c>
      <c r="AD391">
        <v>2184121706</v>
      </c>
      <c r="AE391">
        <v>599068736</v>
      </c>
      <c r="AF391">
        <v>96.237899999999996</v>
      </c>
      <c r="AG391">
        <v>0.132304</v>
      </c>
      <c r="AH391">
        <v>103.452</v>
      </c>
      <c r="AI391">
        <v>31957</v>
      </c>
      <c r="AJ391">
        <v>4777573</v>
      </c>
      <c r="AK391">
        <v>92578110</v>
      </c>
      <c r="AL391">
        <v>1.7349360950389601</v>
      </c>
      <c r="AM391">
        <v>0.99965499999999996</v>
      </c>
      <c r="AN391">
        <v>0.1</v>
      </c>
      <c r="AO391">
        <v>0.5</v>
      </c>
      <c r="AP391" s="4">
        <v>0.04</v>
      </c>
      <c r="AQ391">
        <v>180</v>
      </c>
      <c r="AR391">
        <v>90</v>
      </c>
      <c r="AS391">
        <v>90</v>
      </c>
      <c r="AT391">
        <v>60</v>
      </c>
      <c r="AU391">
        <v>60</v>
      </c>
      <c r="AV391">
        <v>0</v>
      </c>
      <c r="AW391">
        <v>-1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1"/>
  <sheetViews>
    <sheetView workbookViewId="0">
      <selection activeCell="D21" sqref="D21"/>
    </sheetView>
  </sheetViews>
  <sheetFormatPr defaultRowHeight="15"/>
  <cols>
    <col min="3" max="3" width="29.85546875" bestFit="1" customWidth="1"/>
  </cols>
  <sheetData>
    <row r="1" spans="1:24">
      <c r="A1" t="s">
        <v>1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</row>
    <row r="2" spans="1:24">
      <c r="A2">
        <v>15606</v>
      </c>
      <c r="B2">
        <v>11021</v>
      </c>
      <c r="C2" t="s">
        <v>204</v>
      </c>
      <c r="D2" t="s">
        <v>205</v>
      </c>
      <c r="E2">
        <v>1</v>
      </c>
      <c r="F2" t="s">
        <v>53</v>
      </c>
      <c r="G2" t="s">
        <v>16</v>
      </c>
      <c r="H2">
        <v>9.1</v>
      </c>
      <c r="I2">
        <v>1000</v>
      </c>
      <c r="J2">
        <v>1000</v>
      </c>
      <c r="K2">
        <v>0</v>
      </c>
      <c r="L2">
        <v>1</v>
      </c>
      <c r="M2" t="s">
        <v>55</v>
      </c>
      <c r="N2">
        <v>0</v>
      </c>
      <c r="O2">
        <v>0.1</v>
      </c>
      <c r="P2">
        <v>0.5</v>
      </c>
      <c r="Q2" s="4">
        <v>0.04</v>
      </c>
      <c r="R2">
        <v>180</v>
      </c>
      <c r="S2">
        <v>175</v>
      </c>
      <c r="T2">
        <v>175</v>
      </c>
      <c r="U2">
        <v>100</v>
      </c>
      <c r="V2">
        <v>100</v>
      </c>
      <c r="W2">
        <v>0</v>
      </c>
      <c r="X2">
        <v>-1</v>
      </c>
    </row>
    <row r="3" spans="1:24">
      <c r="A3">
        <v>15606</v>
      </c>
      <c r="B3">
        <v>11030</v>
      </c>
      <c r="C3" t="s">
        <v>204</v>
      </c>
      <c r="D3" t="s">
        <v>206</v>
      </c>
      <c r="E3">
        <v>1</v>
      </c>
      <c r="F3" t="s">
        <v>53</v>
      </c>
      <c r="G3" t="s">
        <v>16</v>
      </c>
      <c r="H3">
        <v>9.1</v>
      </c>
      <c r="I3">
        <v>1000</v>
      </c>
      <c r="J3">
        <v>1000</v>
      </c>
      <c r="K3">
        <v>0</v>
      </c>
      <c r="L3">
        <v>1</v>
      </c>
      <c r="M3" t="s">
        <v>55</v>
      </c>
      <c r="N3">
        <v>0</v>
      </c>
      <c r="O3">
        <v>0.1</v>
      </c>
      <c r="P3">
        <v>0.5</v>
      </c>
      <c r="Q3" s="4">
        <v>0.04</v>
      </c>
      <c r="R3">
        <v>180</v>
      </c>
      <c r="S3">
        <v>175</v>
      </c>
      <c r="T3">
        <v>175</v>
      </c>
      <c r="U3">
        <v>100</v>
      </c>
      <c r="V3">
        <v>100</v>
      </c>
      <c r="W3">
        <v>0</v>
      </c>
      <c r="X3">
        <v>-1</v>
      </c>
    </row>
    <row r="4" spans="1:24">
      <c r="A4">
        <v>15606</v>
      </c>
      <c r="B4">
        <v>11039</v>
      </c>
      <c r="C4" t="s">
        <v>204</v>
      </c>
      <c r="D4" t="s">
        <v>207</v>
      </c>
      <c r="E4">
        <v>1</v>
      </c>
      <c r="F4" t="s">
        <v>53</v>
      </c>
      <c r="G4" t="s">
        <v>16</v>
      </c>
      <c r="H4">
        <v>9.1</v>
      </c>
      <c r="I4">
        <v>1000</v>
      </c>
      <c r="J4">
        <v>1000</v>
      </c>
      <c r="K4">
        <v>0</v>
      </c>
      <c r="L4">
        <v>1</v>
      </c>
      <c r="M4" t="s">
        <v>55</v>
      </c>
      <c r="N4">
        <v>0</v>
      </c>
      <c r="O4">
        <v>0.1</v>
      </c>
      <c r="P4">
        <v>0.5</v>
      </c>
      <c r="Q4" s="4">
        <v>0.04</v>
      </c>
      <c r="R4">
        <v>180</v>
      </c>
      <c r="S4">
        <v>175</v>
      </c>
      <c r="T4">
        <v>175</v>
      </c>
      <c r="U4">
        <v>100</v>
      </c>
      <c r="V4">
        <v>100</v>
      </c>
      <c r="W4">
        <v>0</v>
      </c>
      <c r="X4">
        <v>-1</v>
      </c>
    </row>
    <row r="5" spans="1:24">
      <c r="A5">
        <v>15606</v>
      </c>
      <c r="B5">
        <v>11048</v>
      </c>
      <c r="C5" t="s">
        <v>204</v>
      </c>
      <c r="D5" t="s">
        <v>208</v>
      </c>
      <c r="E5">
        <v>1</v>
      </c>
      <c r="F5" t="s">
        <v>53</v>
      </c>
      <c r="G5" t="s">
        <v>16</v>
      </c>
      <c r="H5">
        <v>9.1</v>
      </c>
      <c r="I5">
        <v>1000</v>
      </c>
      <c r="J5">
        <v>1000</v>
      </c>
      <c r="K5">
        <v>0</v>
      </c>
      <c r="L5">
        <v>1</v>
      </c>
      <c r="M5" t="s">
        <v>55</v>
      </c>
      <c r="N5">
        <v>0</v>
      </c>
      <c r="O5">
        <v>0.1</v>
      </c>
      <c r="P5">
        <v>0.5</v>
      </c>
      <c r="Q5" s="4">
        <v>0.04</v>
      </c>
      <c r="R5">
        <v>180</v>
      </c>
      <c r="S5">
        <v>175</v>
      </c>
      <c r="T5">
        <v>175</v>
      </c>
      <c r="U5">
        <v>100</v>
      </c>
      <c r="V5">
        <v>100</v>
      </c>
      <c r="W5">
        <v>0</v>
      </c>
      <c r="X5">
        <v>-1</v>
      </c>
    </row>
    <row r="6" spans="1:24">
      <c r="A6">
        <v>15606</v>
      </c>
      <c r="B6">
        <v>11093</v>
      </c>
      <c r="C6" t="s">
        <v>209</v>
      </c>
      <c r="D6" t="s">
        <v>205</v>
      </c>
      <c r="E6">
        <v>1</v>
      </c>
      <c r="F6" t="s">
        <v>53</v>
      </c>
      <c r="G6" t="s">
        <v>16</v>
      </c>
      <c r="H6">
        <v>9.1</v>
      </c>
      <c r="I6">
        <v>1000</v>
      </c>
      <c r="J6">
        <v>1000</v>
      </c>
      <c r="K6">
        <v>0</v>
      </c>
      <c r="L6">
        <v>1</v>
      </c>
      <c r="M6" t="s">
        <v>55</v>
      </c>
      <c r="N6">
        <v>0</v>
      </c>
      <c r="O6">
        <v>0.1</v>
      </c>
      <c r="P6">
        <v>0.5</v>
      </c>
      <c r="Q6" s="4">
        <v>0.04</v>
      </c>
      <c r="R6">
        <v>220</v>
      </c>
      <c r="S6">
        <v>175</v>
      </c>
      <c r="T6">
        <v>175</v>
      </c>
      <c r="U6">
        <v>100</v>
      </c>
      <c r="V6">
        <v>100</v>
      </c>
      <c r="W6">
        <v>0</v>
      </c>
      <c r="X6">
        <v>-1</v>
      </c>
    </row>
    <row r="7" spans="1:24">
      <c r="A7">
        <v>15606</v>
      </c>
      <c r="B7">
        <v>11111</v>
      </c>
      <c r="C7" t="s">
        <v>209</v>
      </c>
      <c r="D7" t="s">
        <v>206</v>
      </c>
      <c r="E7">
        <v>1</v>
      </c>
      <c r="F7" t="s">
        <v>53</v>
      </c>
      <c r="G7" t="s">
        <v>16</v>
      </c>
      <c r="H7">
        <v>9.1</v>
      </c>
      <c r="I7">
        <v>1000</v>
      </c>
      <c r="J7">
        <v>1000</v>
      </c>
      <c r="K7">
        <v>0</v>
      </c>
      <c r="L7">
        <v>1</v>
      </c>
      <c r="M7" t="s">
        <v>55</v>
      </c>
      <c r="N7">
        <v>0</v>
      </c>
      <c r="O7">
        <v>0.1</v>
      </c>
      <c r="P7">
        <v>0.5</v>
      </c>
      <c r="Q7" s="4">
        <v>0.04</v>
      </c>
      <c r="R7">
        <v>220</v>
      </c>
      <c r="S7">
        <v>175</v>
      </c>
      <c r="T7">
        <v>175</v>
      </c>
      <c r="U7">
        <v>100</v>
      </c>
      <c r="V7">
        <v>100</v>
      </c>
      <c r="W7">
        <v>0</v>
      </c>
      <c r="X7">
        <v>-1</v>
      </c>
    </row>
    <row r="8" spans="1:24">
      <c r="A8">
        <v>15606</v>
      </c>
      <c r="B8">
        <v>11129</v>
      </c>
      <c r="C8" t="s">
        <v>209</v>
      </c>
      <c r="D8" t="s">
        <v>207</v>
      </c>
      <c r="E8">
        <v>1</v>
      </c>
      <c r="F8" t="s">
        <v>53</v>
      </c>
      <c r="G8" t="s">
        <v>16</v>
      </c>
      <c r="H8">
        <v>9.1</v>
      </c>
      <c r="I8">
        <v>1000</v>
      </c>
      <c r="J8">
        <v>1000</v>
      </c>
      <c r="K8">
        <v>0</v>
      </c>
      <c r="L8">
        <v>1</v>
      </c>
      <c r="M8" t="s">
        <v>55</v>
      </c>
      <c r="N8">
        <v>0</v>
      </c>
      <c r="O8">
        <v>0.1</v>
      </c>
      <c r="P8">
        <v>0.5</v>
      </c>
      <c r="Q8" s="4">
        <v>0.04</v>
      </c>
      <c r="R8">
        <v>220</v>
      </c>
      <c r="S8">
        <v>175</v>
      </c>
      <c r="T8">
        <v>175</v>
      </c>
      <c r="U8">
        <v>100</v>
      </c>
      <c r="V8">
        <v>100</v>
      </c>
      <c r="W8">
        <v>0</v>
      </c>
      <c r="X8">
        <v>-1</v>
      </c>
    </row>
    <row r="9" spans="1:24">
      <c r="A9">
        <v>15606</v>
      </c>
      <c r="B9">
        <v>11147</v>
      </c>
      <c r="C9" t="s">
        <v>209</v>
      </c>
      <c r="D9" t="s">
        <v>208</v>
      </c>
      <c r="E9">
        <v>1</v>
      </c>
      <c r="F9" t="s">
        <v>53</v>
      </c>
      <c r="G9" t="s">
        <v>16</v>
      </c>
      <c r="H9">
        <v>9.1</v>
      </c>
      <c r="I9">
        <v>1000</v>
      </c>
      <c r="J9">
        <v>1000</v>
      </c>
      <c r="K9">
        <v>0</v>
      </c>
      <c r="L9">
        <v>1</v>
      </c>
      <c r="M9" t="s">
        <v>55</v>
      </c>
      <c r="N9">
        <v>0</v>
      </c>
      <c r="O9">
        <v>0.1</v>
      </c>
      <c r="P9">
        <v>0.5</v>
      </c>
      <c r="Q9" s="4">
        <v>0.04</v>
      </c>
      <c r="R9">
        <v>220</v>
      </c>
      <c r="S9">
        <v>175</v>
      </c>
      <c r="T9">
        <v>175</v>
      </c>
      <c r="U9">
        <v>100</v>
      </c>
      <c r="V9">
        <v>100</v>
      </c>
      <c r="W9">
        <v>0</v>
      </c>
      <c r="X9">
        <v>-1</v>
      </c>
    </row>
    <row r="10" spans="1:24">
      <c r="A10">
        <v>15606</v>
      </c>
      <c r="B10">
        <v>11185</v>
      </c>
      <c r="C10" t="s">
        <v>52</v>
      </c>
      <c r="D10" t="s">
        <v>205</v>
      </c>
      <c r="E10">
        <v>1</v>
      </c>
      <c r="F10" t="s">
        <v>53</v>
      </c>
      <c r="G10" t="s">
        <v>16</v>
      </c>
      <c r="H10">
        <v>9.1</v>
      </c>
      <c r="I10">
        <v>1000</v>
      </c>
      <c r="J10">
        <v>1000</v>
      </c>
      <c r="K10">
        <v>0</v>
      </c>
      <c r="L10">
        <v>1</v>
      </c>
      <c r="M10" t="s">
        <v>55</v>
      </c>
      <c r="N10">
        <v>0</v>
      </c>
      <c r="O10">
        <v>0.1</v>
      </c>
      <c r="P10">
        <v>0.5</v>
      </c>
      <c r="Q10" s="4">
        <v>0.04</v>
      </c>
      <c r="R10">
        <v>40</v>
      </c>
      <c r="S10">
        <v>65</v>
      </c>
      <c r="T10">
        <v>65</v>
      </c>
      <c r="U10">
        <v>140</v>
      </c>
      <c r="V10">
        <v>140</v>
      </c>
      <c r="W10">
        <v>0</v>
      </c>
      <c r="X10">
        <v>-1</v>
      </c>
    </row>
    <row r="11" spans="1:24">
      <c r="A11">
        <v>15606</v>
      </c>
      <c r="B11">
        <v>11194</v>
      </c>
      <c r="C11" t="s">
        <v>52</v>
      </c>
      <c r="D11" t="s">
        <v>206</v>
      </c>
      <c r="E11">
        <v>1</v>
      </c>
      <c r="F11" t="s">
        <v>53</v>
      </c>
      <c r="G11" t="s">
        <v>16</v>
      </c>
      <c r="H11">
        <v>9.1</v>
      </c>
      <c r="I11">
        <v>1000</v>
      </c>
      <c r="J11">
        <v>1000</v>
      </c>
      <c r="K11">
        <v>0</v>
      </c>
      <c r="L11">
        <v>1</v>
      </c>
      <c r="M11" t="s">
        <v>55</v>
      </c>
      <c r="N11">
        <v>0</v>
      </c>
      <c r="O11">
        <v>0.1</v>
      </c>
      <c r="P11">
        <v>0.5</v>
      </c>
      <c r="Q11" s="4">
        <v>0.04</v>
      </c>
      <c r="R11">
        <v>40</v>
      </c>
      <c r="S11">
        <v>65</v>
      </c>
      <c r="T11">
        <v>65</v>
      </c>
      <c r="U11">
        <v>140</v>
      </c>
      <c r="V11">
        <v>140</v>
      </c>
      <c r="W11">
        <v>0</v>
      </c>
      <c r="X11">
        <v>-1</v>
      </c>
    </row>
    <row r="12" spans="1:24">
      <c r="A12">
        <v>15606</v>
      </c>
      <c r="B12">
        <v>11221</v>
      </c>
      <c r="C12" t="s">
        <v>52</v>
      </c>
      <c r="D12" t="s">
        <v>205</v>
      </c>
      <c r="E12">
        <v>1</v>
      </c>
      <c r="F12" t="s">
        <v>53</v>
      </c>
      <c r="G12" t="s">
        <v>16</v>
      </c>
      <c r="H12">
        <v>9.1</v>
      </c>
      <c r="I12">
        <v>1000</v>
      </c>
      <c r="J12">
        <v>1000</v>
      </c>
      <c r="K12">
        <v>0</v>
      </c>
      <c r="L12">
        <v>1</v>
      </c>
      <c r="M12" t="s">
        <v>55</v>
      </c>
      <c r="N12">
        <v>0</v>
      </c>
      <c r="O12">
        <v>0.1</v>
      </c>
      <c r="P12">
        <v>0.5</v>
      </c>
      <c r="Q12" s="4">
        <v>0.04</v>
      </c>
      <c r="R12">
        <v>40</v>
      </c>
      <c r="S12">
        <v>65</v>
      </c>
      <c r="T12">
        <v>65</v>
      </c>
      <c r="U12">
        <v>140</v>
      </c>
      <c r="V12">
        <v>140</v>
      </c>
      <c r="W12">
        <v>0</v>
      </c>
      <c r="X12">
        <v>-1</v>
      </c>
    </row>
    <row r="13" spans="1:24">
      <c r="A13">
        <v>15606</v>
      </c>
      <c r="B13">
        <v>11230</v>
      </c>
      <c r="C13" t="s">
        <v>52</v>
      </c>
      <c r="D13" t="s">
        <v>206</v>
      </c>
      <c r="E13">
        <v>1</v>
      </c>
      <c r="F13" t="s">
        <v>53</v>
      </c>
      <c r="G13" t="s">
        <v>16</v>
      </c>
      <c r="H13">
        <v>9.1</v>
      </c>
      <c r="I13">
        <v>1000</v>
      </c>
      <c r="J13">
        <v>1000</v>
      </c>
      <c r="K13">
        <v>0</v>
      </c>
      <c r="L13">
        <v>1</v>
      </c>
      <c r="M13" t="s">
        <v>55</v>
      </c>
      <c r="N13">
        <v>0</v>
      </c>
      <c r="O13">
        <v>0.1</v>
      </c>
      <c r="P13">
        <v>0.5</v>
      </c>
      <c r="Q13" s="4">
        <v>0.04</v>
      </c>
      <c r="R13">
        <v>40</v>
      </c>
      <c r="S13">
        <v>65</v>
      </c>
      <c r="T13">
        <v>65</v>
      </c>
      <c r="U13">
        <v>140</v>
      </c>
      <c r="V13">
        <v>140</v>
      </c>
      <c r="W13">
        <v>0</v>
      </c>
      <c r="X13">
        <v>-1</v>
      </c>
    </row>
    <row r="14" spans="1:24">
      <c r="A14">
        <v>15606</v>
      </c>
      <c r="B14">
        <v>11239</v>
      </c>
      <c r="C14" t="s">
        <v>52</v>
      </c>
      <c r="D14" t="s">
        <v>205</v>
      </c>
      <c r="E14">
        <v>1</v>
      </c>
      <c r="F14" t="s">
        <v>53</v>
      </c>
      <c r="G14" t="s">
        <v>16</v>
      </c>
      <c r="H14">
        <v>9.1</v>
      </c>
      <c r="I14">
        <v>1000</v>
      </c>
      <c r="J14">
        <v>1000</v>
      </c>
      <c r="K14">
        <v>0</v>
      </c>
      <c r="L14">
        <v>1</v>
      </c>
      <c r="M14" t="s">
        <v>55</v>
      </c>
      <c r="N14">
        <v>0</v>
      </c>
      <c r="O14">
        <v>0.1</v>
      </c>
      <c r="P14">
        <v>0.5</v>
      </c>
      <c r="Q14" s="4">
        <v>0.04</v>
      </c>
      <c r="R14">
        <v>40</v>
      </c>
      <c r="S14">
        <v>65</v>
      </c>
      <c r="T14">
        <v>65</v>
      </c>
      <c r="U14">
        <v>140</v>
      </c>
      <c r="V14">
        <v>140</v>
      </c>
      <c r="W14">
        <v>0</v>
      </c>
      <c r="X14">
        <v>-1</v>
      </c>
    </row>
    <row r="15" spans="1:24">
      <c r="A15">
        <v>15606</v>
      </c>
      <c r="B15">
        <v>11248</v>
      </c>
      <c r="C15" t="s">
        <v>52</v>
      </c>
      <c r="D15" t="s">
        <v>206</v>
      </c>
      <c r="E15">
        <v>1</v>
      </c>
      <c r="F15" t="s">
        <v>53</v>
      </c>
      <c r="G15" t="s">
        <v>16</v>
      </c>
      <c r="H15">
        <v>9.1</v>
      </c>
      <c r="I15">
        <v>1000</v>
      </c>
      <c r="J15">
        <v>1000</v>
      </c>
      <c r="K15">
        <v>0</v>
      </c>
      <c r="L15">
        <v>1</v>
      </c>
      <c r="M15" t="s">
        <v>55</v>
      </c>
      <c r="N15">
        <v>0</v>
      </c>
      <c r="O15">
        <v>0.1</v>
      </c>
      <c r="P15">
        <v>0.5</v>
      </c>
      <c r="Q15" s="4">
        <v>0.04</v>
      </c>
      <c r="R15">
        <v>40</v>
      </c>
      <c r="S15">
        <v>65</v>
      </c>
      <c r="T15">
        <v>65</v>
      </c>
      <c r="U15">
        <v>140</v>
      </c>
      <c r="V15">
        <v>140</v>
      </c>
      <c r="W15">
        <v>0</v>
      </c>
      <c r="X15">
        <v>-1</v>
      </c>
    </row>
    <row r="16" spans="1:24">
      <c r="A16">
        <v>15606</v>
      </c>
      <c r="B16">
        <v>11257</v>
      </c>
      <c r="C16" t="s">
        <v>52</v>
      </c>
      <c r="D16" t="s">
        <v>207</v>
      </c>
      <c r="E16">
        <v>1</v>
      </c>
      <c r="F16" t="s">
        <v>53</v>
      </c>
      <c r="G16" t="s">
        <v>16</v>
      </c>
      <c r="H16">
        <v>9.1</v>
      </c>
      <c r="I16">
        <v>1000</v>
      </c>
      <c r="J16">
        <v>1000</v>
      </c>
      <c r="K16">
        <v>0</v>
      </c>
      <c r="L16">
        <v>1</v>
      </c>
      <c r="M16" t="s">
        <v>55</v>
      </c>
      <c r="N16">
        <v>0</v>
      </c>
      <c r="O16">
        <v>0.1</v>
      </c>
      <c r="P16">
        <v>0.5</v>
      </c>
      <c r="Q16" s="4">
        <v>0.04</v>
      </c>
      <c r="R16">
        <v>40</v>
      </c>
      <c r="S16">
        <v>65</v>
      </c>
      <c r="T16">
        <v>65</v>
      </c>
      <c r="U16">
        <v>140</v>
      </c>
      <c r="V16">
        <v>140</v>
      </c>
      <c r="W16">
        <v>0</v>
      </c>
      <c r="X16">
        <v>-1</v>
      </c>
    </row>
    <row r="17" spans="1:24">
      <c r="A17">
        <v>15606</v>
      </c>
      <c r="B17">
        <v>11266</v>
      </c>
      <c r="C17" t="s">
        <v>52</v>
      </c>
      <c r="D17" t="s">
        <v>208</v>
      </c>
      <c r="E17">
        <v>1</v>
      </c>
      <c r="F17" t="s">
        <v>53</v>
      </c>
      <c r="G17" t="s">
        <v>16</v>
      </c>
      <c r="H17">
        <v>9.1</v>
      </c>
      <c r="I17">
        <v>1000</v>
      </c>
      <c r="J17">
        <v>1000</v>
      </c>
      <c r="K17">
        <v>0</v>
      </c>
      <c r="L17">
        <v>1</v>
      </c>
      <c r="M17" t="s">
        <v>55</v>
      </c>
      <c r="N17">
        <v>0</v>
      </c>
      <c r="O17">
        <v>0.1</v>
      </c>
      <c r="P17">
        <v>0.5</v>
      </c>
      <c r="Q17" s="4">
        <v>0.04</v>
      </c>
      <c r="R17">
        <v>40</v>
      </c>
      <c r="S17">
        <v>65</v>
      </c>
      <c r="T17">
        <v>65</v>
      </c>
      <c r="U17">
        <v>140</v>
      </c>
      <c r="V17">
        <v>140</v>
      </c>
      <c r="W17">
        <v>0</v>
      </c>
      <c r="X17">
        <v>-1</v>
      </c>
    </row>
    <row r="18" spans="1:24">
      <c r="A18">
        <v>15607</v>
      </c>
      <c r="B18">
        <v>11057</v>
      </c>
      <c r="C18" t="s">
        <v>204</v>
      </c>
      <c r="D18" t="s">
        <v>211</v>
      </c>
      <c r="E18">
        <v>1</v>
      </c>
      <c r="F18" t="s">
        <v>53</v>
      </c>
      <c r="G18" t="s">
        <v>16</v>
      </c>
      <c r="H18">
        <v>9.1</v>
      </c>
      <c r="I18">
        <v>1000</v>
      </c>
      <c r="J18">
        <v>1000</v>
      </c>
      <c r="K18">
        <v>0</v>
      </c>
      <c r="L18">
        <v>1</v>
      </c>
      <c r="M18" t="s">
        <v>55</v>
      </c>
      <c r="N18">
        <v>0</v>
      </c>
      <c r="O18">
        <v>0.1</v>
      </c>
      <c r="P18">
        <v>0.5</v>
      </c>
      <c r="Q18" s="4">
        <v>0.04</v>
      </c>
      <c r="R18">
        <v>180</v>
      </c>
      <c r="S18">
        <v>175</v>
      </c>
      <c r="T18">
        <v>175</v>
      </c>
      <c r="U18">
        <v>100</v>
      </c>
      <c r="V18">
        <v>100</v>
      </c>
      <c r="W18">
        <v>0</v>
      </c>
      <c r="X18">
        <v>-1</v>
      </c>
    </row>
    <row r="19" spans="1:24">
      <c r="A19">
        <v>15607</v>
      </c>
      <c r="B19">
        <v>11066</v>
      </c>
      <c r="C19" t="s">
        <v>204</v>
      </c>
      <c r="D19" t="s">
        <v>212</v>
      </c>
      <c r="E19">
        <v>1</v>
      </c>
      <c r="F19" t="s">
        <v>53</v>
      </c>
      <c r="G19" t="s">
        <v>16</v>
      </c>
      <c r="H19">
        <v>9.1</v>
      </c>
      <c r="I19">
        <v>1000</v>
      </c>
      <c r="J19">
        <v>1000</v>
      </c>
      <c r="K19">
        <v>0</v>
      </c>
      <c r="L19">
        <v>1</v>
      </c>
      <c r="M19" t="s">
        <v>55</v>
      </c>
      <c r="N19">
        <v>0</v>
      </c>
      <c r="O19">
        <v>0.1</v>
      </c>
      <c r="P19">
        <v>0.5</v>
      </c>
      <c r="Q19" s="4">
        <v>0.04</v>
      </c>
      <c r="R19">
        <v>180</v>
      </c>
      <c r="S19">
        <v>175</v>
      </c>
      <c r="T19">
        <v>175</v>
      </c>
      <c r="U19">
        <v>100</v>
      </c>
      <c r="V19">
        <v>100</v>
      </c>
      <c r="W19">
        <v>0</v>
      </c>
      <c r="X19">
        <v>-1</v>
      </c>
    </row>
    <row r="20" spans="1:24">
      <c r="A20">
        <v>15607</v>
      </c>
      <c r="B20">
        <v>11075</v>
      </c>
      <c r="C20" t="s">
        <v>213</v>
      </c>
      <c r="D20" t="s">
        <v>214</v>
      </c>
      <c r="E20">
        <v>1</v>
      </c>
      <c r="F20" t="s">
        <v>53</v>
      </c>
      <c r="G20" t="s">
        <v>16</v>
      </c>
      <c r="H20">
        <v>9.1</v>
      </c>
      <c r="I20">
        <v>1000</v>
      </c>
      <c r="J20">
        <v>1000</v>
      </c>
      <c r="K20">
        <v>0</v>
      </c>
      <c r="L20">
        <v>1</v>
      </c>
      <c r="M20" t="s">
        <v>55</v>
      </c>
      <c r="N20">
        <v>0</v>
      </c>
      <c r="O20">
        <v>0.1</v>
      </c>
      <c r="P20">
        <v>0.5</v>
      </c>
      <c r="Q20" s="4">
        <v>0.04</v>
      </c>
      <c r="R20">
        <v>180</v>
      </c>
      <c r="S20">
        <v>110</v>
      </c>
      <c r="T20">
        <v>110</v>
      </c>
      <c r="U20">
        <v>100</v>
      </c>
      <c r="V20">
        <v>100</v>
      </c>
      <c r="W20">
        <v>0</v>
      </c>
      <c r="X20">
        <v>-1</v>
      </c>
    </row>
    <row r="21" spans="1:24">
      <c r="A21">
        <v>15607</v>
      </c>
      <c r="B21">
        <v>11084</v>
      </c>
      <c r="C21" t="s">
        <v>213</v>
      </c>
      <c r="D21" t="s">
        <v>215</v>
      </c>
      <c r="E21">
        <v>1</v>
      </c>
      <c r="F21" t="s">
        <v>53</v>
      </c>
      <c r="G21" t="s">
        <v>16</v>
      </c>
      <c r="H21">
        <v>9.1</v>
      </c>
      <c r="I21">
        <v>1000</v>
      </c>
      <c r="J21">
        <v>1000</v>
      </c>
      <c r="K21">
        <v>0</v>
      </c>
      <c r="L21">
        <v>1</v>
      </c>
      <c r="M21" t="s">
        <v>55</v>
      </c>
      <c r="N21">
        <v>0</v>
      </c>
      <c r="O21">
        <v>0.1</v>
      </c>
      <c r="P21">
        <v>0.5</v>
      </c>
      <c r="Q21" s="4">
        <v>0.04</v>
      </c>
      <c r="R21">
        <v>180</v>
      </c>
      <c r="S21">
        <v>110</v>
      </c>
      <c r="T21">
        <v>110</v>
      </c>
      <c r="U21">
        <v>100</v>
      </c>
      <c r="V21">
        <v>100</v>
      </c>
      <c r="W21">
        <v>0</v>
      </c>
      <c r="X21">
        <v>-1</v>
      </c>
    </row>
    <row r="22" spans="1:24">
      <c r="A22">
        <v>15607</v>
      </c>
      <c r="B22">
        <v>11094</v>
      </c>
      <c r="C22" t="s">
        <v>209</v>
      </c>
      <c r="D22" t="s">
        <v>211</v>
      </c>
      <c r="E22">
        <v>1</v>
      </c>
      <c r="F22" t="s">
        <v>53</v>
      </c>
      <c r="G22" t="s">
        <v>16</v>
      </c>
      <c r="H22">
        <v>9.1</v>
      </c>
      <c r="I22">
        <v>1000</v>
      </c>
      <c r="J22">
        <v>1000</v>
      </c>
      <c r="K22">
        <v>0</v>
      </c>
      <c r="L22">
        <v>1</v>
      </c>
      <c r="M22" t="s">
        <v>55</v>
      </c>
      <c r="N22">
        <v>0</v>
      </c>
      <c r="O22">
        <v>0.1</v>
      </c>
      <c r="P22">
        <v>0.5</v>
      </c>
      <c r="Q22" s="4">
        <v>0.04</v>
      </c>
      <c r="R22">
        <v>220</v>
      </c>
      <c r="S22">
        <v>175</v>
      </c>
      <c r="T22">
        <v>175</v>
      </c>
      <c r="U22">
        <v>100</v>
      </c>
      <c r="V22">
        <v>100</v>
      </c>
      <c r="W22">
        <v>0</v>
      </c>
      <c r="X22">
        <v>-1</v>
      </c>
    </row>
    <row r="23" spans="1:24">
      <c r="A23">
        <v>15607</v>
      </c>
      <c r="B23">
        <v>11112</v>
      </c>
      <c r="C23" t="s">
        <v>209</v>
      </c>
      <c r="D23" t="s">
        <v>212</v>
      </c>
      <c r="E23">
        <v>1</v>
      </c>
      <c r="F23" t="s">
        <v>53</v>
      </c>
      <c r="G23" t="s">
        <v>16</v>
      </c>
      <c r="H23">
        <v>9.1</v>
      </c>
      <c r="I23">
        <v>1000</v>
      </c>
      <c r="J23">
        <v>1000</v>
      </c>
      <c r="K23">
        <v>0</v>
      </c>
      <c r="L23">
        <v>1</v>
      </c>
      <c r="M23" t="s">
        <v>55</v>
      </c>
      <c r="N23">
        <v>0</v>
      </c>
      <c r="O23">
        <v>0.1</v>
      </c>
      <c r="P23">
        <v>0.5</v>
      </c>
      <c r="Q23" s="4">
        <v>0.04</v>
      </c>
      <c r="R23">
        <v>220</v>
      </c>
      <c r="S23">
        <v>175</v>
      </c>
      <c r="T23">
        <v>175</v>
      </c>
      <c r="U23">
        <v>100</v>
      </c>
      <c r="V23">
        <v>100</v>
      </c>
      <c r="W23">
        <v>0</v>
      </c>
      <c r="X23">
        <v>-1</v>
      </c>
    </row>
    <row r="24" spans="1:24">
      <c r="A24">
        <v>15607</v>
      </c>
      <c r="B24">
        <v>11130</v>
      </c>
      <c r="C24" t="s">
        <v>209</v>
      </c>
      <c r="D24" t="s">
        <v>214</v>
      </c>
      <c r="E24">
        <v>1</v>
      </c>
      <c r="F24" t="s">
        <v>53</v>
      </c>
      <c r="G24" t="s">
        <v>16</v>
      </c>
      <c r="H24">
        <v>9.1</v>
      </c>
      <c r="I24">
        <v>1000</v>
      </c>
      <c r="J24">
        <v>1000</v>
      </c>
      <c r="K24">
        <v>0</v>
      </c>
      <c r="L24">
        <v>1</v>
      </c>
      <c r="M24" t="s">
        <v>55</v>
      </c>
      <c r="N24">
        <v>0</v>
      </c>
      <c r="O24">
        <v>0.1</v>
      </c>
      <c r="P24">
        <v>0.5</v>
      </c>
      <c r="Q24" s="4">
        <v>0.04</v>
      </c>
      <c r="R24">
        <v>220</v>
      </c>
      <c r="S24">
        <v>175</v>
      </c>
      <c r="T24">
        <v>175</v>
      </c>
      <c r="U24">
        <v>100</v>
      </c>
      <c r="V24">
        <v>100</v>
      </c>
      <c r="W24">
        <v>0</v>
      </c>
      <c r="X24">
        <v>-1</v>
      </c>
    </row>
    <row r="25" spans="1:24">
      <c r="A25">
        <v>15607</v>
      </c>
      <c r="B25">
        <v>11148</v>
      </c>
      <c r="C25" t="s">
        <v>209</v>
      </c>
      <c r="D25" t="s">
        <v>215</v>
      </c>
      <c r="E25">
        <v>1</v>
      </c>
      <c r="F25" t="s">
        <v>53</v>
      </c>
      <c r="G25" t="s">
        <v>16</v>
      </c>
      <c r="H25">
        <v>9.1</v>
      </c>
      <c r="I25">
        <v>1000</v>
      </c>
      <c r="J25">
        <v>1000</v>
      </c>
      <c r="K25">
        <v>0</v>
      </c>
      <c r="L25">
        <v>1</v>
      </c>
      <c r="M25" t="s">
        <v>55</v>
      </c>
      <c r="N25">
        <v>0</v>
      </c>
      <c r="O25">
        <v>0.1</v>
      </c>
      <c r="P25">
        <v>0.5</v>
      </c>
      <c r="Q25" s="4">
        <v>0.04</v>
      </c>
      <c r="R25">
        <v>220</v>
      </c>
      <c r="S25">
        <v>175</v>
      </c>
      <c r="T25">
        <v>175</v>
      </c>
      <c r="U25">
        <v>100</v>
      </c>
      <c r="V25">
        <v>100</v>
      </c>
      <c r="W25">
        <v>0</v>
      </c>
      <c r="X25">
        <v>-1</v>
      </c>
    </row>
    <row r="26" spans="1:24">
      <c r="A26">
        <v>15607</v>
      </c>
      <c r="B26">
        <v>11165</v>
      </c>
      <c r="C26" t="s">
        <v>216</v>
      </c>
      <c r="D26" t="s">
        <v>214</v>
      </c>
      <c r="E26">
        <v>1</v>
      </c>
      <c r="F26" t="s">
        <v>53</v>
      </c>
      <c r="G26" t="s">
        <v>16</v>
      </c>
      <c r="H26">
        <v>9.1</v>
      </c>
      <c r="I26">
        <v>1000</v>
      </c>
      <c r="J26">
        <v>1000</v>
      </c>
      <c r="K26">
        <v>0</v>
      </c>
      <c r="L26">
        <v>1</v>
      </c>
      <c r="M26" t="s">
        <v>55</v>
      </c>
      <c r="N26">
        <v>0</v>
      </c>
      <c r="O26">
        <v>0.1</v>
      </c>
      <c r="P26">
        <v>0.5</v>
      </c>
      <c r="Q26" s="4">
        <v>0.04</v>
      </c>
      <c r="R26">
        <v>180</v>
      </c>
      <c r="S26">
        <v>110</v>
      </c>
      <c r="T26">
        <v>110</v>
      </c>
      <c r="U26">
        <v>100</v>
      </c>
      <c r="V26">
        <v>100</v>
      </c>
      <c r="W26">
        <v>80</v>
      </c>
      <c r="X26">
        <v>-1</v>
      </c>
    </row>
    <row r="27" spans="1:24">
      <c r="A27">
        <v>15607</v>
      </c>
      <c r="B27">
        <v>11174</v>
      </c>
      <c r="C27" t="s">
        <v>216</v>
      </c>
      <c r="D27" t="s">
        <v>215</v>
      </c>
      <c r="E27">
        <v>1</v>
      </c>
      <c r="F27" t="s">
        <v>53</v>
      </c>
      <c r="G27" t="s">
        <v>16</v>
      </c>
      <c r="H27">
        <v>9.1</v>
      </c>
      <c r="I27">
        <v>1000</v>
      </c>
      <c r="J27">
        <v>1000</v>
      </c>
      <c r="K27">
        <v>0</v>
      </c>
      <c r="L27">
        <v>1</v>
      </c>
      <c r="M27" t="s">
        <v>55</v>
      </c>
      <c r="N27">
        <v>0</v>
      </c>
      <c r="O27">
        <v>0.1</v>
      </c>
      <c r="P27">
        <v>0.5</v>
      </c>
      <c r="Q27" s="4">
        <v>0.04</v>
      </c>
      <c r="R27">
        <v>180</v>
      </c>
      <c r="S27">
        <v>110</v>
      </c>
      <c r="T27">
        <v>110</v>
      </c>
      <c r="U27">
        <v>100</v>
      </c>
      <c r="V27">
        <v>100</v>
      </c>
      <c r="W27">
        <v>80</v>
      </c>
      <c r="X27">
        <v>-1</v>
      </c>
    </row>
    <row r="28" spans="1:24">
      <c r="A28">
        <v>15607</v>
      </c>
      <c r="B28">
        <v>11203</v>
      </c>
      <c r="C28" t="s">
        <v>52</v>
      </c>
      <c r="D28" t="s">
        <v>211</v>
      </c>
      <c r="E28">
        <v>1</v>
      </c>
      <c r="F28" t="s">
        <v>53</v>
      </c>
      <c r="G28" t="s">
        <v>16</v>
      </c>
      <c r="H28">
        <v>9.1</v>
      </c>
      <c r="I28">
        <v>1000</v>
      </c>
      <c r="J28">
        <v>1000</v>
      </c>
      <c r="K28">
        <v>0</v>
      </c>
      <c r="L28">
        <v>1</v>
      </c>
      <c r="M28" t="s">
        <v>55</v>
      </c>
      <c r="N28">
        <v>0</v>
      </c>
      <c r="O28">
        <v>0.1</v>
      </c>
      <c r="P28">
        <v>0.5</v>
      </c>
      <c r="Q28" s="4">
        <v>0.04</v>
      </c>
      <c r="R28">
        <v>40</v>
      </c>
      <c r="S28">
        <v>65</v>
      </c>
      <c r="T28">
        <v>65</v>
      </c>
      <c r="U28">
        <v>140</v>
      </c>
      <c r="V28">
        <v>140</v>
      </c>
      <c r="W28">
        <v>0</v>
      </c>
      <c r="X28">
        <v>-1</v>
      </c>
    </row>
    <row r="29" spans="1:24">
      <c r="A29">
        <v>15607</v>
      </c>
      <c r="B29">
        <v>11212</v>
      </c>
      <c r="C29" t="s">
        <v>57</v>
      </c>
      <c r="D29" t="s">
        <v>212</v>
      </c>
      <c r="E29">
        <v>1</v>
      </c>
      <c r="F29" t="s">
        <v>53</v>
      </c>
      <c r="G29" t="s">
        <v>16</v>
      </c>
      <c r="H29">
        <v>9.1</v>
      </c>
      <c r="I29">
        <v>1000</v>
      </c>
      <c r="J29">
        <v>1000</v>
      </c>
      <c r="K29">
        <v>0</v>
      </c>
      <c r="L29">
        <v>1</v>
      </c>
      <c r="M29" t="s">
        <v>55</v>
      </c>
      <c r="N29">
        <v>0</v>
      </c>
      <c r="O29">
        <v>0.1</v>
      </c>
      <c r="P29">
        <v>0.5</v>
      </c>
      <c r="Q29" s="4">
        <v>0.04</v>
      </c>
      <c r="R29">
        <v>180</v>
      </c>
      <c r="S29">
        <v>90</v>
      </c>
      <c r="T29">
        <v>90</v>
      </c>
      <c r="U29">
        <v>60</v>
      </c>
      <c r="V29">
        <v>60</v>
      </c>
      <c r="W29">
        <v>0</v>
      </c>
      <c r="X29">
        <v>-1</v>
      </c>
    </row>
    <row r="30" spans="1:24">
      <c r="A30">
        <v>15607</v>
      </c>
      <c r="B30">
        <v>11275</v>
      </c>
      <c r="C30" t="s">
        <v>52</v>
      </c>
      <c r="D30" t="s">
        <v>211</v>
      </c>
      <c r="E30">
        <v>1</v>
      </c>
      <c r="F30" t="s">
        <v>53</v>
      </c>
      <c r="G30" t="s">
        <v>16</v>
      </c>
      <c r="H30">
        <v>9.1</v>
      </c>
      <c r="I30">
        <v>1000</v>
      </c>
      <c r="J30">
        <v>1000</v>
      </c>
      <c r="K30">
        <v>0</v>
      </c>
      <c r="L30">
        <v>1</v>
      </c>
      <c r="M30" t="s">
        <v>55</v>
      </c>
      <c r="N30">
        <v>0</v>
      </c>
      <c r="O30">
        <v>0.1</v>
      </c>
      <c r="P30">
        <v>0.5</v>
      </c>
      <c r="Q30" s="4">
        <v>0.04</v>
      </c>
      <c r="R30">
        <v>40</v>
      </c>
      <c r="S30">
        <v>65</v>
      </c>
      <c r="T30">
        <v>65</v>
      </c>
      <c r="U30">
        <v>140</v>
      </c>
      <c r="V30">
        <v>140</v>
      </c>
      <c r="W30">
        <v>0</v>
      </c>
      <c r="X30">
        <v>-1</v>
      </c>
    </row>
    <row r="31" spans="1:24">
      <c r="A31">
        <v>15607</v>
      </c>
      <c r="B31">
        <v>11284</v>
      </c>
      <c r="C31" t="s">
        <v>52</v>
      </c>
      <c r="D31" t="s">
        <v>212</v>
      </c>
      <c r="E31">
        <v>1</v>
      </c>
      <c r="F31" t="s">
        <v>53</v>
      </c>
      <c r="G31" t="s">
        <v>16</v>
      </c>
      <c r="H31">
        <v>9.1</v>
      </c>
      <c r="I31">
        <v>1000</v>
      </c>
      <c r="J31">
        <v>1000</v>
      </c>
      <c r="K31">
        <v>0</v>
      </c>
      <c r="L31">
        <v>1</v>
      </c>
      <c r="M31" t="s">
        <v>55</v>
      </c>
      <c r="N31">
        <v>0</v>
      </c>
      <c r="O31">
        <v>0.1</v>
      </c>
      <c r="P31">
        <v>0.5</v>
      </c>
      <c r="Q31" s="4">
        <v>0.04</v>
      </c>
      <c r="R31">
        <v>40</v>
      </c>
      <c r="S31">
        <v>65</v>
      </c>
      <c r="T31">
        <v>65</v>
      </c>
      <c r="U31">
        <v>140</v>
      </c>
      <c r="V31">
        <v>140</v>
      </c>
      <c r="W31">
        <v>0</v>
      </c>
      <c r="X31">
        <v>-1</v>
      </c>
    </row>
    <row r="32" spans="1:24">
      <c r="A32">
        <v>15607</v>
      </c>
      <c r="B32">
        <v>11293</v>
      </c>
      <c r="C32" t="s">
        <v>57</v>
      </c>
      <c r="D32" t="s">
        <v>214</v>
      </c>
      <c r="E32">
        <v>1</v>
      </c>
      <c r="F32" t="s">
        <v>53</v>
      </c>
      <c r="G32" t="s">
        <v>16</v>
      </c>
      <c r="H32">
        <v>9.1</v>
      </c>
      <c r="I32">
        <v>1000</v>
      </c>
      <c r="J32">
        <v>1000</v>
      </c>
      <c r="K32">
        <v>0</v>
      </c>
      <c r="L32">
        <v>1</v>
      </c>
      <c r="M32" t="s">
        <v>55</v>
      </c>
      <c r="N32">
        <v>0</v>
      </c>
      <c r="O32">
        <v>0.1</v>
      </c>
      <c r="P32">
        <v>0.5</v>
      </c>
      <c r="Q32" s="4">
        <v>0.04</v>
      </c>
      <c r="R32">
        <v>180</v>
      </c>
      <c r="S32">
        <v>90</v>
      </c>
      <c r="T32">
        <v>90</v>
      </c>
      <c r="U32">
        <v>60</v>
      </c>
      <c r="V32">
        <v>60</v>
      </c>
      <c r="W32">
        <v>0</v>
      </c>
      <c r="X32">
        <v>-1</v>
      </c>
    </row>
    <row r="33" spans="1:24">
      <c r="A33">
        <v>15607</v>
      </c>
      <c r="B33">
        <v>11302</v>
      </c>
      <c r="C33" t="s">
        <v>57</v>
      </c>
      <c r="D33" t="s">
        <v>215</v>
      </c>
      <c r="E33">
        <v>1</v>
      </c>
      <c r="F33" t="s">
        <v>53</v>
      </c>
      <c r="G33" t="s">
        <v>16</v>
      </c>
      <c r="H33">
        <v>9.1</v>
      </c>
      <c r="I33">
        <v>1000</v>
      </c>
      <c r="J33">
        <v>1000</v>
      </c>
      <c r="K33">
        <v>0</v>
      </c>
      <c r="L33">
        <v>1</v>
      </c>
      <c r="M33" t="s">
        <v>55</v>
      </c>
      <c r="N33">
        <v>0</v>
      </c>
      <c r="O33">
        <v>0.1</v>
      </c>
      <c r="P33">
        <v>0.5</v>
      </c>
      <c r="Q33" s="4">
        <v>0.04</v>
      </c>
      <c r="R33">
        <v>180</v>
      </c>
      <c r="S33">
        <v>90</v>
      </c>
      <c r="T33">
        <v>90</v>
      </c>
      <c r="U33">
        <v>60</v>
      </c>
      <c r="V33">
        <v>60</v>
      </c>
      <c r="W33">
        <v>0</v>
      </c>
      <c r="X33">
        <v>-1</v>
      </c>
    </row>
    <row r="34" spans="1:24">
      <c r="A34">
        <v>15608</v>
      </c>
      <c r="B34">
        <v>11022</v>
      </c>
      <c r="C34" t="s">
        <v>204</v>
      </c>
      <c r="D34" t="s">
        <v>219</v>
      </c>
      <c r="E34">
        <v>1</v>
      </c>
      <c r="F34" t="s">
        <v>53</v>
      </c>
      <c r="G34" t="s">
        <v>16</v>
      </c>
      <c r="H34">
        <v>9.1</v>
      </c>
      <c r="I34">
        <v>1000</v>
      </c>
      <c r="J34">
        <v>1000</v>
      </c>
      <c r="K34">
        <v>0</v>
      </c>
      <c r="L34">
        <v>1</v>
      </c>
      <c r="M34" t="s">
        <v>55</v>
      </c>
      <c r="N34">
        <v>0</v>
      </c>
      <c r="O34">
        <v>0.1</v>
      </c>
      <c r="P34">
        <v>0.5</v>
      </c>
      <c r="Q34" s="4">
        <v>0.04</v>
      </c>
      <c r="R34">
        <v>180</v>
      </c>
      <c r="S34">
        <v>175</v>
      </c>
      <c r="T34">
        <v>175</v>
      </c>
      <c r="U34">
        <v>100</v>
      </c>
      <c r="V34">
        <v>100</v>
      </c>
      <c r="W34">
        <v>0</v>
      </c>
      <c r="X34">
        <v>-1</v>
      </c>
    </row>
    <row r="35" spans="1:24">
      <c r="A35">
        <v>15608</v>
      </c>
      <c r="B35">
        <v>11031</v>
      </c>
      <c r="C35" t="s">
        <v>204</v>
      </c>
      <c r="D35" t="s">
        <v>220</v>
      </c>
      <c r="E35">
        <v>1</v>
      </c>
      <c r="F35" t="s">
        <v>53</v>
      </c>
      <c r="G35" t="s">
        <v>16</v>
      </c>
      <c r="H35">
        <v>9.1</v>
      </c>
      <c r="I35">
        <v>1000</v>
      </c>
      <c r="J35">
        <v>1000</v>
      </c>
      <c r="K35">
        <v>0</v>
      </c>
      <c r="L35">
        <v>1</v>
      </c>
      <c r="M35" t="s">
        <v>55</v>
      </c>
      <c r="N35">
        <v>0</v>
      </c>
      <c r="O35">
        <v>0.1</v>
      </c>
      <c r="P35">
        <v>0.5</v>
      </c>
      <c r="Q35" s="4">
        <v>0.04</v>
      </c>
      <c r="R35">
        <v>180</v>
      </c>
      <c r="S35">
        <v>175</v>
      </c>
      <c r="T35">
        <v>175</v>
      </c>
      <c r="U35">
        <v>100</v>
      </c>
      <c r="V35">
        <v>100</v>
      </c>
      <c r="W35">
        <v>0</v>
      </c>
      <c r="X35">
        <v>-1</v>
      </c>
    </row>
    <row r="36" spans="1:24">
      <c r="A36">
        <v>15608</v>
      </c>
      <c r="B36">
        <v>11040</v>
      </c>
      <c r="C36" t="s">
        <v>204</v>
      </c>
      <c r="D36" t="s">
        <v>221</v>
      </c>
      <c r="E36">
        <v>1</v>
      </c>
      <c r="F36" t="s">
        <v>53</v>
      </c>
      <c r="G36" t="s">
        <v>16</v>
      </c>
      <c r="H36">
        <v>9.1</v>
      </c>
      <c r="I36">
        <v>1000</v>
      </c>
      <c r="J36">
        <v>1000</v>
      </c>
      <c r="K36">
        <v>0</v>
      </c>
      <c r="L36">
        <v>1</v>
      </c>
      <c r="M36" t="s">
        <v>55</v>
      </c>
      <c r="N36">
        <v>0</v>
      </c>
      <c r="O36">
        <v>0.1</v>
      </c>
      <c r="P36">
        <v>0.5</v>
      </c>
      <c r="Q36" s="4">
        <v>0.04</v>
      </c>
      <c r="R36">
        <v>180</v>
      </c>
      <c r="S36">
        <v>175</v>
      </c>
      <c r="T36">
        <v>175</v>
      </c>
      <c r="U36">
        <v>100</v>
      </c>
      <c r="V36">
        <v>100</v>
      </c>
      <c r="W36">
        <v>0</v>
      </c>
      <c r="X36">
        <v>-1</v>
      </c>
    </row>
    <row r="37" spans="1:24">
      <c r="A37">
        <v>15608</v>
      </c>
      <c r="B37">
        <v>11049</v>
      </c>
      <c r="C37" t="s">
        <v>204</v>
      </c>
      <c r="D37" t="s">
        <v>222</v>
      </c>
      <c r="E37">
        <v>1</v>
      </c>
      <c r="F37" t="s">
        <v>53</v>
      </c>
      <c r="G37" t="s">
        <v>16</v>
      </c>
      <c r="H37">
        <v>9.1</v>
      </c>
      <c r="I37">
        <v>1000</v>
      </c>
      <c r="J37">
        <v>1000</v>
      </c>
      <c r="K37">
        <v>0</v>
      </c>
      <c r="L37">
        <v>1</v>
      </c>
      <c r="M37" t="s">
        <v>55</v>
      </c>
      <c r="N37">
        <v>0</v>
      </c>
      <c r="O37">
        <v>0.1</v>
      </c>
      <c r="P37">
        <v>0.5</v>
      </c>
      <c r="Q37" s="4">
        <v>0.04</v>
      </c>
      <c r="R37">
        <v>180</v>
      </c>
      <c r="S37">
        <v>175</v>
      </c>
      <c r="T37">
        <v>175</v>
      </c>
      <c r="U37">
        <v>100</v>
      </c>
      <c r="V37">
        <v>100</v>
      </c>
      <c r="W37">
        <v>0</v>
      </c>
      <c r="X37">
        <v>-1</v>
      </c>
    </row>
    <row r="38" spans="1:24">
      <c r="A38">
        <v>15608</v>
      </c>
      <c r="B38">
        <v>11095</v>
      </c>
      <c r="C38" t="s">
        <v>209</v>
      </c>
      <c r="D38" t="s">
        <v>219</v>
      </c>
      <c r="E38">
        <v>1</v>
      </c>
      <c r="F38" t="s">
        <v>53</v>
      </c>
      <c r="G38" t="s">
        <v>16</v>
      </c>
      <c r="H38">
        <v>9.1</v>
      </c>
      <c r="I38">
        <v>1000</v>
      </c>
      <c r="J38">
        <v>1000</v>
      </c>
      <c r="K38">
        <v>0</v>
      </c>
      <c r="L38">
        <v>1</v>
      </c>
      <c r="M38" t="s">
        <v>55</v>
      </c>
      <c r="N38">
        <v>0</v>
      </c>
      <c r="O38">
        <v>0.1</v>
      </c>
      <c r="P38">
        <v>0.5</v>
      </c>
      <c r="Q38" s="4">
        <v>0.04</v>
      </c>
      <c r="R38">
        <v>220</v>
      </c>
      <c r="S38">
        <v>175</v>
      </c>
      <c r="T38">
        <v>175</v>
      </c>
      <c r="U38">
        <v>100</v>
      </c>
      <c r="V38">
        <v>100</v>
      </c>
      <c r="W38">
        <v>0</v>
      </c>
      <c r="X38">
        <v>-1</v>
      </c>
    </row>
    <row r="39" spans="1:24">
      <c r="A39">
        <v>15608</v>
      </c>
      <c r="B39">
        <v>11113</v>
      </c>
      <c r="C39" t="s">
        <v>209</v>
      </c>
      <c r="D39" t="s">
        <v>220</v>
      </c>
      <c r="E39">
        <v>1</v>
      </c>
      <c r="F39" t="s">
        <v>53</v>
      </c>
      <c r="G39" t="s">
        <v>16</v>
      </c>
      <c r="H39">
        <v>9.1</v>
      </c>
      <c r="I39">
        <v>1000</v>
      </c>
      <c r="J39">
        <v>1000</v>
      </c>
      <c r="K39">
        <v>0</v>
      </c>
      <c r="L39">
        <v>1</v>
      </c>
      <c r="M39" t="s">
        <v>55</v>
      </c>
      <c r="N39">
        <v>0</v>
      </c>
      <c r="O39">
        <v>0.1</v>
      </c>
      <c r="P39">
        <v>0.5</v>
      </c>
      <c r="Q39" s="4">
        <v>0.04</v>
      </c>
      <c r="R39">
        <v>220</v>
      </c>
      <c r="S39">
        <v>175</v>
      </c>
      <c r="T39">
        <v>175</v>
      </c>
      <c r="U39">
        <v>100</v>
      </c>
      <c r="V39">
        <v>100</v>
      </c>
      <c r="W39">
        <v>0</v>
      </c>
      <c r="X39">
        <v>-1</v>
      </c>
    </row>
    <row r="40" spans="1:24">
      <c r="A40">
        <v>15608</v>
      </c>
      <c r="B40">
        <v>11131</v>
      </c>
      <c r="C40" t="s">
        <v>209</v>
      </c>
      <c r="D40" t="s">
        <v>221</v>
      </c>
      <c r="E40">
        <v>1</v>
      </c>
      <c r="F40" t="s">
        <v>53</v>
      </c>
      <c r="G40" t="s">
        <v>16</v>
      </c>
      <c r="H40">
        <v>9.1</v>
      </c>
      <c r="I40">
        <v>1000</v>
      </c>
      <c r="J40">
        <v>1000</v>
      </c>
      <c r="K40">
        <v>0</v>
      </c>
      <c r="L40">
        <v>1</v>
      </c>
      <c r="M40" t="s">
        <v>55</v>
      </c>
      <c r="N40">
        <v>0</v>
      </c>
      <c r="O40">
        <v>0.1</v>
      </c>
      <c r="P40">
        <v>0.5</v>
      </c>
      <c r="Q40" s="4">
        <v>0.04</v>
      </c>
      <c r="R40">
        <v>220</v>
      </c>
      <c r="S40">
        <v>175</v>
      </c>
      <c r="T40">
        <v>175</v>
      </c>
      <c r="U40">
        <v>100</v>
      </c>
      <c r="V40">
        <v>100</v>
      </c>
      <c r="W40">
        <v>0</v>
      </c>
      <c r="X40">
        <v>-1</v>
      </c>
    </row>
    <row r="41" spans="1:24">
      <c r="A41">
        <v>15608</v>
      </c>
      <c r="B41">
        <v>11149</v>
      </c>
      <c r="C41" t="s">
        <v>209</v>
      </c>
      <c r="D41" t="s">
        <v>222</v>
      </c>
      <c r="E41">
        <v>1</v>
      </c>
      <c r="F41" t="s">
        <v>53</v>
      </c>
      <c r="G41" t="s">
        <v>16</v>
      </c>
      <c r="H41">
        <v>9.1</v>
      </c>
      <c r="I41">
        <v>1000</v>
      </c>
      <c r="J41">
        <v>1000</v>
      </c>
      <c r="K41">
        <v>0</v>
      </c>
      <c r="L41">
        <v>1</v>
      </c>
      <c r="M41" t="s">
        <v>55</v>
      </c>
      <c r="N41">
        <v>0</v>
      </c>
      <c r="O41">
        <v>0.1</v>
      </c>
      <c r="P41">
        <v>0.5</v>
      </c>
      <c r="Q41" s="4">
        <v>0.04</v>
      </c>
      <c r="R41">
        <v>220</v>
      </c>
      <c r="S41">
        <v>175</v>
      </c>
      <c r="T41">
        <v>175</v>
      </c>
      <c r="U41">
        <v>100</v>
      </c>
      <c r="V41">
        <v>100</v>
      </c>
      <c r="W41">
        <v>0</v>
      </c>
      <c r="X41">
        <v>-1</v>
      </c>
    </row>
    <row r="42" spans="1:24">
      <c r="A42">
        <v>15608</v>
      </c>
      <c r="B42">
        <v>11186</v>
      </c>
      <c r="C42" t="s">
        <v>52</v>
      </c>
      <c r="D42" t="s">
        <v>219</v>
      </c>
      <c r="E42">
        <v>1</v>
      </c>
      <c r="F42" t="s">
        <v>53</v>
      </c>
      <c r="G42" t="s">
        <v>16</v>
      </c>
      <c r="H42">
        <v>9.1</v>
      </c>
      <c r="I42">
        <v>1000</v>
      </c>
      <c r="J42">
        <v>1000</v>
      </c>
      <c r="K42">
        <v>0</v>
      </c>
      <c r="L42">
        <v>1</v>
      </c>
      <c r="M42" t="s">
        <v>55</v>
      </c>
      <c r="N42">
        <v>0</v>
      </c>
      <c r="O42">
        <v>0.1</v>
      </c>
      <c r="P42">
        <v>0.5</v>
      </c>
      <c r="Q42" s="4">
        <v>0.04</v>
      </c>
      <c r="R42">
        <v>40</v>
      </c>
      <c r="S42">
        <v>65</v>
      </c>
      <c r="T42">
        <v>65</v>
      </c>
      <c r="U42">
        <v>140</v>
      </c>
      <c r="V42">
        <v>140</v>
      </c>
      <c r="W42">
        <v>0</v>
      </c>
      <c r="X42">
        <v>-1</v>
      </c>
    </row>
    <row r="43" spans="1:24">
      <c r="A43">
        <v>15608</v>
      </c>
      <c r="B43">
        <v>11195</v>
      </c>
      <c r="C43" t="s">
        <v>52</v>
      </c>
      <c r="D43" t="s">
        <v>220</v>
      </c>
      <c r="E43">
        <v>1</v>
      </c>
      <c r="F43" t="s">
        <v>53</v>
      </c>
      <c r="G43" t="s">
        <v>16</v>
      </c>
      <c r="H43">
        <v>9.1</v>
      </c>
      <c r="I43">
        <v>1000</v>
      </c>
      <c r="J43">
        <v>1000</v>
      </c>
      <c r="K43">
        <v>0</v>
      </c>
      <c r="L43">
        <v>1</v>
      </c>
      <c r="M43" t="s">
        <v>55</v>
      </c>
      <c r="N43">
        <v>0</v>
      </c>
      <c r="O43">
        <v>0.1</v>
      </c>
      <c r="P43">
        <v>0.5</v>
      </c>
      <c r="Q43" s="4">
        <v>0.04</v>
      </c>
      <c r="R43">
        <v>40</v>
      </c>
      <c r="S43">
        <v>65</v>
      </c>
      <c r="T43">
        <v>65</v>
      </c>
      <c r="U43">
        <v>140</v>
      </c>
      <c r="V43">
        <v>140</v>
      </c>
      <c r="W43">
        <v>0</v>
      </c>
      <c r="X43">
        <v>-1</v>
      </c>
    </row>
    <row r="44" spans="1:24">
      <c r="A44">
        <v>15608</v>
      </c>
      <c r="B44">
        <v>11222</v>
      </c>
      <c r="C44" t="s">
        <v>52</v>
      </c>
      <c r="D44" t="s">
        <v>219</v>
      </c>
      <c r="E44">
        <v>1</v>
      </c>
      <c r="F44" t="s">
        <v>53</v>
      </c>
      <c r="G44" t="s">
        <v>16</v>
      </c>
      <c r="H44">
        <v>9.1</v>
      </c>
      <c r="I44">
        <v>1000</v>
      </c>
      <c r="J44">
        <v>1000</v>
      </c>
      <c r="K44">
        <v>0</v>
      </c>
      <c r="L44">
        <v>1</v>
      </c>
      <c r="M44" t="s">
        <v>55</v>
      </c>
      <c r="N44">
        <v>0</v>
      </c>
      <c r="O44">
        <v>0.1</v>
      </c>
      <c r="P44">
        <v>0.5</v>
      </c>
      <c r="Q44" s="4">
        <v>0.04</v>
      </c>
      <c r="R44">
        <v>40</v>
      </c>
      <c r="S44">
        <v>65</v>
      </c>
      <c r="T44">
        <v>65</v>
      </c>
      <c r="U44">
        <v>140</v>
      </c>
      <c r="V44">
        <v>140</v>
      </c>
      <c r="W44">
        <v>0</v>
      </c>
      <c r="X44">
        <v>-1</v>
      </c>
    </row>
    <row r="45" spans="1:24">
      <c r="A45">
        <v>15608</v>
      </c>
      <c r="B45">
        <v>11231</v>
      </c>
      <c r="C45" t="s">
        <v>52</v>
      </c>
      <c r="D45" t="s">
        <v>220</v>
      </c>
      <c r="E45">
        <v>1</v>
      </c>
      <c r="F45" t="s">
        <v>53</v>
      </c>
      <c r="G45" t="s">
        <v>16</v>
      </c>
      <c r="H45">
        <v>9.1</v>
      </c>
      <c r="I45">
        <v>1000</v>
      </c>
      <c r="J45">
        <v>1000</v>
      </c>
      <c r="K45">
        <v>0</v>
      </c>
      <c r="L45">
        <v>1</v>
      </c>
      <c r="M45" t="s">
        <v>55</v>
      </c>
      <c r="N45">
        <v>0</v>
      </c>
      <c r="O45">
        <v>0.1</v>
      </c>
      <c r="P45">
        <v>0.5</v>
      </c>
      <c r="Q45" s="4">
        <v>0.04</v>
      </c>
      <c r="R45">
        <v>40</v>
      </c>
      <c r="S45">
        <v>65</v>
      </c>
      <c r="T45">
        <v>65</v>
      </c>
      <c r="U45">
        <v>140</v>
      </c>
      <c r="V45">
        <v>140</v>
      </c>
      <c r="W45">
        <v>0</v>
      </c>
      <c r="X45">
        <v>-1</v>
      </c>
    </row>
    <row r="46" spans="1:24">
      <c r="A46">
        <v>15608</v>
      </c>
      <c r="B46">
        <v>11240</v>
      </c>
      <c r="C46" t="s">
        <v>52</v>
      </c>
      <c r="D46" t="s">
        <v>219</v>
      </c>
      <c r="E46">
        <v>1</v>
      </c>
      <c r="F46" t="s">
        <v>53</v>
      </c>
      <c r="G46" t="s">
        <v>16</v>
      </c>
      <c r="H46">
        <v>9.1</v>
      </c>
      <c r="I46">
        <v>1000</v>
      </c>
      <c r="J46">
        <v>1000</v>
      </c>
      <c r="K46">
        <v>0</v>
      </c>
      <c r="L46">
        <v>1</v>
      </c>
      <c r="M46" t="s">
        <v>55</v>
      </c>
      <c r="N46">
        <v>0</v>
      </c>
      <c r="O46">
        <v>0.1</v>
      </c>
      <c r="P46">
        <v>0.5</v>
      </c>
      <c r="Q46" s="4">
        <v>0.04</v>
      </c>
      <c r="R46">
        <v>40</v>
      </c>
      <c r="S46">
        <v>65</v>
      </c>
      <c r="T46">
        <v>65</v>
      </c>
      <c r="U46">
        <v>140</v>
      </c>
      <c r="V46">
        <v>140</v>
      </c>
      <c r="W46">
        <v>0</v>
      </c>
      <c r="X46">
        <v>-1</v>
      </c>
    </row>
    <row r="47" spans="1:24">
      <c r="A47">
        <v>15608</v>
      </c>
      <c r="B47">
        <v>11249</v>
      </c>
      <c r="C47" t="s">
        <v>52</v>
      </c>
      <c r="D47" t="s">
        <v>220</v>
      </c>
      <c r="E47">
        <v>1</v>
      </c>
      <c r="F47" t="s">
        <v>53</v>
      </c>
      <c r="G47" t="s">
        <v>16</v>
      </c>
      <c r="H47">
        <v>9.1</v>
      </c>
      <c r="I47">
        <v>1000</v>
      </c>
      <c r="J47">
        <v>1000</v>
      </c>
      <c r="K47">
        <v>0</v>
      </c>
      <c r="L47">
        <v>1</v>
      </c>
      <c r="M47" t="s">
        <v>55</v>
      </c>
      <c r="N47">
        <v>0</v>
      </c>
      <c r="O47">
        <v>0.1</v>
      </c>
      <c r="P47">
        <v>0.5</v>
      </c>
      <c r="Q47" s="4">
        <v>0.04</v>
      </c>
      <c r="R47">
        <v>40</v>
      </c>
      <c r="S47">
        <v>65</v>
      </c>
      <c r="T47">
        <v>65</v>
      </c>
      <c r="U47">
        <v>140</v>
      </c>
      <c r="V47">
        <v>140</v>
      </c>
      <c r="W47">
        <v>0</v>
      </c>
      <c r="X47">
        <v>-1</v>
      </c>
    </row>
    <row r="48" spans="1:24">
      <c r="A48">
        <v>15608</v>
      </c>
      <c r="B48">
        <v>11258</v>
      </c>
      <c r="C48" t="s">
        <v>52</v>
      </c>
      <c r="D48" t="s">
        <v>221</v>
      </c>
      <c r="E48">
        <v>1</v>
      </c>
      <c r="F48" t="s">
        <v>53</v>
      </c>
      <c r="G48" t="s">
        <v>16</v>
      </c>
      <c r="H48">
        <v>9.1</v>
      </c>
      <c r="I48">
        <v>1000</v>
      </c>
      <c r="J48">
        <v>1000</v>
      </c>
      <c r="K48">
        <v>0</v>
      </c>
      <c r="L48">
        <v>1</v>
      </c>
      <c r="M48" t="s">
        <v>55</v>
      </c>
      <c r="N48">
        <v>0</v>
      </c>
      <c r="O48">
        <v>0.1</v>
      </c>
      <c r="P48">
        <v>0.5</v>
      </c>
      <c r="Q48" s="4">
        <v>0.04</v>
      </c>
      <c r="R48">
        <v>40</v>
      </c>
      <c r="S48">
        <v>65</v>
      </c>
      <c r="T48">
        <v>65</v>
      </c>
      <c r="U48">
        <v>140</v>
      </c>
      <c r="V48">
        <v>140</v>
      </c>
      <c r="W48">
        <v>0</v>
      </c>
      <c r="X48">
        <v>-1</v>
      </c>
    </row>
    <row r="49" spans="1:24">
      <c r="A49">
        <v>15608</v>
      </c>
      <c r="B49">
        <v>11267</v>
      </c>
      <c r="C49" t="s">
        <v>52</v>
      </c>
      <c r="D49" t="s">
        <v>222</v>
      </c>
      <c r="E49">
        <v>1</v>
      </c>
      <c r="F49" t="s">
        <v>53</v>
      </c>
      <c r="G49" t="s">
        <v>16</v>
      </c>
      <c r="H49">
        <v>9.1</v>
      </c>
      <c r="I49">
        <v>1000</v>
      </c>
      <c r="J49">
        <v>1000</v>
      </c>
      <c r="K49">
        <v>0</v>
      </c>
      <c r="L49">
        <v>1</v>
      </c>
      <c r="M49" t="s">
        <v>55</v>
      </c>
      <c r="N49">
        <v>0</v>
      </c>
      <c r="O49">
        <v>0.1</v>
      </c>
      <c r="P49">
        <v>0.5</v>
      </c>
      <c r="Q49" s="4">
        <v>0.04</v>
      </c>
      <c r="R49">
        <v>40</v>
      </c>
      <c r="S49">
        <v>65</v>
      </c>
      <c r="T49">
        <v>65</v>
      </c>
      <c r="U49">
        <v>140</v>
      </c>
      <c r="V49">
        <v>140</v>
      </c>
      <c r="W49">
        <v>0</v>
      </c>
      <c r="X49">
        <v>-1</v>
      </c>
    </row>
    <row r="50" spans="1:24">
      <c r="A50">
        <v>15609</v>
      </c>
      <c r="B50">
        <v>11058</v>
      </c>
      <c r="C50" t="s">
        <v>204</v>
      </c>
      <c r="D50" t="s">
        <v>224</v>
      </c>
      <c r="E50">
        <v>1</v>
      </c>
      <c r="F50" t="s">
        <v>53</v>
      </c>
      <c r="G50" t="s">
        <v>16</v>
      </c>
      <c r="H50">
        <v>9.1</v>
      </c>
      <c r="I50">
        <v>1000</v>
      </c>
      <c r="J50">
        <v>1000</v>
      </c>
      <c r="K50">
        <v>0</v>
      </c>
      <c r="L50">
        <v>1</v>
      </c>
      <c r="M50" t="s">
        <v>55</v>
      </c>
      <c r="N50">
        <v>0</v>
      </c>
      <c r="O50">
        <v>0.1</v>
      </c>
      <c r="P50">
        <v>0.5</v>
      </c>
      <c r="Q50" s="4">
        <v>0.04</v>
      </c>
      <c r="R50">
        <v>180</v>
      </c>
      <c r="S50">
        <v>175</v>
      </c>
      <c r="T50">
        <v>175</v>
      </c>
      <c r="U50">
        <v>100</v>
      </c>
      <c r="V50">
        <v>100</v>
      </c>
      <c r="W50">
        <v>0</v>
      </c>
      <c r="X50">
        <v>-1</v>
      </c>
    </row>
    <row r="51" spans="1:24">
      <c r="A51">
        <v>15609</v>
      </c>
      <c r="B51">
        <v>11067</v>
      </c>
      <c r="C51" t="s">
        <v>204</v>
      </c>
      <c r="D51" t="s">
        <v>225</v>
      </c>
      <c r="E51">
        <v>1</v>
      </c>
      <c r="F51" t="s">
        <v>53</v>
      </c>
      <c r="G51" t="s">
        <v>16</v>
      </c>
      <c r="H51">
        <v>9.1</v>
      </c>
      <c r="I51">
        <v>1000</v>
      </c>
      <c r="J51">
        <v>1000</v>
      </c>
      <c r="K51">
        <v>0</v>
      </c>
      <c r="L51">
        <v>1</v>
      </c>
      <c r="M51" t="s">
        <v>55</v>
      </c>
      <c r="N51">
        <v>0</v>
      </c>
      <c r="O51">
        <v>0.1</v>
      </c>
      <c r="P51">
        <v>0.5</v>
      </c>
      <c r="Q51" s="4">
        <v>0.04</v>
      </c>
      <c r="R51">
        <v>180</v>
      </c>
      <c r="S51">
        <v>175</v>
      </c>
      <c r="T51">
        <v>175</v>
      </c>
      <c r="U51">
        <v>100</v>
      </c>
      <c r="V51">
        <v>100</v>
      </c>
      <c r="W51">
        <v>0</v>
      </c>
      <c r="X51">
        <v>-1</v>
      </c>
    </row>
    <row r="52" spans="1:24">
      <c r="A52">
        <v>15609</v>
      </c>
      <c r="B52">
        <v>11076</v>
      </c>
      <c r="C52" t="s">
        <v>213</v>
      </c>
      <c r="D52" t="s">
        <v>226</v>
      </c>
      <c r="E52">
        <v>1</v>
      </c>
      <c r="F52" t="s">
        <v>53</v>
      </c>
      <c r="G52" t="s">
        <v>16</v>
      </c>
      <c r="H52">
        <v>9.1</v>
      </c>
      <c r="I52">
        <v>1000</v>
      </c>
      <c r="J52">
        <v>1000</v>
      </c>
      <c r="K52">
        <v>0</v>
      </c>
      <c r="L52">
        <v>1</v>
      </c>
      <c r="M52" t="s">
        <v>55</v>
      </c>
      <c r="N52">
        <v>0</v>
      </c>
      <c r="O52">
        <v>0.1</v>
      </c>
      <c r="P52">
        <v>0.5</v>
      </c>
      <c r="Q52" s="4">
        <v>0.04</v>
      </c>
      <c r="R52">
        <v>180</v>
      </c>
      <c r="S52">
        <v>110</v>
      </c>
      <c r="T52">
        <v>110</v>
      </c>
      <c r="U52">
        <v>100</v>
      </c>
      <c r="V52">
        <v>100</v>
      </c>
      <c r="W52">
        <v>0</v>
      </c>
      <c r="X52">
        <v>-1</v>
      </c>
    </row>
    <row r="53" spans="1:24">
      <c r="A53">
        <v>15609</v>
      </c>
      <c r="B53">
        <v>11085</v>
      </c>
      <c r="C53" t="s">
        <v>213</v>
      </c>
      <c r="D53" t="s">
        <v>227</v>
      </c>
      <c r="E53">
        <v>1</v>
      </c>
      <c r="F53" t="s">
        <v>53</v>
      </c>
      <c r="G53" t="s">
        <v>16</v>
      </c>
      <c r="H53">
        <v>9.1</v>
      </c>
      <c r="I53">
        <v>1000</v>
      </c>
      <c r="J53">
        <v>1000</v>
      </c>
      <c r="K53">
        <v>0</v>
      </c>
      <c r="L53">
        <v>1</v>
      </c>
      <c r="M53" t="s">
        <v>55</v>
      </c>
      <c r="N53">
        <v>0</v>
      </c>
      <c r="O53">
        <v>0.1</v>
      </c>
      <c r="P53">
        <v>0.5</v>
      </c>
      <c r="Q53" s="4">
        <v>0.04</v>
      </c>
      <c r="R53">
        <v>180</v>
      </c>
      <c r="S53">
        <v>110</v>
      </c>
      <c r="T53">
        <v>110</v>
      </c>
      <c r="U53">
        <v>100</v>
      </c>
      <c r="V53">
        <v>100</v>
      </c>
      <c r="W53">
        <v>0</v>
      </c>
      <c r="X53">
        <v>-1</v>
      </c>
    </row>
    <row r="54" spans="1:24">
      <c r="A54">
        <v>15609</v>
      </c>
      <c r="B54">
        <v>11096</v>
      </c>
      <c r="C54" t="s">
        <v>209</v>
      </c>
      <c r="D54" t="s">
        <v>224</v>
      </c>
      <c r="E54">
        <v>1</v>
      </c>
      <c r="F54" t="s">
        <v>53</v>
      </c>
      <c r="G54" t="s">
        <v>16</v>
      </c>
      <c r="H54">
        <v>9.1</v>
      </c>
      <c r="I54">
        <v>1000</v>
      </c>
      <c r="J54">
        <v>1000</v>
      </c>
      <c r="K54">
        <v>0</v>
      </c>
      <c r="L54">
        <v>1</v>
      </c>
      <c r="M54" t="s">
        <v>55</v>
      </c>
      <c r="N54">
        <v>0</v>
      </c>
      <c r="O54">
        <v>0.1</v>
      </c>
      <c r="P54">
        <v>0.5</v>
      </c>
      <c r="Q54" s="4">
        <v>0.04</v>
      </c>
      <c r="R54">
        <v>220</v>
      </c>
      <c r="S54">
        <v>175</v>
      </c>
      <c r="T54">
        <v>175</v>
      </c>
      <c r="U54">
        <v>100</v>
      </c>
      <c r="V54">
        <v>100</v>
      </c>
      <c r="W54">
        <v>0</v>
      </c>
      <c r="X54">
        <v>-1</v>
      </c>
    </row>
    <row r="55" spans="1:24">
      <c r="A55">
        <v>15609</v>
      </c>
      <c r="B55">
        <v>11114</v>
      </c>
      <c r="C55" t="s">
        <v>209</v>
      </c>
      <c r="D55" t="s">
        <v>225</v>
      </c>
      <c r="E55">
        <v>1</v>
      </c>
      <c r="F55" t="s">
        <v>53</v>
      </c>
      <c r="G55" t="s">
        <v>16</v>
      </c>
      <c r="H55">
        <v>9.1</v>
      </c>
      <c r="I55">
        <v>1000</v>
      </c>
      <c r="J55">
        <v>1000</v>
      </c>
      <c r="K55">
        <v>0</v>
      </c>
      <c r="L55">
        <v>1</v>
      </c>
      <c r="M55" t="s">
        <v>55</v>
      </c>
      <c r="N55">
        <v>0</v>
      </c>
      <c r="O55">
        <v>0.1</v>
      </c>
      <c r="P55">
        <v>0.5</v>
      </c>
      <c r="Q55" s="4">
        <v>0.04</v>
      </c>
      <c r="R55">
        <v>220</v>
      </c>
      <c r="S55">
        <v>175</v>
      </c>
      <c r="T55">
        <v>175</v>
      </c>
      <c r="U55">
        <v>100</v>
      </c>
      <c r="V55">
        <v>100</v>
      </c>
      <c r="W55">
        <v>0</v>
      </c>
      <c r="X55">
        <v>-1</v>
      </c>
    </row>
    <row r="56" spans="1:24">
      <c r="A56">
        <v>15609</v>
      </c>
      <c r="B56">
        <v>11132</v>
      </c>
      <c r="C56" t="s">
        <v>209</v>
      </c>
      <c r="D56" t="s">
        <v>226</v>
      </c>
      <c r="E56">
        <v>1</v>
      </c>
      <c r="F56" t="s">
        <v>53</v>
      </c>
      <c r="G56" t="s">
        <v>16</v>
      </c>
      <c r="H56">
        <v>9.1</v>
      </c>
      <c r="I56">
        <v>1000</v>
      </c>
      <c r="J56">
        <v>1000</v>
      </c>
      <c r="K56">
        <v>0</v>
      </c>
      <c r="L56">
        <v>1</v>
      </c>
      <c r="M56" t="s">
        <v>55</v>
      </c>
      <c r="N56">
        <v>0</v>
      </c>
      <c r="O56">
        <v>0.1</v>
      </c>
      <c r="P56">
        <v>0.5</v>
      </c>
      <c r="Q56" s="4">
        <v>0.04</v>
      </c>
      <c r="R56">
        <v>220</v>
      </c>
      <c r="S56">
        <v>175</v>
      </c>
      <c r="T56">
        <v>175</v>
      </c>
      <c r="U56">
        <v>100</v>
      </c>
      <c r="V56">
        <v>100</v>
      </c>
      <c r="W56">
        <v>0</v>
      </c>
      <c r="X56">
        <v>-1</v>
      </c>
    </row>
    <row r="57" spans="1:24">
      <c r="A57">
        <v>15609</v>
      </c>
      <c r="B57">
        <v>11150</v>
      </c>
      <c r="C57" t="s">
        <v>209</v>
      </c>
      <c r="D57" t="s">
        <v>227</v>
      </c>
      <c r="E57">
        <v>1</v>
      </c>
      <c r="F57" t="s">
        <v>53</v>
      </c>
      <c r="G57" t="s">
        <v>16</v>
      </c>
      <c r="H57">
        <v>9.1</v>
      </c>
      <c r="I57">
        <v>1000</v>
      </c>
      <c r="J57">
        <v>1000</v>
      </c>
      <c r="K57">
        <v>0</v>
      </c>
      <c r="L57">
        <v>1</v>
      </c>
      <c r="M57" t="s">
        <v>55</v>
      </c>
      <c r="N57">
        <v>0</v>
      </c>
      <c r="O57">
        <v>0.1</v>
      </c>
      <c r="P57">
        <v>0.5</v>
      </c>
      <c r="Q57" s="4">
        <v>0.04</v>
      </c>
      <c r="R57">
        <v>220</v>
      </c>
      <c r="S57">
        <v>175</v>
      </c>
      <c r="T57">
        <v>175</v>
      </c>
      <c r="U57">
        <v>100</v>
      </c>
      <c r="V57">
        <v>100</v>
      </c>
      <c r="W57">
        <v>0</v>
      </c>
      <c r="X57">
        <v>-1</v>
      </c>
    </row>
    <row r="58" spans="1:24">
      <c r="A58">
        <v>15609</v>
      </c>
      <c r="B58">
        <v>11166</v>
      </c>
      <c r="C58" t="s">
        <v>216</v>
      </c>
      <c r="D58" t="s">
        <v>226</v>
      </c>
      <c r="E58">
        <v>1</v>
      </c>
      <c r="F58" t="s">
        <v>53</v>
      </c>
      <c r="G58" t="s">
        <v>16</v>
      </c>
      <c r="H58">
        <v>9.1</v>
      </c>
      <c r="I58">
        <v>1000</v>
      </c>
      <c r="J58">
        <v>1000</v>
      </c>
      <c r="K58">
        <v>0</v>
      </c>
      <c r="L58">
        <v>1</v>
      </c>
      <c r="M58" t="s">
        <v>55</v>
      </c>
      <c r="N58">
        <v>0</v>
      </c>
      <c r="O58">
        <v>0.1</v>
      </c>
      <c r="P58">
        <v>0.5</v>
      </c>
      <c r="Q58" s="4">
        <v>0.04</v>
      </c>
      <c r="R58">
        <v>180</v>
      </c>
      <c r="S58">
        <v>110</v>
      </c>
      <c r="T58">
        <v>110</v>
      </c>
      <c r="U58">
        <v>100</v>
      </c>
      <c r="V58">
        <v>100</v>
      </c>
      <c r="W58">
        <v>80</v>
      </c>
      <c r="X58">
        <v>-1</v>
      </c>
    </row>
    <row r="59" spans="1:24">
      <c r="A59">
        <v>15609</v>
      </c>
      <c r="B59">
        <v>11175</v>
      </c>
      <c r="C59" t="s">
        <v>216</v>
      </c>
      <c r="D59" t="s">
        <v>227</v>
      </c>
      <c r="E59">
        <v>1</v>
      </c>
      <c r="F59" t="s">
        <v>53</v>
      </c>
      <c r="G59" t="s">
        <v>16</v>
      </c>
      <c r="H59">
        <v>9.1</v>
      </c>
      <c r="I59">
        <v>1000</v>
      </c>
      <c r="J59">
        <v>1000</v>
      </c>
      <c r="K59">
        <v>0</v>
      </c>
      <c r="L59">
        <v>1</v>
      </c>
      <c r="M59" t="s">
        <v>55</v>
      </c>
      <c r="N59">
        <v>0</v>
      </c>
      <c r="O59">
        <v>0.1</v>
      </c>
      <c r="P59">
        <v>0.5</v>
      </c>
      <c r="Q59" s="4">
        <v>0.04</v>
      </c>
      <c r="R59">
        <v>180</v>
      </c>
      <c r="S59">
        <v>110</v>
      </c>
      <c r="T59">
        <v>110</v>
      </c>
      <c r="U59">
        <v>100</v>
      </c>
      <c r="V59">
        <v>100</v>
      </c>
      <c r="W59">
        <v>80</v>
      </c>
      <c r="X59">
        <v>-1</v>
      </c>
    </row>
    <row r="60" spans="1:24">
      <c r="A60">
        <v>15609</v>
      </c>
      <c r="B60">
        <v>11204</v>
      </c>
      <c r="C60" t="s">
        <v>52</v>
      </c>
      <c r="D60" t="s">
        <v>224</v>
      </c>
      <c r="E60">
        <v>1</v>
      </c>
      <c r="F60" t="s">
        <v>53</v>
      </c>
      <c r="G60" t="s">
        <v>16</v>
      </c>
      <c r="H60">
        <v>9.1</v>
      </c>
      <c r="I60">
        <v>1000</v>
      </c>
      <c r="J60">
        <v>1000</v>
      </c>
      <c r="K60">
        <v>0</v>
      </c>
      <c r="L60">
        <v>1</v>
      </c>
      <c r="M60" t="s">
        <v>55</v>
      </c>
      <c r="N60">
        <v>0</v>
      </c>
      <c r="O60">
        <v>0.1</v>
      </c>
      <c r="P60">
        <v>0.5</v>
      </c>
      <c r="Q60" s="4">
        <v>0.04</v>
      </c>
      <c r="R60">
        <v>40</v>
      </c>
      <c r="S60">
        <v>65</v>
      </c>
      <c r="T60">
        <v>65</v>
      </c>
      <c r="U60">
        <v>140</v>
      </c>
      <c r="V60">
        <v>140</v>
      </c>
      <c r="W60">
        <v>0</v>
      </c>
      <c r="X60">
        <v>-1</v>
      </c>
    </row>
    <row r="61" spans="1:24">
      <c r="A61">
        <v>15609</v>
      </c>
      <c r="B61">
        <v>11213</v>
      </c>
      <c r="C61" t="s">
        <v>57</v>
      </c>
      <c r="D61" t="s">
        <v>225</v>
      </c>
      <c r="E61">
        <v>1</v>
      </c>
      <c r="F61" t="s">
        <v>53</v>
      </c>
      <c r="G61" t="s">
        <v>16</v>
      </c>
      <c r="H61">
        <v>9.1</v>
      </c>
      <c r="I61">
        <v>1000</v>
      </c>
      <c r="J61">
        <v>1000</v>
      </c>
      <c r="K61">
        <v>0</v>
      </c>
      <c r="L61">
        <v>1</v>
      </c>
      <c r="M61" t="s">
        <v>55</v>
      </c>
      <c r="N61">
        <v>0</v>
      </c>
      <c r="O61">
        <v>0.1</v>
      </c>
      <c r="P61">
        <v>0.5</v>
      </c>
      <c r="Q61" s="4">
        <v>0.04</v>
      </c>
      <c r="R61">
        <v>180</v>
      </c>
      <c r="S61">
        <v>90</v>
      </c>
      <c r="T61">
        <v>90</v>
      </c>
      <c r="U61">
        <v>60</v>
      </c>
      <c r="V61">
        <v>60</v>
      </c>
      <c r="W61">
        <v>0</v>
      </c>
      <c r="X61">
        <v>-1</v>
      </c>
    </row>
    <row r="62" spans="1:24">
      <c r="A62">
        <v>15609</v>
      </c>
      <c r="B62">
        <v>11276</v>
      </c>
      <c r="C62" t="s">
        <v>52</v>
      </c>
      <c r="D62" t="s">
        <v>224</v>
      </c>
      <c r="E62">
        <v>1</v>
      </c>
      <c r="F62" t="s">
        <v>53</v>
      </c>
      <c r="G62" t="s">
        <v>16</v>
      </c>
      <c r="H62">
        <v>9.1</v>
      </c>
      <c r="I62">
        <v>1000</v>
      </c>
      <c r="J62">
        <v>1000</v>
      </c>
      <c r="K62">
        <v>0</v>
      </c>
      <c r="L62">
        <v>1</v>
      </c>
      <c r="M62" t="s">
        <v>55</v>
      </c>
      <c r="N62">
        <v>0</v>
      </c>
      <c r="O62">
        <v>0.1</v>
      </c>
      <c r="P62">
        <v>0.5</v>
      </c>
      <c r="Q62" s="4">
        <v>0.04</v>
      </c>
      <c r="R62">
        <v>40</v>
      </c>
      <c r="S62">
        <v>65</v>
      </c>
      <c r="T62">
        <v>65</v>
      </c>
      <c r="U62">
        <v>140</v>
      </c>
      <c r="V62">
        <v>140</v>
      </c>
      <c r="W62">
        <v>0</v>
      </c>
      <c r="X62">
        <v>-1</v>
      </c>
    </row>
    <row r="63" spans="1:24">
      <c r="A63">
        <v>15609</v>
      </c>
      <c r="B63">
        <v>11285</v>
      </c>
      <c r="C63" t="s">
        <v>52</v>
      </c>
      <c r="D63" t="s">
        <v>225</v>
      </c>
      <c r="E63">
        <v>1</v>
      </c>
      <c r="F63" t="s">
        <v>53</v>
      </c>
      <c r="G63" t="s">
        <v>16</v>
      </c>
      <c r="H63">
        <v>9.1</v>
      </c>
      <c r="I63">
        <v>1000</v>
      </c>
      <c r="J63">
        <v>1000</v>
      </c>
      <c r="K63">
        <v>0</v>
      </c>
      <c r="L63">
        <v>1</v>
      </c>
      <c r="M63" t="s">
        <v>55</v>
      </c>
      <c r="N63">
        <v>0</v>
      </c>
      <c r="O63">
        <v>0.1</v>
      </c>
      <c r="P63">
        <v>0.5</v>
      </c>
      <c r="Q63" s="4">
        <v>0.04</v>
      </c>
      <c r="R63">
        <v>40</v>
      </c>
      <c r="S63">
        <v>65</v>
      </c>
      <c r="T63">
        <v>65</v>
      </c>
      <c r="U63">
        <v>140</v>
      </c>
      <c r="V63">
        <v>140</v>
      </c>
      <c r="W63">
        <v>0</v>
      </c>
      <c r="X63">
        <v>-1</v>
      </c>
    </row>
    <row r="64" spans="1:24">
      <c r="A64">
        <v>15609</v>
      </c>
      <c r="B64">
        <v>11294</v>
      </c>
      <c r="C64" t="s">
        <v>57</v>
      </c>
      <c r="D64" t="s">
        <v>226</v>
      </c>
      <c r="E64">
        <v>1</v>
      </c>
      <c r="F64" t="s">
        <v>53</v>
      </c>
      <c r="G64" t="s">
        <v>16</v>
      </c>
      <c r="H64">
        <v>9.1</v>
      </c>
      <c r="I64">
        <v>1000</v>
      </c>
      <c r="J64">
        <v>1000</v>
      </c>
      <c r="K64">
        <v>0</v>
      </c>
      <c r="L64">
        <v>1</v>
      </c>
      <c r="M64" t="s">
        <v>55</v>
      </c>
      <c r="N64">
        <v>0</v>
      </c>
      <c r="O64">
        <v>0.1</v>
      </c>
      <c r="P64">
        <v>0.5</v>
      </c>
      <c r="Q64" s="4">
        <v>0.04</v>
      </c>
      <c r="R64">
        <v>180</v>
      </c>
      <c r="S64">
        <v>90</v>
      </c>
      <c r="T64">
        <v>90</v>
      </c>
      <c r="U64">
        <v>60</v>
      </c>
      <c r="V64">
        <v>60</v>
      </c>
      <c r="W64">
        <v>0</v>
      </c>
      <c r="X64">
        <v>-1</v>
      </c>
    </row>
    <row r="65" spans="1:24">
      <c r="A65">
        <v>15609</v>
      </c>
      <c r="B65">
        <v>11303</v>
      </c>
      <c r="C65" t="s">
        <v>57</v>
      </c>
      <c r="D65" t="s">
        <v>227</v>
      </c>
      <c r="E65">
        <v>1</v>
      </c>
      <c r="F65" t="s">
        <v>53</v>
      </c>
      <c r="G65" t="s">
        <v>16</v>
      </c>
      <c r="H65">
        <v>9.1</v>
      </c>
      <c r="I65">
        <v>1000</v>
      </c>
      <c r="J65">
        <v>1000</v>
      </c>
      <c r="K65">
        <v>0</v>
      </c>
      <c r="L65">
        <v>1</v>
      </c>
      <c r="M65" t="s">
        <v>55</v>
      </c>
      <c r="N65">
        <v>0</v>
      </c>
      <c r="O65">
        <v>0.1</v>
      </c>
      <c r="P65">
        <v>0.5</v>
      </c>
      <c r="Q65" s="4">
        <v>0.04</v>
      </c>
      <c r="R65">
        <v>180</v>
      </c>
      <c r="S65">
        <v>90</v>
      </c>
      <c r="T65">
        <v>90</v>
      </c>
      <c r="U65">
        <v>60</v>
      </c>
      <c r="V65">
        <v>60</v>
      </c>
      <c r="W65">
        <v>0</v>
      </c>
      <c r="X65">
        <v>-1</v>
      </c>
    </row>
    <row r="66" spans="1:24">
      <c r="A66">
        <v>15610</v>
      </c>
      <c r="B66">
        <v>11023</v>
      </c>
      <c r="C66" t="s">
        <v>204</v>
      </c>
      <c r="D66" t="s">
        <v>230</v>
      </c>
      <c r="E66">
        <v>1</v>
      </c>
      <c r="F66" t="s">
        <v>53</v>
      </c>
      <c r="G66" t="s">
        <v>16</v>
      </c>
      <c r="H66">
        <v>9.1</v>
      </c>
      <c r="I66">
        <v>1000</v>
      </c>
      <c r="J66">
        <v>1000</v>
      </c>
      <c r="K66">
        <v>0</v>
      </c>
      <c r="L66">
        <v>1</v>
      </c>
      <c r="M66" t="s">
        <v>55</v>
      </c>
      <c r="N66">
        <v>0</v>
      </c>
      <c r="O66">
        <v>0.1</v>
      </c>
      <c r="P66">
        <v>0.5</v>
      </c>
      <c r="Q66" s="4">
        <v>0.04</v>
      </c>
      <c r="R66">
        <v>180</v>
      </c>
      <c r="S66">
        <v>175</v>
      </c>
      <c r="T66">
        <v>175</v>
      </c>
      <c r="U66">
        <v>100</v>
      </c>
      <c r="V66">
        <v>100</v>
      </c>
      <c r="W66">
        <v>0</v>
      </c>
      <c r="X66">
        <v>-1</v>
      </c>
    </row>
    <row r="67" spans="1:24">
      <c r="A67">
        <v>15610</v>
      </c>
      <c r="B67">
        <v>11032</v>
      </c>
      <c r="C67" t="s">
        <v>204</v>
      </c>
      <c r="D67" t="s">
        <v>231</v>
      </c>
      <c r="E67">
        <v>1</v>
      </c>
      <c r="F67" t="s">
        <v>53</v>
      </c>
      <c r="G67" t="s">
        <v>16</v>
      </c>
      <c r="H67">
        <v>9.1</v>
      </c>
      <c r="I67">
        <v>1000</v>
      </c>
      <c r="J67">
        <v>1000</v>
      </c>
      <c r="K67">
        <v>0</v>
      </c>
      <c r="L67">
        <v>1</v>
      </c>
      <c r="M67" t="s">
        <v>55</v>
      </c>
      <c r="N67">
        <v>0</v>
      </c>
      <c r="O67">
        <v>0.1</v>
      </c>
      <c r="P67">
        <v>0.5</v>
      </c>
      <c r="Q67" s="4">
        <v>0.04</v>
      </c>
      <c r="R67">
        <v>180</v>
      </c>
      <c r="S67">
        <v>175</v>
      </c>
      <c r="T67">
        <v>175</v>
      </c>
      <c r="U67">
        <v>100</v>
      </c>
      <c r="V67">
        <v>100</v>
      </c>
      <c r="W67">
        <v>0</v>
      </c>
      <c r="X67">
        <v>-1</v>
      </c>
    </row>
    <row r="68" spans="1:24">
      <c r="A68">
        <v>15610</v>
      </c>
      <c r="B68">
        <v>11041</v>
      </c>
      <c r="C68" t="s">
        <v>204</v>
      </c>
      <c r="D68" t="s">
        <v>232</v>
      </c>
      <c r="E68">
        <v>1</v>
      </c>
      <c r="F68" t="s">
        <v>53</v>
      </c>
      <c r="G68" t="s">
        <v>16</v>
      </c>
      <c r="H68">
        <v>9.1</v>
      </c>
      <c r="I68">
        <v>1000</v>
      </c>
      <c r="J68">
        <v>1000</v>
      </c>
      <c r="K68">
        <v>0</v>
      </c>
      <c r="L68">
        <v>1</v>
      </c>
      <c r="M68" t="s">
        <v>55</v>
      </c>
      <c r="N68">
        <v>0</v>
      </c>
      <c r="O68">
        <v>0.1</v>
      </c>
      <c r="P68">
        <v>0.5</v>
      </c>
      <c r="Q68" s="4">
        <v>0.04</v>
      </c>
      <c r="R68">
        <v>180</v>
      </c>
      <c r="S68">
        <v>175</v>
      </c>
      <c r="T68">
        <v>175</v>
      </c>
      <c r="U68">
        <v>100</v>
      </c>
      <c r="V68">
        <v>100</v>
      </c>
      <c r="W68">
        <v>0</v>
      </c>
      <c r="X68">
        <v>-1</v>
      </c>
    </row>
    <row r="69" spans="1:24">
      <c r="A69">
        <v>15610</v>
      </c>
      <c r="B69">
        <v>11050</v>
      </c>
      <c r="C69" t="s">
        <v>204</v>
      </c>
      <c r="D69" t="s">
        <v>233</v>
      </c>
      <c r="E69">
        <v>1</v>
      </c>
      <c r="F69" t="s">
        <v>53</v>
      </c>
      <c r="G69" t="s">
        <v>16</v>
      </c>
      <c r="H69">
        <v>9.1</v>
      </c>
      <c r="I69">
        <v>1000</v>
      </c>
      <c r="J69">
        <v>1000</v>
      </c>
      <c r="K69">
        <v>0</v>
      </c>
      <c r="L69">
        <v>1</v>
      </c>
      <c r="M69" t="s">
        <v>55</v>
      </c>
      <c r="N69">
        <v>0</v>
      </c>
      <c r="O69">
        <v>0.1</v>
      </c>
      <c r="P69">
        <v>0.5</v>
      </c>
      <c r="Q69" s="4">
        <v>0.04</v>
      </c>
      <c r="R69">
        <v>180</v>
      </c>
      <c r="S69">
        <v>175</v>
      </c>
      <c r="T69">
        <v>175</v>
      </c>
      <c r="U69">
        <v>100</v>
      </c>
      <c r="V69">
        <v>100</v>
      </c>
      <c r="W69">
        <v>0</v>
      </c>
      <c r="X69">
        <v>-1</v>
      </c>
    </row>
    <row r="70" spans="1:24">
      <c r="A70">
        <v>15610</v>
      </c>
      <c r="B70">
        <v>11097</v>
      </c>
      <c r="C70" t="s">
        <v>209</v>
      </c>
      <c r="D70" t="s">
        <v>230</v>
      </c>
      <c r="E70">
        <v>1</v>
      </c>
      <c r="F70" t="s">
        <v>53</v>
      </c>
      <c r="G70" t="s">
        <v>16</v>
      </c>
      <c r="H70">
        <v>9.1</v>
      </c>
      <c r="I70">
        <v>1000</v>
      </c>
      <c r="J70">
        <v>1000</v>
      </c>
      <c r="K70">
        <v>0</v>
      </c>
      <c r="L70">
        <v>1</v>
      </c>
      <c r="M70" t="s">
        <v>55</v>
      </c>
      <c r="N70">
        <v>0</v>
      </c>
      <c r="O70">
        <v>0.1</v>
      </c>
      <c r="P70">
        <v>0.5</v>
      </c>
      <c r="Q70" s="4">
        <v>0.04</v>
      </c>
      <c r="R70">
        <v>220</v>
      </c>
      <c r="S70">
        <v>175</v>
      </c>
      <c r="T70">
        <v>175</v>
      </c>
      <c r="U70">
        <v>100</v>
      </c>
      <c r="V70">
        <v>100</v>
      </c>
      <c r="W70">
        <v>0</v>
      </c>
      <c r="X70">
        <v>-1</v>
      </c>
    </row>
    <row r="71" spans="1:24">
      <c r="A71">
        <v>15610</v>
      </c>
      <c r="B71">
        <v>11115</v>
      </c>
      <c r="C71" t="s">
        <v>209</v>
      </c>
      <c r="D71" t="s">
        <v>231</v>
      </c>
      <c r="E71">
        <v>1</v>
      </c>
      <c r="F71" t="s">
        <v>53</v>
      </c>
      <c r="G71" t="s">
        <v>16</v>
      </c>
      <c r="H71">
        <v>9.1</v>
      </c>
      <c r="I71">
        <v>1000</v>
      </c>
      <c r="J71">
        <v>1000</v>
      </c>
      <c r="K71">
        <v>0</v>
      </c>
      <c r="L71">
        <v>1</v>
      </c>
      <c r="M71" t="s">
        <v>55</v>
      </c>
      <c r="N71">
        <v>0</v>
      </c>
      <c r="O71">
        <v>0.1</v>
      </c>
      <c r="P71">
        <v>0.5</v>
      </c>
      <c r="Q71" s="4">
        <v>0.04</v>
      </c>
      <c r="R71">
        <v>220</v>
      </c>
      <c r="S71">
        <v>175</v>
      </c>
      <c r="T71">
        <v>175</v>
      </c>
      <c r="U71">
        <v>100</v>
      </c>
      <c r="V71">
        <v>100</v>
      </c>
      <c r="W71">
        <v>0</v>
      </c>
      <c r="X71">
        <v>-1</v>
      </c>
    </row>
    <row r="72" spans="1:24">
      <c r="A72">
        <v>15610</v>
      </c>
      <c r="B72">
        <v>11133</v>
      </c>
      <c r="C72" t="s">
        <v>209</v>
      </c>
      <c r="D72" t="s">
        <v>232</v>
      </c>
      <c r="E72">
        <v>1</v>
      </c>
      <c r="F72" t="s">
        <v>53</v>
      </c>
      <c r="G72" t="s">
        <v>16</v>
      </c>
      <c r="H72">
        <v>9.1</v>
      </c>
      <c r="I72">
        <v>1000</v>
      </c>
      <c r="J72">
        <v>1000</v>
      </c>
      <c r="K72">
        <v>0</v>
      </c>
      <c r="L72">
        <v>1</v>
      </c>
      <c r="M72" t="s">
        <v>55</v>
      </c>
      <c r="N72">
        <v>0</v>
      </c>
      <c r="O72">
        <v>0.1</v>
      </c>
      <c r="P72">
        <v>0.5</v>
      </c>
      <c r="Q72" s="4">
        <v>0.04</v>
      </c>
      <c r="R72">
        <v>220</v>
      </c>
      <c r="S72">
        <v>175</v>
      </c>
      <c r="T72">
        <v>175</v>
      </c>
      <c r="U72">
        <v>100</v>
      </c>
      <c r="V72">
        <v>100</v>
      </c>
      <c r="W72">
        <v>0</v>
      </c>
      <c r="X72">
        <v>-1</v>
      </c>
    </row>
    <row r="73" spans="1:24">
      <c r="A73">
        <v>15610</v>
      </c>
      <c r="B73">
        <v>11151</v>
      </c>
      <c r="C73" t="s">
        <v>209</v>
      </c>
      <c r="D73" t="s">
        <v>233</v>
      </c>
      <c r="E73">
        <v>1</v>
      </c>
      <c r="F73" t="s">
        <v>53</v>
      </c>
      <c r="G73" t="s">
        <v>16</v>
      </c>
      <c r="H73">
        <v>9.1</v>
      </c>
      <c r="I73">
        <v>1000</v>
      </c>
      <c r="J73">
        <v>1000</v>
      </c>
      <c r="K73">
        <v>0</v>
      </c>
      <c r="L73">
        <v>1</v>
      </c>
      <c r="M73" t="s">
        <v>55</v>
      </c>
      <c r="N73">
        <v>0</v>
      </c>
      <c r="O73">
        <v>0.1</v>
      </c>
      <c r="P73">
        <v>0.5</v>
      </c>
      <c r="Q73" s="4">
        <v>0.04</v>
      </c>
      <c r="R73">
        <v>220</v>
      </c>
      <c r="S73">
        <v>175</v>
      </c>
      <c r="T73">
        <v>175</v>
      </c>
      <c r="U73">
        <v>100</v>
      </c>
      <c r="V73">
        <v>100</v>
      </c>
      <c r="W73">
        <v>0</v>
      </c>
      <c r="X73">
        <v>-1</v>
      </c>
    </row>
    <row r="74" spans="1:24">
      <c r="A74">
        <v>15610</v>
      </c>
      <c r="B74">
        <v>11187</v>
      </c>
      <c r="C74" t="s">
        <v>52</v>
      </c>
      <c r="D74" t="s">
        <v>230</v>
      </c>
      <c r="E74">
        <v>1</v>
      </c>
      <c r="F74" t="s">
        <v>53</v>
      </c>
      <c r="G74" t="s">
        <v>16</v>
      </c>
      <c r="H74">
        <v>9.1</v>
      </c>
      <c r="I74">
        <v>1000</v>
      </c>
      <c r="J74">
        <v>1000</v>
      </c>
      <c r="K74">
        <v>0</v>
      </c>
      <c r="L74">
        <v>1</v>
      </c>
      <c r="M74" t="s">
        <v>55</v>
      </c>
      <c r="N74">
        <v>0</v>
      </c>
      <c r="O74">
        <v>0.1</v>
      </c>
      <c r="P74">
        <v>0.5</v>
      </c>
      <c r="Q74" s="4">
        <v>0.04</v>
      </c>
      <c r="R74">
        <v>40</v>
      </c>
      <c r="S74">
        <v>65</v>
      </c>
      <c r="T74">
        <v>65</v>
      </c>
      <c r="U74">
        <v>140</v>
      </c>
      <c r="V74">
        <v>140</v>
      </c>
      <c r="W74">
        <v>0</v>
      </c>
      <c r="X74">
        <v>-1</v>
      </c>
    </row>
    <row r="75" spans="1:24">
      <c r="A75">
        <v>15610</v>
      </c>
      <c r="B75">
        <v>11196</v>
      </c>
      <c r="C75" t="s">
        <v>52</v>
      </c>
      <c r="D75" t="s">
        <v>231</v>
      </c>
      <c r="E75">
        <v>1</v>
      </c>
      <c r="F75" t="s">
        <v>53</v>
      </c>
      <c r="G75" t="s">
        <v>16</v>
      </c>
      <c r="H75">
        <v>9.1</v>
      </c>
      <c r="I75">
        <v>1000</v>
      </c>
      <c r="J75">
        <v>1000</v>
      </c>
      <c r="K75">
        <v>0</v>
      </c>
      <c r="L75">
        <v>1</v>
      </c>
      <c r="M75" t="s">
        <v>55</v>
      </c>
      <c r="N75">
        <v>0</v>
      </c>
      <c r="O75">
        <v>0.1</v>
      </c>
      <c r="P75">
        <v>0.5</v>
      </c>
      <c r="Q75" s="4">
        <v>0.04</v>
      </c>
      <c r="R75">
        <v>40</v>
      </c>
      <c r="S75">
        <v>65</v>
      </c>
      <c r="T75">
        <v>65</v>
      </c>
      <c r="U75">
        <v>140</v>
      </c>
      <c r="V75">
        <v>140</v>
      </c>
      <c r="W75">
        <v>0</v>
      </c>
      <c r="X75">
        <v>-1</v>
      </c>
    </row>
    <row r="76" spans="1:24">
      <c r="A76">
        <v>15610</v>
      </c>
      <c r="B76">
        <v>11223</v>
      </c>
      <c r="C76" t="s">
        <v>52</v>
      </c>
      <c r="D76" t="s">
        <v>230</v>
      </c>
      <c r="E76">
        <v>1</v>
      </c>
      <c r="F76" t="s">
        <v>53</v>
      </c>
      <c r="G76" t="s">
        <v>16</v>
      </c>
      <c r="H76">
        <v>9.1</v>
      </c>
      <c r="I76">
        <v>1000</v>
      </c>
      <c r="J76">
        <v>1000</v>
      </c>
      <c r="K76">
        <v>0</v>
      </c>
      <c r="L76">
        <v>1</v>
      </c>
      <c r="M76" t="s">
        <v>55</v>
      </c>
      <c r="N76">
        <v>0</v>
      </c>
      <c r="O76">
        <v>0.1</v>
      </c>
      <c r="P76">
        <v>0.5</v>
      </c>
      <c r="Q76" s="4">
        <v>0.04</v>
      </c>
      <c r="R76">
        <v>40</v>
      </c>
      <c r="S76">
        <v>65</v>
      </c>
      <c r="T76">
        <v>65</v>
      </c>
      <c r="U76">
        <v>140</v>
      </c>
      <c r="V76">
        <v>140</v>
      </c>
      <c r="W76">
        <v>0</v>
      </c>
      <c r="X76">
        <v>-1</v>
      </c>
    </row>
    <row r="77" spans="1:24">
      <c r="A77">
        <v>15610</v>
      </c>
      <c r="B77">
        <v>11232</v>
      </c>
      <c r="C77" t="s">
        <v>52</v>
      </c>
      <c r="D77" t="s">
        <v>231</v>
      </c>
      <c r="E77">
        <v>1</v>
      </c>
      <c r="F77" t="s">
        <v>53</v>
      </c>
      <c r="G77" t="s">
        <v>16</v>
      </c>
      <c r="H77">
        <v>9.1</v>
      </c>
      <c r="I77">
        <v>1000</v>
      </c>
      <c r="J77">
        <v>1000</v>
      </c>
      <c r="K77">
        <v>0</v>
      </c>
      <c r="L77">
        <v>1</v>
      </c>
      <c r="M77" t="s">
        <v>55</v>
      </c>
      <c r="N77">
        <v>0</v>
      </c>
      <c r="O77">
        <v>0.1</v>
      </c>
      <c r="P77">
        <v>0.5</v>
      </c>
      <c r="Q77" s="4">
        <v>0.04</v>
      </c>
      <c r="R77">
        <v>40</v>
      </c>
      <c r="S77">
        <v>65</v>
      </c>
      <c r="T77">
        <v>65</v>
      </c>
      <c r="U77">
        <v>140</v>
      </c>
      <c r="V77">
        <v>140</v>
      </c>
      <c r="W77">
        <v>0</v>
      </c>
      <c r="X77">
        <v>-1</v>
      </c>
    </row>
    <row r="78" spans="1:24">
      <c r="A78">
        <v>15610</v>
      </c>
      <c r="B78">
        <v>11241</v>
      </c>
      <c r="C78" t="s">
        <v>52</v>
      </c>
      <c r="D78" t="s">
        <v>230</v>
      </c>
      <c r="E78">
        <v>1</v>
      </c>
      <c r="F78" t="s">
        <v>53</v>
      </c>
      <c r="G78" t="s">
        <v>16</v>
      </c>
      <c r="H78">
        <v>9.1</v>
      </c>
      <c r="I78">
        <v>1000</v>
      </c>
      <c r="J78">
        <v>1000</v>
      </c>
      <c r="K78">
        <v>0</v>
      </c>
      <c r="L78">
        <v>1</v>
      </c>
      <c r="M78" t="s">
        <v>55</v>
      </c>
      <c r="N78">
        <v>0</v>
      </c>
      <c r="O78">
        <v>0.1</v>
      </c>
      <c r="P78">
        <v>0.5</v>
      </c>
      <c r="Q78" s="4">
        <v>0.04</v>
      </c>
      <c r="R78">
        <v>40</v>
      </c>
      <c r="S78">
        <v>65</v>
      </c>
      <c r="T78">
        <v>65</v>
      </c>
      <c r="U78">
        <v>140</v>
      </c>
      <c r="V78">
        <v>140</v>
      </c>
      <c r="W78">
        <v>0</v>
      </c>
      <c r="X78">
        <v>-1</v>
      </c>
    </row>
    <row r="79" spans="1:24">
      <c r="A79">
        <v>15610</v>
      </c>
      <c r="B79">
        <v>11250</v>
      </c>
      <c r="C79" t="s">
        <v>52</v>
      </c>
      <c r="D79" t="s">
        <v>231</v>
      </c>
      <c r="E79">
        <v>1</v>
      </c>
      <c r="F79" t="s">
        <v>53</v>
      </c>
      <c r="G79" t="s">
        <v>16</v>
      </c>
      <c r="H79">
        <v>9.1</v>
      </c>
      <c r="I79">
        <v>1000</v>
      </c>
      <c r="J79">
        <v>1000</v>
      </c>
      <c r="K79">
        <v>0</v>
      </c>
      <c r="L79">
        <v>1</v>
      </c>
      <c r="M79" t="s">
        <v>55</v>
      </c>
      <c r="N79">
        <v>0</v>
      </c>
      <c r="O79">
        <v>0.1</v>
      </c>
      <c r="P79">
        <v>0.5</v>
      </c>
      <c r="Q79" s="4">
        <v>0.04</v>
      </c>
      <c r="R79">
        <v>40</v>
      </c>
      <c r="S79">
        <v>65</v>
      </c>
      <c r="T79">
        <v>65</v>
      </c>
      <c r="U79">
        <v>140</v>
      </c>
      <c r="V79">
        <v>140</v>
      </c>
      <c r="W79">
        <v>0</v>
      </c>
      <c r="X79">
        <v>-1</v>
      </c>
    </row>
    <row r="80" spans="1:24">
      <c r="A80">
        <v>15610</v>
      </c>
      <c r="B80">
        <v>11259</v>
      </c>
      <c r="C80" t="s">
        <v>52</v>
      </c>
      <c r="D80" t="s">
        <v>232</v>
      </c>
      <c r="E80">
        <v>1</v>
      </c>
      <c r="F80" t="s">
        <v>53</v>
      </c>
      <c r="G80" t="s">
        <v>16</v>
      </c>
      <c r="H80">
        <v>9.1</v>
      </c>
      <c r="I80">
        <v>1000</v>
      </c>
      <c r="J80">
        <v>1000</v>
      </c>
      <c r="K80">
        <v>0</v>
      </c>
      <c r="L80">
        <v>1</v>
      </c>
      <c r="M80" t="s">
        <v>55</v>
      </c>
      <c r="N80">
        <v>0</v>
      </c>
      <c r="O80">
        <v>0.1</v>
      </c>
      <c r="P80">
        <v>0.5</v>
      </c>
      <c r="Q80" s="4">
        <v>0.04</v>
      </c>
      <c r="R80">
        <v>40</v>
      </c>
      <c r="S80">
        <v>65</v>
      </c>
      <c r="T80">
        <v>65</v>
      </c>
      <c r="U80">
        <v>140</v>
      </c>
      <c r="V80">
        <v>140</v>
      </c>
      <c r="W80">
        <v>0</v>
      </c>
      <c r="X80">
        <v>-1</v>
      </c>
    </row>
    <row r="81" spans="1:24">
      <c r="A81">
        <v>15610</v>
      </c>
      <c r="B81">
        <v>11268</v>
      </c>
      <c r="C81" t="s">
        <v>52</v>
      </c>
      <c r="D81" t="s">
        <v>233</v>
      </c>
      <c r="E81">
        <v>1</v>
      </c>
      <c r="F81" t="s">
        <v>53</v>
      </c>
      <c r="G81" t="s">
        <v>16</v>
      </c>
      <c r="H81">
        <v>9.1</v>
      </c>
      <c r="I81">
        <v>1000</v>
      </c>
      <c r="J81">
        <v>1000</v>
      </c>
      <c r="K81">
        <v>0</v>
      </c>
      <c r="L81">
        <v>1</v>
      </c>
      <c r="M81" t="s">
        <v>55</v>
      </c>
      <c r="N81">
        <v>0</v>
      </c>
      <c r="O81">
        <v>0.1</v>
      </c>
      <c r="P81">
        <v>0.5</v>
      </c>
      <c r="Q81" s="4">
        <v>0.04</v>
      </c>
      <c r="R81">
        <v>40</v>
      </c>
      <c r="S81">
        <v>65</v>
      </c>
      <c r="T81">
        <v>65</v>
      </c>
      <c r="U81">
        <v>140</v>
      </c>
      <c r="V81">
        <v>140</v>
      </c>
      <c r="W81">
        <v>0</v>
      </c>
      <c r="X81">
        <v>-1</v>
      </c>
    </row>
    <row r="82" spans="1:24">
      <c r="A82">
        <v>15611</v>
      </c>
      <c r="B82">
        <v>11059</v>
      </c>
      <c r="C82" t="s">
        <v>204</v>
      </c>
      <c r="D82" t="s">
        <v>235</v>
      </c>
      <c r="E82">
        <v>1</v>
      </c>
      <c r="F82" t="s">
        <v>53</v>
      </c>
      <c r="G82" t="s">
        <v>16</v>
      </c>
      <c r="H82">
        <v>9.1</v>
      </c>
      <c r="I82">
        <v>1000</v>
      </c>
      <c r="J82">
        <v>1000</v>
      </c>
      <c r="K82">
        <v>0</v>
      </c>
      <c r="L82">
        <v>1</v>
      </c>
      <c r="M82" t="s">
        <v>55</v>
      </c>
      <c r="N82">
        <v>0</v>
      </c>
      <c r="O82">
        <v>0.1</v>
      </c>
      <c r="P82">
        <v>0.5</v>
      </c>
      <c r="Q82" s="4">
        <v>0.04</v>
      </c>
      <c r="R82">
        <v>180</v>
      </c>
      <c r="S82">
        <v>175</v>
      </c>
      <c r="T82">
        <v>175</v>
      </c>
      <c r="U82">
        <v>100</v>
      </c>
      <c r="V82">
        <v>100</v>
      </c>
      <c r="W82">
        <v>0</v>
      </c>
      <c r="X82">
        <v>-1</v>
      </c>
    </row>
    <row r="83" spans="1:24">
      <c r="A83">
        <v>15611</v>
      </c>
      <c r="B83">
        <v>11068</v>
      </c>
      <c r="C83" t="s">
        <v>204</v>
      </c>
      <c r="D83" t="s">
        <v>236</v>
      </c>
      <c r="E83">
        <v>1</v>
      </c>
      <c r="F83" t="s">
        <v>53</v>
      </c>
      <c r="G83" t="s">
        <v>16</v>
      </c>
      <c r="H83">
        <v>9.1</v>
      </c>
      <c r="I83">
        <v>1000</v>
      </c>
      <c r="J83">
        <v>1000</v>
      </c>
      <c r="K83">
        <v>0</v>
      </c>
      <c r="L83">
        <v>1</v>
      </c>
      <c r="M83" t="s">
        <v>55</v>
      </c>
      <c r="N83">
        <v>0</v>
      </c>
      <c r="O83">
        <v>0.1</v>
      </c>
      <c r="P83">
        <v>0.5</v>
      </c>
      <c r="Q83" s="4">
        <v>0.04</v>
      </c>
      <c r="R83">
        <v>180</v>
      </c>
      <c r="S83">
        <v>175</v>
      </c>
      <c r="T83">
        <v>175</v>
      </c>
      <c r="U83">
        <v>100</v>
      </c>
      <c r="V83">
        <v>100</v>
      </c>
      <c r="W83">
        <v>0</v>
      </c>
      <c r="X83">
        <v>-1</v>
      </c>
    </row>
    <row r="84" spans="1:24">
      <c r="A84">
        <v>15611</v>
      </c>
      <c r="B84">
        <v>11077</v>
      </c>
      <c r="C84" t="s">
        <v>213</v>
      </c>
      <c r="D84" t="s">
        <v>237</v>
      </c>
      <c r="E84">
        <v>1</v>
      </c>
      <c r="F84" t="s">
        <v>53</v>
      </c>
      <c r="G84" t="s">
        <v>16</v>
      </c>
      <c r="H84">
        <v>9.1</v>
      </c>
      <c r="I84">
        <v>1000</v>
      </c>
      <c r="J84">
        <v>1000</v>
      </c>
      <c r="K84">
        <v>0</v>
      </c>
      <c r="L84">
        <v>1</v>
      </c>
      <c r="M84" t="s">
        <v>55</v>
      </c>
      <c r="N84">
        <v>0</v>
      </c>
      <c r="O84">
        <v>0.1</v>
      </c>
      <c r="P84">
        <v>0.5</v>
      </c>
      <c r="Q84" s="4">
        <v>0.04</v>
      </c>
      <c r="R84">
        <v>180</v>
      </c>
      <c r="S84">
        <v>110</v>
      </c>
      <c r="T84">
        <v>110</v>
      </c>
      <c r="U84">
        <v>100</v>
      </c>
      <c r="V84">
        <v>100</v>
      </c>
      <c r="W84">
        <v>0</v>
      </c>
      <c r="X84">
        <v>-1</v>
      </c>
    </row>
    <row r="85" spans="1:24">
      <c r="A85">
        <v>15611</v>
      </c>
      <c r="B85">
        <v>11086</v>
      </c>
      <c r="C85" t="s">
        <v>213</v>
      </c>
      <c r="D85" t="s">
        <v>238</v>
      </c>
      <c r="E85">
        <v>1</v>
      </c>
      <c r="F85" t="s">
        <v>53</v>
      </c>
      <c r="G85" t="s">
        <v>16</v>
      </c>
      <c r="H85">
        <v>9.1</v>
      </c>
      <c r="I85">
        <v>1000</v>
      </c>
      <c r="J85">
        <v>1000</v>
      </c>
      <c r="K85">
        <v>0</v>
      </c>
      <c r="L85">
        <v>1</v>
      </c>
      <c r="M85" t="s">
        <v>55</v>
      </c>
      <c r="N85">
        <v>0</v>
      </c>
      <c r="O85">
        <v>0.1</v>
      </c>
      <c r="P85">
        <v>0.5</v>
      </c>
      <c r="Q85" s="4">
        <v>0.04</v>
      </c>
      <c r="R85">
        <v>180</v>
      </c>
      <c r="S85">
        <v>110</v>
      </c>
      <c r="T85">
        <v>110</v>
      </c>
      <c r="U85">
        <v>100</v>
      </c>
      <c r="V85">
        <v>100</v>
      </c>
      <c r="W85">
        <v>0</v>
      </c>
      <c r="X85">
        <v>-1</v>
      </c>
    </row>
    <row r="86" spans="1:24">
      <c r="A86">
        <v>15611</v>
      </c>
      <c r="B86">
        <v>11098</v>
      </c>
      <c r="C86" t="s">
        <v>209</v>
      </c>
      <c r="D86" t="s">
        <v>235</v>
      </c>
      <c r="E86">
        <v>1</v>
      </c>
      <c r="F86" t="s">
        <v>53</v>
      </c>
      <c r="G86" t="s">
        <v>16</v>
      </c>
      <c r="H86">
        <v>9.1</v>
      </c>
      <c r="I86">
        <v>1000</v>
      </c>
      <c r="J86">
        <v>1000</v>
      </c>
      <c r="K86">
        <v>0</v>
      </c>
      <c r="L86">
        <v>1</v>
      </c>
      <c r="M86" t="s">
        <v>55</v>
      </c>
      <c r="N86">
        <v>0</v>
      </c>
      <c r="O86">
        <v>0.1</v>
      </c>
      <c r="P86">
        <v>0.5</v>
      </c>
      <c r="Q86" s="4">
        <v>0.04</v>
      </c>
      <c r="R86">
        <v>220</v>
      </c>
      <c r="S86">
        <v>175</v>
      </c>
      <c r="T86">
        <v>175</v>
      </c>
      <c r="U86">
        <v>100</v>
      </c>
      <c r="V86">
        <v>100</v>
      </c>
      <c r="W86">
        <v>0</v>
      </c>
      <c r="X86">
        <v>-1</v>
      </c>
    </row>
    <row r="87" spans="1:24">
      <c r="A87">
        <v>15611</v>
      </c>
      <c r="B87">
        <v>11116</v>
      </c>
      <c r="C87" t="s">
        <v>209</v>
      </c>
      <c r="D87" t="s">
        <v>236</v>
      </c>
      <c r="E87">
        <v>1</v>
      </c>
      <c r="F87" t="s">
        <v>53</v>
      </c>
      <c r="G87" t="s">
        <v>16</v>
      </c>
      <c r="H87">
        <v>9.1</v>
      </c>
      <c r="I87">
        <v>1000</v>
      </c>
      <c r="J87">
        <v>1000</v>
      </c>
      <c r="K87">
        <v>0</v>
      </c>
      <c r="L87">
        <v>1</v>
      </c>
      <c r="M87" t="s">
        <v>55</v>
      </c>
      <c r="N87">
        <v>0</v>
      </c>
      <c r="O87">
        <v>0.1</v>
      </c>
      <c r="P87">
        <v>0.5</v>
      </c>
      <c r="Q87" s="4">
        <v>0.04</v>
      </c>
      <c r="R87">
        <v>220</v>
      </c>
      <c r="S87">
        <v>175</v>
      </c>
      <c r="T87">
        <v>175</v>
      </c>
      <c r="U87">
        <v>100</v>
      </c>
      <c r="V87">
        <v>100</v>
      </c>
      <c r="W87">
        <v>0</v>
      </c>
      <c r="X87">
        <v>-1</v>
      </c>
    </row>
    <row r="88" spans="1:24">
      <c r="A88">
        <v>15611</v>
      </c>
      <c r="B88">
        <v>11134</v>
      </c>
      <c r="C88" t="s">
        <v>209</v>
      </c>
      <c r="D88" t="s">
        <v>237</v>
      </c>
      <c r="E88">
        <v>1</v>
      </c>
      <c r="F88" t="s">
        <v>53</v>
      </c>
      <c r="G88" t="s">
        <v>16</v>
      </c>
      <c r="H88">
        <v>9.1</v>
      </c>
      <c r="I88">
        <v>1000</v>
      </c>
      <c r="J88">
        <v>1000</v>
      </c>
      <c r="K88">
        <v>0</v>
      </c>
      <c r="L88">
        <v>1</v>
      </c>
      <c r="M88" t="s">
        <v>55</v>
      </c>
      <c r="N88">
        <v>0</v>
      </c>
      <c r="O88">
        <v>0.1</v>
      </c>
      <c r="P88">
        <v>0.5</v>
      </c>
      <c r="Q88" s="4">
        <v>0.04</v>
      </c>
      <c r="R88">
        <v>220</v>
      </c>
      <c r="S88">
        <v>175</v>
      </c>
      <c r="T88">
        <v>175</v>
      </c>
      <c r="U88">
        <v>100</v>
      </c>
      <c r="V88">
        <v>100</v>
      </c>
      <c r="W88">
        <v>0</v>
      </c>
      <c r="X88">
        <v>-1</v>
      </c>
    </row>
    <row r="89" spans="1:24">
      <c r="A89">
        <v>15611</v>
      </c>
      <c r="B89">
        <v>11152</v>
      </c>
      <c r="C89" t="s">
        <v>209</v>
      </c>
      <c r="D89" t="s">
        <v>238</v>
      </c>
      <c r="E89">
        <v>1</v>
      </c>
      <c r="F89" t="s">
        <v>53</v>
      </c>
      <c r="G89" t="s">
        <v>16</v>
      </c>
      <c r="H89">
        <v>9.1</v>
      </c>
      <c r="I89">
        <v>1000</v>
      </c>
      <c r="J89">
        <v>1000</v>
      </c>
      <c r="K89">
        <v>0</v>
      </c>
      <c r="L89">
        <v>1</v>
      </c>
      <c r="M89" t="s">
        <v>55</v>
      </c>
      <c r="N89">
        <v>0</v>
      </c>
      <c r="O89">
        <v>0.1</v>
      </c>
      <c r="P89">
        <v>0.5</v>
      </c>
      <c r="Q89" s="4">
        <v>0.04</v>
      </c>
      <c r="R89">
        <v>220</v>
      </c>
      <c r="S89">
        <v>175</v>
      </c>
      <c r="T89">
        <v>175</v>
      </c>
      <c r="U89">
        <v>100</v>
      </c>
      <c r="V89">
        <v>100</v>
      </c>
      <c r="W89">
        <v>0</v>
      </c>
      <c r="X89">
        <v>-1</v>
      </c>
    </row>
    <row r="90" spans="1:24">
      <c r="A90">
        <v>15611</v>
      </c>
      <c r="B90">
        <v>11167</v>
      </c>
      <c r="C90" t="s">
        <v>216</v>
      </c>
      <c r="D90" t="s">
        <v>237</v>
      </c>
      <c r="E90">
        <v>1</v>
      </c>
      <c r="F90" t="s">
        <v>53</v>
      </c>
      <c r="G90" t="s">
        <v>16</v>
      </c>
      <c r="H90">
        <v>9.1</v>
      </c>
      <c r="I90">
        <v>1000</v>
      </c>
      <c r="J90">
        <v>1000</v>
      </c>
      <c r="K90">
        <v>0</v>
      </c>
      <c r="L90">
        <v>1</v>
      </c>
      <c r="M90" t="s">
        <v>55</v>
      </c>
      <c r="N90">
        <v>0</v>
      </c>
      <c r="O90">
        <v>0.1</v>
      </c>
      <c r="P90">
        <v>0.5</v>
      </c>
      <c r="Q90" s="4">
        <v>0.04</v>
      </c>
      <c r="R90">
        <v>180</v>
      </c>
      <c r="S90">
        <v>110</v>
      </c>
      <c r="T90">
        <v>110</v>
      </c>
      <c r="U90">
        <v>100</v>
      </c>
      <c r="V90">
        <v>100</v>
      </c>
      <c r="W90">
        <v>80</v>
      </c>
      <c r="X90">
        <v>-1</v>
      </c>
    </row>
    <row r="91" spans="1:24">
      <c r="A91">
        <v>15611</v>
      </c>
      <c r="B91">
        <v>11176</v>
      </c>
      <c r="C91" t="s">
        <v>216</v>
      </c>
      <c r="D91" t="s">
        <v>238</v>
      </c>
      <c r="E91">
        <v>1</v>
      </c>
      <c r="F91" t="s">
        <v>53</v>
      </c>
      <c r="G91" t="s">
        <v>16</v>
      </c>
      <c r="H91">
        <v>9.1</v>
      </c>
      <c r="I91">
        <v>1000</v>
      </c>
      <c r="J91">
        <v>1000</v>
      </c>
      <c r="K91">
        <v>0</v>
      </c>
      <c r="L91">
        <v>1</v>
      </c>
      <c r="M91" t="s">
        <v>55</v>
      </c>
      <c r="N91">
        <v>0</v>
      </c>
      <c r="O91">
        <v>0.1</v>
      </c>
      <c r="P91">
        <v>0.5</v>
      </c>
      <c r="Q91" s="4">
        <v>0.04</v>
      </c>
      <c r="R91">
        <v>180</v>
      </c>
      <c r="S91">
        <v>110</v>
      </c>
      <c r="T91">
        <v>110</v>
      </c>
      <c r="U91">
        <v>100</v>
      </c>
      <c r="V91">
        <v>100</v>
      </c>
      <c r="W91">
        <v>80</v>
      </c>
      <c r="X91">
        <v>-1</v>
      </c>
    </row>
    <row r="92" spans="1:24">
      <c r="A92">
        <v>15611</v>
      </c>
      <c r="B92">
        <v>11205</v>
      </c>
      <c r="C92" t="s">
        <v>52</v>
      </c>
      <c r="D92" t="s">
        <v>235</v>
      </c>
      <c r="E92">
        <v>1</v>
      </c>
      <c r="F92" t="s">
        <v>53</v>
      </c>
      <c r="G92" t="s">
        <v>16</v>
      </c>
      <c r="H92">
        <v>9.1</v>
      </c>
      <c r="I92">
        <v>1000</v>
      </c>
      <c r="J92">
        <v>1000</v>
      </c>
      <c r="K92">
        <v>0</v>
      </c>
      <c r="L92">
        <v>1</v>
      </c>
      <c r="M92" t="s">
        <v>55</v>
      </c>
      <c r="N92">
        <v>0</v>
      </c>
      <c r="O92">
        <v>0.1</v>
      </c>
      <c r="P92">
        <v>0.5</v>
      </c>
      <c r="Q92" s="4">
        <v>0.04</v>
      </c>
      <c r="R92">
        <v>40</v>
      </c>
      <c r="S92">
        <v>65</v>
      </c>
      <c r="T92">
        <v>65</v>
      </c>
      <c r="U92">
        <v>140</v>
      </c>
      <c r="V92">
        <v>140</v>
      </c>
      <c r="W92">
        <v>0</v>
      </c>
      <c r="X92">
        <v>-1</v>
      </c>
    </row>
    <row r="93" spans="1:24">
      <c r="A93">
        <v>15611</v>
      </c>
      <c r="B93">
        <v>11214</v>
      </c>
      <c r="C93" t="s">
        <v>57</v>
      </c>
      <c r="D93" t="s">
        <v>236</v>
      </c>
      <c r="E93">
        <v>1</v>
      </c>
      <c r="F93" t="s">
        <v>53</v>
      </c>
      <c r="G93" t="s">
        <v>16</v>
      </c>
      <c r="H93">
        <v>9.1</v>
      </c>
      <c r="I93">
        <v>1000</v>
      </c>
      <c r="J93">
        <v>1000</v>
      </c>
      <c r="K93">
        <v>0</v>
      </c>
      <c r="L93">
        <v>1</v>
      </c>
      <c r="M93" t="s">
        <v>55</v>
      </c>
      <c r="N93">
        <v>0</v>
      </c>
      <c r="O93">
        <v>0.1</v>
      </c>
      <c r="P93">
        <v>0.5</v>
      </c>
      <c r="Q93" s="4">
        <v>0.04</v>
      </c>
      <c r="R93">
        <v>180</v>
      </c>
      <c r="S93">
        <v>90</v>
      </c>
      <c r="T93">
        <v>90</v>
      </c>
      <c r="U93">
        <v>60</v>
      </c>
      <c r="V93">
        <v>60</v>
      </c>
      <c r="W93">
        <v>0</v>
      </c>
      <c r="X93">
        <v>-1</v>
      </c>
    </row>
    <row r="94" spans="1:24">
      <c r="A94">
        <v>15611</v>
      </c>
      <c r="B94">
        <v>11277</v>
      </c>
      <c r="C94" t="s">
        <v>52</v>
      </c>
      <c r="D94" t="s">
        <v>235</v>
      </c>
      <c r="E94">
        <v>1</v>
      </c>
      <c r="F94" t="s">
        <v>53</v>
      </c>
      <c r="G94" t="s">
        <v>16</v>
      </c>
      <c r="H94">
        <v>9.1</v>
      </c>
      <c r="I94">
        <v>1000</v>
      </c>
      <c r="J94">
        <v>1000</v>
      </c>
      <c r="K94">
        <v>0</v>
      </c>
      <c r="L94">
        <v>1</v>
      </c>
      <c r="M94" t="s">
        <v>55</v>
      </c>
      <c r="N94">
        <v>0</v>
      </c>
      <c r="O94">
        <v>0.1</v>
      </c>
      <c r="P94">
        <v>0.5</v>
      </c>
      <c r="Q94" s="4">
        <v>0.04</v>
      </c>
      <c r="R94">
        <v>40</v>
      </c>
      <c r="S94">
        <v>65</v>
      </c>
      <c r="T94">
        <v>65</v>
      </c>
      <c r="U94">
        <v>140</v>
      </c>
      <c r="V94">
        <v>140</v>
      </c>
      <c r="W94">
        <v>0</v>
      </c>
      <c r="X94">
        <v>-1</v>
      </c>
    </row>
    <row r="95" spans="1:24">
      <c r="A95">
        <v>15611</v>
      </c>
      <c r="B95">
        <v>11286</v>
      </c>
      <c r="C95" t="s">
        <v>52</v>
      </c>
      <c r="D95" t="s">
        <v>236</v>
      </c>
      <c r="E95">
        <v>1</v>
      </c>
      <c r="F95" t="s">
        <v>53</v>
      </c>
      <c r="G95" t="s">
        <v>16</v>
      </c>
      <c r="H95">
        <v>9.1</v>
      </c>
      <c r="I95">
        <v>1000</v>
      </c>
      <c r="J95">
        <v>1000</v>
      </c>
      <c r="K95">
        <v>0</v>
      </c>
      <c r="L95">
        <v>1</v>
      </c>
      <c r="M95" t="s">
        <v>55</v>
      </c>
      <c r="N95">
        <v>0</v>
      </c>
      <c r="O95">
        <v>0.1</v>
      </c>
      <c r="P95">
        <v>0.5</v>
      </c>
      <c r="Q95" s="4">
        <v>0.04</v>
      </c>
      <c r="R95">
        <v>40</v>
      </c>
      <c r="S95">
        <v>65</v>
      </c>
      <c r="T95">
        <v>65</v>
      </c>
      <c r="U95">
        <v>140</v>
      </c>
      <c r="V95">
        <v>140</v>
      </c>
      <c r="W95">
        <v>0</v>
      </c>
      <c r="X95">
        <v>-1</v>
      </c>
    </row>
    <row r="96" spans="1:24">
      <c r="A96">
        <v>15611</v>
      </c>
      <c r="B96">
        <v>11295</v>
      </c>
      <c r="C96" t="s">
        <v>57</v>
      </c>
      <c r="D96" t="s">
        <v>237</v>
      </c>
      <c r="E96">
        <v>1</v>
      </c>
      <c r="F96" t="s">
        <v>53</v>
      </c>
      <c r="G96" t="s">
        <v>16</v>
      </c>
      <c r="H96">
        <v>9.1</v>
      </c>
      <c r="I96">
        <v>1000</v>
      </c>
      <c r="J96">
        <v>1000</v>
      </c>
      <c r="K96">
        <v>0</v>
      </c>
      <c r="L96">
        <v>1</v>
      </c>
      <c r="M96" t="s">
        <v>55</v>
      </c>
      <c r="N96">
        <v>0</v>
      </c>
      <c r="O96">
        <v>0.1</v>
      </c>
      <c r="P96">
        <v>0.5</v>
      </c>
      <c r="Q96" s="4">
        <v>0.04</v>
      </c>
      <c r="R96">
        <v>180</v>
      </c>
      <c r="S96">
        <v>90</v>
      </c>
      <c r="T96">
        <v>90</v>
      </c>
      <c r="U96">
        <v>60</v>
      </c>
      <c r="V96">
        <v>60</v>
      </c>
      <c r="W96">
        <v>0</v>
      </c>
      <c r="X96">
        <v>-1</v>
      </c>
    </row>
    <row r="97" spans="1:24">
      <c r="A97">
        <v>15611</v>
      </c>
      <c r="B97">
        <v>11304</v>
      </c>
      <c r="C97" t="s">
        <v>57</v>
      </c>
      <c r="D97" t="s">
        <v>238</v>
      </c>
      <c r="E97">
        <v>1</v>
      </c>
      <c r="F97" t="s">
        <v>53</v>
      </c>
      <c r="G97" t="s">
        <v>16</v>
      </c>
      <c r="H97">
        <v>9.1</v>
      </c>
      <c r="I97">
        <v>1000</v>
      </c>
      <c r="J97">
        <v>1000</v>
      </c>
      <c r="K97">
        <v>0</v>
      </c>
      <c r="L97">
        <v>1</v>
      </c>
      <c r="M97" t="s">
        <v>55</v>
      </c>
      <c r="N97">
        <v>0</v>
      </c>
      <c r="O97">
        <v>0.1</v>
      </c>
      <c r="P97">
        <v>0.5</v>
      </c>
      <c r="Q97" s="4">
        <v>0.04</v>
      </c>
      <c r="R97">
        <v>180</v>
      </c>
      <c r="S97">
        <v>90</v>
      </c>
      <c r="T97">
        <v>90</v>
      </c>
      <c r="U97">
        <v>60</v>
      </c>
      <c r="V97">
        <v>60</v>
      </c>
      <c r="W97">
        <v>0</v>
      </c>
      <c r="X97">
        <v>-1</v>
      </c>
    </row>
    <row r="98" spans="1:24">
      <c r="A98">
        <v>15612</v>
      </c>
      <c r="B98">
        <v>11024</v>
      </c>
      <c r="C98" t="s">
        <v>204</v>
      </c>
      <c r="D98" t="s">
        <v>241</v>
      </c>
      <c r="E98">
        <v>1</v>
      </c>
      <c r="F98" t="s">
        <v>53</v>
      </c>
      <c r="G98" t="s">
        <v>16</v>
      </c>
      <c r="H98">
        <v>9.1</v>
      </c>
      <c r="I98">
        <v>1000</v>
      </c>
      <c r="J98">
        <v>1000</v>
      </c>
      <c r="K98">
        <v>0</v>
      </c>
      <c r="L98">
        <v>1</v>
      </c>
      <c r="M98" t="s">
        <v>55</v>
      </c>
      <c r="N98">
        <v>0</v>
      </c>
      <c r="O98">
        <v>0.1</v>
      </c>
      <c r="P98">
        <v>0.5</v>
      </c>
      <c r="Q98" s="4">
        <v>0.04</v>
      </c>
      <c r="R98">
        <v>180</v>
      </c>
      <c r="S98">
        <v>175</v>
      </c>
      <c r="T98">
        <v>175</v>
      </c>
      <c r="U98">
        <v>100</v>
      </c>
      <c r="V98">
        <v>100</v>
      </c>
      <c r="W98">
        <v>0</v>
      </c>
      <c r="X98">
        <v>-1</v>
      </c>
    </row>
    <row r="99" spans="1:24">
      <c r="A99">
        <v>15612</v>
      </c>
      <c r="B99">
        <v>11033</v>
      </c>
      <c r="C99" t="s">
        <v>204</v>
      </c>
      <c r="D99" t="s">
        <v>242</v>
      </c>
      <c r="E99">
        <v>1</v>
      </c>
      <c r="F99" t="s">
        <v>53</v>
      </c>
      <c r="G99" t="s">
        <v>16</v>
      </c>
      <c r="H99">
        <v>9.1</v>
      </c>
      <c r="I99">
        <v>1000</v>
      </c>
      <c r="J99">
        <v>1000</v>
      </c>
      <c r="K99">
        <v>0</v>
      </c>
      <c r="L99">
        <v>1</v>
      </c>
      <c r="M99" t="s">
        <v>55</v>
      </c>
      <c r="N99">
        <v>0</v>
      </c>
      <c r="O99">
        <v>0.1</v>
      </c>
      <c r="P99">
        <v>0.5</v>
      </c>
      <c r="Q99" s="4">
        <v>0.04</v>
      </c>
      <c r="R99">
        <v>180</v>
      </c>
      <c r="S99">
        <v>175</v>
      </c>
      <c r="T99">
        <v>175</v>
      </c>
      <c r="U99">
        <v>100</v>
      </c>
      <c r="V99">
        <v>100</v>
      </c>
      <c r="W99">
        <v>0</v>
      </c>
      <c r="X99">
        <v>-1</v>
      </c>
    </row>
    <row r="100" spans="1:24">
      <c r="A100">
        <v>15612</v>
      </c>
      <c r="B100">
        <v>11042</v>
      </c>
      <c r="C100" t="s">
        <v>204</v>
      </c>
      <c r="D100" t="s">
        <v>243</v>
      </c>
      <c r="E100">
        <v>1</v>
      </c>
      <c r="F100" t="s">
        <v>53</v>
      </c>
      <c r="G100" t="s">
        <v>16</v>
      </c>
      <c r="H100">
        <v>9.1</v>
      </c>
      <c r="I100">
        <v>1000</v>
      </c>
      <c r="J100">
        <v>1000</v>
      </c>
      <c r="K100">
        <v>0</v>
      </c>
      <c r="L100">
        <v>1</v>
      </c>
      <c r="M100" t="s">
        <v>55</v>
      </c>
      <c r="N100">
        <v>0</v>
      </c>
      <c r="O100">
        <v>0.1</v>
      </c>
      <c r="P100">
        <v>0.5</v>
      </c>
      <c r="Q100" s="4">
        <v>0.04</v>
      </c>
      <c r="R100">
        <v>180</v>
      </c>
      <c r="S100">
        <v>175</v>
      </c>
      <c r="T100">
        <v>175</v>
      </c>
      <c r="U100">
        <v>100</v>
      </c>
      <c r="V100">
        <v>100</v>
      </c>
      <c r="W100">
        <v>0</v>
      </c>
      <c r="X100">
        <v>-1</v>
      </c>
    </row>
    <row r="101" spans="1:24">
      <c r="A101">
        <v>15612</v>
      </c>
      <c r="B101">
        <v>11051</v>
      </c>
      <c r="C101" t="s">
        <v>204</v>
      </c>
      <c r="D101" t="s">
        <v>244</v>
      </c>
      <c r="E101">
        <v>1</v>
      </c>
      <c r="F101" t="s">
        <v>53</v>
      </c>
      <c r="G101" t="s">
        <v>16</v>
      </c>
      <c r="H101">
        <v>9.1</v>
      </c>
      <c r="I101">
        <v>1000</v>
      </c>
      <c r="J101">
        <v>1000</v>
      </c>
      <c r="K101">
        <v>0</v>
      </c>
      <c r="L101">
        <v>1</v>
      </c>
      <c r="M101" t="s">
        <v>55</v>
      </c>
      <c r="N101">
        <v>0</v>
      </c>
      <c r="O101">
        <v>0.1</v>
      </c>
      <c r="P101">
        <v>0.5</v>
      </c>
      <c r="Q101" s="4">
        <v>0.04</v>
      </c>
      <c r="R101">
        <v>180</v>
      </c>
      <c r="S101">
        <v>175</v>
      </c>
      <c r="T101">
        <v>175</v>
      </c>
      <c r="U101">
        <v>100</v>
      </c>
      <c r="V101">
        <v>100</v>
      </c>
      <c r="W101">
        <v>0</v>
      </c>
      <c r="X101">
        <v>-1</v>
      </c>
    </row>
    <row r="102" spans="1:24">
      <c r="A102">
        <v>15612</v>
      </c>
      <c r="B102">
        <v>11099</v>
      </c>
      <c r="C102" t="s">
        <v>209</v>
      </c>
      <c r="D102" t="s">
        <v>241</v>
      </c>
      <c r="E102">
        <v>1</v>
      </c>
      <c r="F102" t="s">
        <v>53</v>
      </c>
      <c r="G102" t="s">
        <v>16</v>
      </c>
      <c r="H102">
        <v>9.1</v>
      </c>
      <c r="I102">
        <v>1000</v>
      </c>
      <c r="J102">
        <v>1000</v>
      </c>
      <c r="K102">
        <v>0</v>
      </c>
      <c r="L102">
        <v>1</v>
      </c>
      <c r="M102" t="s">
        <v>55</v>
      </c>
      <c r="N102">
        <v>0</v>
      </c>
      <c r="O102">
        <v>0.1</v>
      </c>
      <c r="P102">
        <v>0.5</v>
      </c>
      <c r="Q102" s="4">
        <v>0.04</v>
      </c>
      <c r="R102">
        <v>220</v>
      </c>
      <c r="S102">
        <v>175</v>
      </c>
      <c r="T102">
        <v>175</v>
      </c>
      <c r="U102">
        <v>100</v>
      </c>
      <c r="V102">
        <v>100</v>
      </c>
      <c r="W102">
        <v>0</v>
      </c>
      <c r="X102">
        <v>-1</v>
      </c>
    </row>
    <row r="103" spans="1:24">
      <c r="A103">
        <v>15612</v>
      </c>
      <c r="B103">
        <v>11117</v>
      </c>
      <c r="C103" t="s">
        <v>209</v>
      </c>
      <c r="D103" t="s">
        <v>242</v>
      </c>
      <c r="E103">
        <v>1</v>
      </c>
      <c r="F103" t="s">
        <v>53</v>
      </c>
      <c r="G103" t="s">
        <v>16</v>
      </c>
      <c r="H103">
        <v>9.1</v>
      </c>
      <c r="I103">
        <v>1000</v>
      </c>
      <c r="J103">
        <v>1000</v>
      </c>
      <c r="K103">
        <v>0</v>
      </c>
      <c r="L103">
        <v>1</v>
      </c>
      <c r="M103" t="s">
        <v>55</v>
      </c>
      <c r="N103">
        <v>0</v>
      </c>
      <c r="O103">
        <v>0.1</v>
      </c>
      <c r="P103">
        <v>0.5</v>
      </c>
      <c r="Q103" s="4">
        <v>0.04</v>
      </c>
      <c r="R103">
        <v>220</v>
      </c>
      <c r="S103">
        <v>175</v>
      </c>
      <c r="T103">
        <v>175</v>
      </c>
      <c r="U103">
        <v>100</v>
      </c>
      <c r="V103">
        <v>100</v>
      </c>
      <c r="W103">
        <v>0</v>
      </c>
      <c r="X103">
        <v>-1</v>
      </c>
    </row>
    <row r="104" spans="1:24">
      <c r="A104">
        <v>15612</v>
      </c>
      <c r="B104">
        <v>11135</v>
      </c>
      <c r="C104" t="s">
        <v>209</v>
      </c>
      <c r="D104" t="s">
        <v>243</v>
      </c>
      <c r="E104">
        <v>1</v>
      </c>
      <c r="F104" t="s">
        <v>53</v>
      </c>
      <c r="G104" t="s">
        <v>16</v>
      </c>
      <c r="H104">
        <v>9.1</v>
      </c>
      <c r="I104">
        <v>1000</v>
      </c>
      <c r="J104">
        <v>1000</v>
      </c>
      <c r="K104">
        <v>0</v>
      </c>
      <c r="L104">
        <v>1</v>
      </c>
      <c r="M104" t="s">
        <v>55</v>
      </c>
      <c r="N104">
        <v>0</v>
      </c>
      <c r="O104">
        <v>0.1</v>
      </c>
      <c r="P104">
        <v>0.5</v>
      </c>
      <c r="Q104" s="4">
        <v>0.04</v>
      </c>
      <c r="R104">
        <v>220</v>
      </c>
      <c r="S104">
        <v>175</v>
      </c>
      <c r="T104">
        <v>175</v>
      </c>
      <c r="U104">
        <v>100</v>
      </c>
      <c r="V104">
        <v>100</v>
      </c>
      <c r="W104">
        <v>0</v>
      </c>
      <c r="X104">
        <v>-1</v>
      </c>
    </row>
    <row r="105" spans="1:24">
      <c r="A105">
        <v>15612</v>
      </c>
      <c r="B105">
        <v>11153</v>
      </c>
      <c r="C105" t="s">
        <v>209</v>
      </c>
      <c r="D105" t="s">
        <v>244</v>
      </c>
      <c r="E105">
        <v>1</v>
      </c>
      <c r="F105" t="s">
        <v>53</v>
      </c>
      <c r="G105" t="s">
        <v>16</v>
      </c>
      <c r="H105">
        <v>9.1</v>
      </c>
      <c r="I105">
        <v>1000</v>
      </c>
      <c r="J105">
        <v>1000</v>
      </c>
      <c r="K105">
        <v>0</v>
      </c>
      <c r="L105">
        <v>1</v>
      </c>
      <c r="M105" t="s">
        <v>55</v>
      </c>
      <c r="N105">
        <v>0</v>
      </c>
      <c r="O105">
        <v>0.1</v>
      </c>
      <c r="P105">
        <v>0.5</v>
      </c>
      <c r="Q105" s="4">
        <v>0.04</v>
      </c>
      <c r="R105">
        <v>220</v>
      </c>
      <c r="S105">
        <v>175</v>
      </c>
      <c r="T105">
        <v>175</v>
      </c>
      <c r="U105">
        <v>100</v>
      </c>
      <c r="V105">
        <v>100</v>
      </c>
      <c r="W105">
        <v>0</v>
      </c>
      <c r="X105">
        <v>-1</v>
      </c>
    </row>
    <row r="106" spans="1:24">
      <c r="A106">
        <v>15612</v>
      </c>
      <c r="B106">
        <v>11188</v>
      </c>
      <c r="C106" t="s">
        <v>52</v>
      </c>
      <c r="D106" t="s">
        <v>241</v>
      </c>
      <c r="E106">
        <v>1</v>
      </c>
      <c r="F106" t="s">
        <v>53</v>
      </c>
      <c r="G106" t="s">
        <v>16</v>
      </c>
      <c r="H106">
        <v>9.1</v>
      </c>
      <c r="I106">
        <v>1000</v>
      </c>
      <c r="J106">
        <v>1000</v>
      </c>
      <c r="K106">
        <v>0</v>
      </c>
      <c r="L106">
        <v>1</v>
      </c>
      <c r="M106" t="s">
        <v>55</v>
      </c>
      <c r="N106">
        <v>0</v>
      </c>
      <c r="O106">
        <v>0.1</v>
      </c>
      <c r="P106">
        <v>0.5</v>
      </c>
      <c r="Q106" s="4">
        <v>0.04</v>
      </c>
      <c r="R106">
        <v>40</v>
      </c>
      <c r="S106">
        <v>65</v>
      </c>
      <c r="T106">
        <v>65</v>
      </c>
      <c r="U106">
        <v>140</v>
      </c>
      <c r="V106">
        <v>140</v>
      </c>
      <c r="W106">
        <v>0</v>
      </c>
      <c r="X106">
        <v>-1</v>
      </c>
    </row>
    <row r="107" spans="1:24">
      <c r="A107">
        <v>15612</v>
      </c>
      <c r="B107">
        <v>11197</v>
      </c>
      <c r="C107" t="s">
        <v>52</v>
      </c>
      <c r="D107" t="s">
        <v>242</v>
      </c>
      <c r="E107">
        <v>1</v>
      </c>
      <c r="F107" t="s">
        <v>53</v>
      </c>
      <c r="G107" t="s">
        <v>16</v>
      </c>
      <c r="H107">
        <v>9.1</v>
      </c>
      <c r="I107">
        <v>1000</v>
      </c>
      <c r="J107">
        <v>1000</v>
      </c>
      <c r="K107">
        <v>0</v>
      </c>
      <c r="L107">
        <v>1</v>
      </c>
      <c r="M107" t="s">
        <v>55</v>
      </c>
      <c r="N107">
        <v>0</v>
      </c>
      <c r="O107">
        <v>0.1</v>
      </c>
      <c r="P107">
        <v>0.5</v>
      </c>
      <c r="Q107" s="4">
        <v>0.04</v>
      </c>
      <c r="R107">
        <v>40</v>
      </c>
      <c r="S107">
        <v>65</v>
      </c>
      <c r="T107">
        <v>65</v>
      </c>
      <c r="U107">
        <v>140</v>
      </c>
      <c r="V107">
        <v>140</v>
      </c>
      <c r="W107">
        <v>0</v>
      </c>
      <c r="X107">
        <v>-1</v>
      </c>
    </row>
    <row r="108" spans="1:24">
      <c r="A108">
        <v>15612</v>
      </c>
      <c r="B108">
        <v>11224</v>
      </c>
      <c r="C108" t="s">
        <v>52</v>
      </c>
      <c r="D108" t="s">
        <v>241</v>
      </c>
      <c r="E108">
        <v>1</v>
      </c>
      <c r="F108" t="s">
        <v>53</v>
      </c>
      <c r="G108" t="s">
        <v>16</v>
      </c>
      <c r="H108">
        <v>9.1</v>
      </c>
      <c r="I108">
        <v>1000</v>
      </c>
      <c r="J108">
        <v>1000</v>
      </c>
      <c r="K108">
        <v>0</v>
      </c>
      <c r="L108">
        <v>1</v>
      </c>
      <c r="M108" t="s">
        <v>55</v>
      </c>
      <c r="N108">
        <v>0</v>
      </c>
      <c r="O108">
        <v>0.1</v>
      </c>
      <c r="P108">
        <v>0.5</v>
      </c>
      <c r="Q108" s="4">
        <v>0.04</v>
      </c>
      <c r="R108">
        <v>40</v>
      </c>
      <c r="S108">
        <v>65</v>
      </c>
      <c r="T108">
        <v>65</v>
      </c>
      <c r="U108">
        <v>140</v>
      </c>
      <c r="V108">
        <v>140</v>
      </c>
      <c r="W108">
        <v>0</v>
      </c>
      <c r="X108">
        <v>-1</v>
      </c>
    </row>
    <row r="109" spans="1:24">
      <c r="A109">
        <v>15612</v>
      </c>
      <c r="B109">
        <v>11233</v>
      </c>
      <c r="C109" t="s">
        <v>52</v>
      </c>
      <c r="D109" t="s">
        <v>242</v>
      </c>
      <c r="E109">
        <v>1</v>
      </c>
      <c r="F109" t="s">
        <v>53</v>
      </c>
      <c r="G109" t="s">
        <v>16</v>
      </c>
      <c r="H109">
        <v>9.1</v>
      </c>
      <c r="I109">
        <v>1000</v>
      </c>
      <c r="J109">
        <v>1000</v>
      </c>
      <c r="K109">
        <v>0</v>
      </c>
      <c r="L109">
        <v>1</v>
      </c>
      <c r="M109" t="s">
        <v>55</v>
      </c>
      <c r="N109">
        <v>0</v>
      </c>
      <c r="O109">
        <v>0.1</v>
      </c>
      <c r="P109">
        <v>0.5</v>
      </c>
      <c r="Q109" s="4">
        <v>0.04</v>
      </c>
      <c r="R109">
        <v>40</v>
      </c>
      <c r="S109">
        <v>65</v>
      </c>
      <c r="T109">
        <v>65</v>
      </c>
      <c r="U109">
        <v>140</v>
      </c>
      <c r="V109">
        <v>140</v>
      </c>
      <c r="W109">
        <v>0</v>
      </c>
      <c r="X109">
        <v>-1</v>
      </c>
    </row>
    <row r="110" spans="1:24">
      <c r="A110">
        <v>15612</v>
      </c>
      <c r="B110">
        <v>11242</v>
      </c>
      <c r="C110" t="s">
        <v>52</v>
      </c>
      <c r="D110" t="s">
        <v>241</v>
      </c>
      <c r="E110">
        <v>1</v>
      </c>
      <c r="F110" t="s">
        <v>53</v>
      </c>
      <c r="G110" t="s">
        <v>16</v>
      </c>
      <c r="H110">
        <v>9.1</v>
      </c>
      <c r="I110">
        <v>1000</v>
      </c>
      <c r="J110">
        <v>1000</v>
      </c>
      <c r="K110">
        <v>0</v>
      </c>
      <c r="L110">
        <v>1</v>
      </c>
      <c r="M110" t="s">
        <v>55</v>
      </c>
      <c r="N110">
        <v>0</v>
      </c>
      <c r="O110">
        <v>0.1</v>
      </c>
      <c r="P110">
        <v>0.5</v>
      </c>
      <c r="Q110" s="4">
        <v>0.04</v>
      </c>
      <c r="R110">
        <v>40</v>
      </c>
      <c r="S110">
        <v>65</v>
      </c>
      <c r="T110">
        <v>65</v>
      </c>
      <c r="U110">
        <v>140</v>
      </c>
      <c r="V110">
        <v>140</v>
      </c>
      <c r="W110">
        <v>0</v>
      </c>
      <c r="X110">
        <v>-1</v>
      </c>
    </row>
    <row r="111" spans="1:24">
      <c r="A111">
        <v>15612</v>
      </c>
      <c r="B111">
        <v>11251</v>
      </c>
      <c r="C111" t="s">
        <v>52</v>
      </c>
      <c r="D111" t="s">
        <v>242</v>
      </c>
      <c r="E111">
        <v>1</v>
      </c>
      <c r="F111" t="s">
        <v>53</v>
      </c>
      <c r="G111" t="s">
        <v>16</v>
      </c>
      <c r="H111">
        <v>9.1</v>
      </c>
      <c r="I111">
        <v>1000</v>
      </c>
      <c r="J111">
        <v>1000</v>
      </c>
      <c r="K111">
        <v>0</v>
      </c>
      <c r="L111">
        <v>1</v>
      </c>
      <c r="M111" t="s">
        <v>55</v>
      </c>
      <c r="N111">
        <v>0</v>
      </c>
      <c r="O111">
        <v>0.1</v>
      </c>
      <c r="P111">
        <v>0.5</v>
      </c>
      <c r="Q111" s="4">
        <v>0.04</v>
      </c>
      <c r="R111">
        <v>40</v>
      </c>
      <c r="S111">
        <v>65</v>
      </c>
      <c r="T111">
        <v>65</v>
      </c>
      <c r="U111">
        <v>140</v>
      </c>
      <c r="V111">
        <v>140</v>
      </c>
      <c r="W111">
        <v>0</v>
      </c>
      <c r="X111">
        <v>-1</v>
      </c>
    </row>
    <row r="112" spans="1:24">
      <c r="A112">
        <v>15612</v>
      </c>
      <c r="B112">
        <v>11260</v>
      </c>
      <c r="C112" t="s">
        <v>52</v>
      </c>
      <c r="D112" t="s">
        <v>243</v>
      </c>
      <c r="E112">
        <v>1</v>
      </c>
      <c r="F112" t="s">
        <v>53</v>
      </c>
      <c r="G112" t="s">
        <v>16</v>
      </c>
      <c r="H112">
        <v>9.1</v>
      </c>
      <c r="I112">
        <v>1000</v>
      </c>
      <c r="J112">
        <v>1000</v>
      </c>
      <c r="K112">
        <v>0</v>
      </c>
      <c r="L112">
        <v>1</v>
      </c>
      <c r="M112" t="s">
        <v>55</v>
      </c>
      <c r="N112">
        <v>0</v>
      </c>
      <c r="O112">
        <v>0.1</v>
      </c>
      <c r="P112">
        <v>0.5</v>
      </c>
      <c r="Q112" s="4">
        <v>0.04</v>
      </c>
      <c r="R112">
        <v>40</v>
      </c>
      <c r="S112">
        <v>65</v>
      </c>
      <c r="T112">
        <v>65</v>
      </c>
      <c r="U112">
        <v>140</v>
      </c>
      <c r="V112">
        <v>140</v>
      </c>
      <c r="W112">
        <v>0</v>
      </c>
      <c r="X112">
        <v>-1</v>
      </c>
    </row>
    <row r="113" spans="1:24">
      <c r="A113">
        <v>15612</v>
      </c>
      <c r="B113">
        <v>11269</v>
      </c>
      <c r="C113" t="s">
        <v>52</v>
      </c>
      <c r="D113" t="s">
        <v>244</v>
      </c>
      <c r="E113">
        <v>1</v>
      </c>
      <c r="F113" t="s">
        <v>53</v>
      </c>
      <c r="G113" t="s">
        <v>16</v>
      </c>
      <c r="H113">
        <v>9.1</v>
      </c>
      <c r="I113">
        <v>1000</v>
      </c>
      <c r="J113">
        <v>1000</v>
      </c>
      <c r="K113">
        <v>0</v>
      </c>
      <c r="L113">
        <v>1</v>
      </c>
      <c r="M113" t="s">
        <v>55</v>
      </c>
      <c r="N113">
        <v>0</v>
      </c>
      <c r="O113">
        <v>0.1</v>
      </c>
      <c r="P113">
        <v>0.5</v>
      </c>
      <c r="Q113" s="4">
        <v>0.04</v>
      </c>
      <c r="R113">
        <v>40</v>
      </c>
      <c r="S113">
        <v>65</v>
      </c>
      <c r="T113">
        <v>65</v>
      </c>
      <c r="U113">
        <v>140</v>
      </c>
      <c r="V113">
        <v>140</v>
      </c>
      <c r="W113">
        <v>0</v>
      </c>
      <c r="X113">
        <v>-1</v>
      </c>
    </row>
    <row r="114" spans="1:24">
      <c r="A114">
        <v>15613</v>
      </c>
      <c r="B114">
        <v>11025</v>
      </c>
      <c r="C114" t="s">
        <v>204</v>
      </c>
      <c r="D114" t="s">
        <v>247</v>
      </c>
      <c r="E114">
        <v>1</v>
      </c>
      <c r="F114" t="s">
        <v>53</v>
      </c>
      <c r="G114" t="s">
        <v>16</v>
      </c>
      <c r="H114">
        <v>9.1</v>
      </c>
      <c r="I114">
        <v>1000</v>
      </c>
      <c r="J114">
        <v>1000</v>
      </c>
      <c r="K114">
        <v>0</v>
      </c>
      <c r="L114">
        <v>1</v>
      </c>
      <c r="M114" t="s">
        <v>55</v>
      </c>
      <c r="N114">
        <v>0</v>
      </c>
      <c r="O114">
        <v>0.1</v>
      </c>
      <c r="P114">
        <v>0.5</v>
      </c>
      <c r="Q114" s="4">
        <v>0.04</v>
      </c>
      <c r="R114">
        <v>180</v>
      </c>
      <c r="S114">
        <v>175</v>
      </c>
      <c r="T114">
        <v>175</v>
      </c>
      <c r="U114">
        <v>100</v>
      </c>
      <c r="V114">
        <v>100</v>
      </c>
      <c r="W114">
        <v>0</v>
      </c>
      <c r="X114">
        <v>-1</v>
      </c>
    </row>
    <row r="115" spans="1:24">
      <c r="A115">
        <v>15613</v>
      </c>
      <c r="B115">
        <v>11034</v>
      </c>
      <c r="C115" t="s">
        <v>204</v>
      </c>
      <c r="D115" t="s">
        <v>248</v>
      </c>
      <c r="E115">
        <v>1</v>
      </c>
      <c r="F115" t="s">
        <v>53</v>
      </c>
      <c r="G115" t="s">
        <v>16</v>
      </c>
      <c r="H115">
        <v>9.1</v>
      </c>
      <c r="I115">
        <v>1000</v>
      </c>
      <c r="J115">
        <v>1000</v>
      </c>
      <c r="K115">
        <v>0</v>
      </c>
      <c r="L115">
        <v>1</v>
      </c>
      <c r="M115" t="s">
        <v>55</v>
      </c>
      <c r="N115">
        <v>0</v>
      </c>
      <c r="O115">
        <v>0.1</v>
      </c>
      <c r="P115">
        <v>0.5</v>
      </c>
      <c r="Q115" s="4">
        <v>0.04</v>
      </c>
      <c r="R115">
        <v>180</v>
      </c>
      <c r="S115">
        <v>175</v>
      </c>
      <c r="T115">
        <v>175</v>
      </c>
      <c r="U115">
        <v>100</v>
      </c>
      <c r="V115">
        <v>100</v>
      </c>
      <c r="W115">
        <v>0</v>
      </c>
      <c r="X115">
        <v>-1</v>
      </c>
    </row>
    <row r="116" spans="1:24">
      <c r="A116">
        <v>15613</v>
      </c>
      <c r="B116">
        <v>11043</v>
      </c>
      <c r="C116" t="s">
        <v>204</v>
      </c>
      <c r="D116" t="s">
        <v>249</v>
      </c>
      <c r="E116">
        <v>1</v>
      </c>
      <c r="F116" t="s">
        <v>53</v>
      </c>
      <c r="G116" t="s">
        <v>16</v>
      </c>
      <c r="H116">
        <v>9.1</v>
      </c>
      <c r="I116">
        <v>1000</v>
      </c>
      <c r="J116">
        <v>1000</v>
      </c>
      <c r="K116">
        <v>0</v>
      </c>
      <c r="L116">
        <v>1</v>
      </c>
      <c r="M116" t="s">
        <v>55</v>
      </c>
      <c r="N116">
        <v>0</v>
      </c>
      <c r="O116">
        <v>0.1</v>
      </c>
      <c r="P116">
        <v>0.5</v>
      </c>
      <c r="Q116" s="4">
        <v>0.04</v>
      </c>
      <c r="R116">
        <v>180</v>
      </c>
      <c r="S116">
        <v>175</v>
      </c>
      <c r="T116">
        <v>175</v>
      </c>
      <c r="U116">
        <v>100</v>
      </c>
      <c r="V116">
        <v>100</v>
      </c>
      <c r="W116">
        <v>0</v>
      </c>
      <c r="X116">
        <v>-1</v>
      </c>
    </row>
    <row r="117" spans="1:24">
      <c r="A117">
        <v>15613</v>
      </c>
      <c r="B117">
        <v>11052</v>
      </c>
      <c r="C117" t="s">
        <v>204</v>
      </c>
      <c r="D117" t="s">
        <v>250</v>
      </c>
      <c r="E117">
        <v>1</v>
      </c>
      <c r="F117" t="s">
        <v>53</v>
      </c>
      <c r="G117" t="s">
        <v>16</v>
      </c>
      <c r="H117">
        <v>9.1</v>
      </c>
      <c r="I117">
        <v>1000</v>
      </c>
      <c r="J117">
        <v>1000</v>
      </c>
      <c r="K117">
        <v>0</v>
      </c>
      <c r="L117">
        <v>1</v>
      </c>
      <c r="M117" t="s">
        <v>55</v>
      </c>
      <c r="N117">
        <v>0</v>
      </c>
      <c r="O117">
        <v>0.1</v>
      </c>
      <c r="P117">
        <v>0.5</v>
      </c>
      <c r="Q117" s="4">
        <v>0.04</v>
      </c>
      <c r="R117">
        <v>180</v>
      </c>
      <c r="S117">
        <v>175</v>
      </c>
      <c r="T117">
        <v>175</v>
      </c>
      <c r="U117">
        <v>100</v>
      </c>
      <c r="V117">
        <v>100</v>
      </c>
      <c r="W117">
        <v>0</v>
      </c>
      <c r="X117">
        <v>-1</v>
      </c>
    </row>
    <row r="118" spans="1:24">
      <c r="A118">
        <v>15613</v>
      </c>
      <c r="B118">
        <v>11100</v>
      </c>
      <c r="C118" t="s">
        <v>209</v>
      </c>
      <c r="D118" t="s">
        <v>247</v>
      </c>
      <c r="E118">
        <v>1</v>
      </c>
      <c r="F118" t="s">
        <v>53</v>
      </c>
      <c r="G118" t="s">
        <v>16</v>
      </c>
      <c r="H118">
        <v>9.1</v>
      </c>
      <c r="I118">
        <v>1000</v>
      </c>
      <c r="J118">
        <v>1000</v>
      </c>
      <c r="K118">
        <v>0</v>
      </c>
      <c r="L118">
        <v>1</v>
      </c>
      <c r="M118" t="s">
        <v>55</v>
      </c>
      <c r="N118">
        <v>0</v>
      </c>
      <c r="O118">
        <v>0.1</v>
      </c>
      <c r="P118">
        <v>0.5</v>
      </c>
      <c r="Q118" s="4">
        <v>0.04</v>
      </c>
      <c r="R118">
        <v>220</v>
      </c>
      <c r="S118">
        <v>175</v>
      </c>
      <c r="T118">
        <v>175</v>
      </c>
      <c r="U118">
        <v>100</v>
      </c>
      <c r="V118">
        <v>100</v>
      </c>
      <c r="W118">
        <v>0</v>
      </c>
      <c r="X118">
        <v>-1</v>
      </c>
    </row>
    <row r="119" spans="1:24">
      <c r="A119">
        <v>15613</v>
      </c>
      <c r="B119">
        <v>11118</v>
      </c>
      <c r="C119" t="s">
        <v>209</v>
      </c>
      <c r="D119" t="s">
        <v>248</v>
      </c>
      <c r="E119">
        <v>1</v>
      </c>
      <c r="F119" t="s">
        <v>53</v>
      </c>
      <c r="G119" t="s">
        <v>16</v>
      </c>
      <c r="H119">
        <v>9.1</v>
      </c>
      <c r="I119">
        <v>1000</v>
      </c>
      <c r="J119">
        <v>1000</v>
      </c>
      <c r="K119">
        <v>0</v>
      </c>
      <c r="L119">
        <v>1</v>
      </c>
      <c r="M119" t="s">
        <v>55</v>
      </c>
      <c r="N119">
        <v>0</v>
      </c>
      <c r="O119">
        <v>0.1</v>
      </c>
      <c r="P119">
        <v>0.5</v>
      </c>
      <c r="Q119" s="4">
        <v>0.04</v>
      </c>
      <c r="R119">
        <v>220</v>
      </c>
      <c r="S119">
        <v>175</v>
      </c>
      <c r="T119">
        <v>175</v>
      </c>
      <c r="U119">
        <v>100</v>
      </c>
      <c r="V119">
        <v>100</v>
      </c>
      <c r="W119">
        <v>0</v>
      </c>
      <c r="X119">
        <v>-1</v>
      </c>
    </row>
    <row r="120" spans="1:24">
      <c r="A120">
        <v>15613</v>
      </c>
      <c r="B120">
        <v>11136</v>
      </c>
      <c r="C120" t="s">
        <v>209</v>
      </c>
      <c r="D120" t="s">
        <v>249</v>
      </c>
      <c r="E120">
        <v>1</v>
      </c>
      <c r="F120" t="s">
        <v>53</v>
      </c>
      <c r="G120" t="s">
        <v>16</v>
      </c>
      <c r="H120">
        <v>9.1</v>
      </c>
      <c r="I120">
        <v>1000</v>
      </c>
      <c r="J120">
        <v>1000</v>
      </c>
      <c r="K120">
        <v>0</v>
      </c>
      <c r="L120">
        <v>1</v>
      </c>
      <c r="M120" t="s">
        <v>55</v>
      </c>
      <c r="N120">
        <v>0</v>
      </c>
      <c r="O120">
        <v>0.1</v>
      </c>
      <c r="P120">
        <v>0.5</v>
      </c>
      <c r="Q120" s="4">
        <v>0.04</v>
      </c>
      <c r="R120">
        <v>220</v>
      </c>
      <c r="S120">
        <v>175</v>
      </c>
      <c r="T120">
        <v>175</v>
      </c>
      <c r="U120">
        <v>100</v>
      </c>
      <c r="V120">
        <v>100</v>
      </c>
      <c r="W120">
        <v>0</v>
      </c>
      <c r="X120">
        <v>-1</v>
      </c>
    </row>
    <row r="121" spans="1:24">
      <c r="A121">
        <v>15613</v>
      </c>
      <c r="B121">
        <v>11154</v>
      </c>
      <c r="C121" t="s">
        <v>209</v>
      </c>
      <c r="D121" t="s">
        <v>250</v>
      </c>
      <c r="E121">
        <v>1</v>
      </c>
      <c r="F121" t="s">
        <v>53</v>
      </c>
      <c r="G121" t="s">
        <v>16</v>
      </c>
      <c r="H121">
        <v>9.1</v>
      </c>
      <c r="I121">
        <v>1000</v>
      </c>
      <c r="J121">
        <v>1000</v>
      </c>
      <c r="K121">
        <v>0</v>
      </c>
      <c r="L121">
        <v>1</v>
      </c>
      <c r="M121" t="s">
        <v>55</v>
      </c>
      <c r="N121">
        <v>0</v>
      </c>
      <c r="O121">
        <v>0.1</v>
      </c>
      <c r="P121">
        <v>0.5</v>
      </c>
      <c r="Q121" s="4">
        <v>0.04</v>
      </c>
      <c r="R121">
        <v>220</v>
      </c>
      <c r="S121">
        <v>175</v>
      </c>
      <c r="T121">
        <v>175</v>
      </c>
      <c r="U121">
        <v>100</v>
      </c>
      <c r="V121">
        <v>100</v>
      </c>
      <c r="W121">
        <v>0</v>
      </c>
      <c r="X121">
        <v>-1</v>
      </c>
    </row>
    <row r="122" spans="1:24">
      <c r="A122">
        <v>15613</v>
      </c>
      <c r="B122">
        <v>11189</v>
      </c>
      <c r="C122" t="s">
        <v>52</v>
      </c>
      <c r="D122" t="s">
        <v>247</v>
      </c>
      <c r="E122">
        <v>1</v>
      </c>
      <c r="F122" t="s">
        <v>53</v>
      </c>
      <c r="G122" t="s">
        <v>16</v>
      </c>
      <c r="H122">
        <v>9.1</v>
      </c>
      <c r="I122">
        <v>1000</v>
      </c>
      <c r="J122">
        <v>1000</v>
      </c>
      <c r="K122">
        <v>0</v>
      </c>
      <c r="L122">
        <v>1</v>
      </c>
      <c r="M122" t="s">
        <v>55</v>
      </c>
      <c r="N122">
        <v>0</v>
      </c>
      <c r="O122">
        <v>0.1</v>
      </c>
      <c r="P122">
        <v>0.5</v>
      </c>
      <c r="Q122" s="4">
        <v>0.04</v>
      </c>
      <c r="R122">
        <v>40</v>
      </c>
      <c r="S122">
        <v>65</v>
      </c>
      <c r="T122">
        <v>65</v>
      </c>
      <c r="U122">
        <v>140</v>
      </c>
      <c r="V122">
        <v>140</v>
      </c>
      <c r="W122">
        <v>0</v>
      </c>
      <c r="X122">
        <v>-1</v>
      </c>
    </row>
    <row r="123" spans="1:24">
      <c r="A123">
        <v>15613</v>
      </c>
      <c r="B123">
        <v>11198</v>
      </c>
      <c r="C123" t="s">
        <v>52</v>
      </c>
      <c r="D123" t="s">
        <v>248</v>
      </c>
      <c r="E123">
        <v>1</v>
      </c>
      <c r="F123" t="s">
        <v>53</v>
      </c>
      <c r="G123" t="s">
        <v>16</v>
      </c>
      <c r="H123">
        <v>9.1</v>
      </c>
      <c r="I123">
        <v>1000</v>
      </c>
      <c r="J123">
        <v>1000</v>
      </c>
      <c r="K123">
        <v>0</v>
      </c>
      <c r="L123">
        <v>1</v>
      </c>
      <c r="M123" t="s">
        <v>55</v>
      </c>
      <c r="N123">
        <v>0</v>
      </c>
      <c r="O123">
        <v>0.1</v>
      </c>
      <c r="P123">
        <v>0.5</v>
      </c>
      <c r="Q123" s="4">
        <v>0.04</v>
      </c>
      <c r="R123">
        <v>40</v>
      </c>
      <c r="S123">
        <v>65</v>
      </c>
      <c r="T123">
        <v>65</v>
      </c>
      <c r="U123">
        <v>140</v>
      </c>
      <c r="V123">
        <v>140</v>
      </c>
      <c r="W123">
        <v>0</v>
      </c>
      <c r="X123">
        <v>-1</v>
      </c>
    </row>
    <row r="124" spans="1:24">
      <c r="A124">
        <v>15613</v>
      </c>
      <c r="B124">
        <v>11225</v>
      </c>
      <c r="C124" t="s">
        <v>52</v>
      </c>
      <c r="D124" t="s">
        <v>247</v>
      </c>
      <c r="E124">
        <v>1</v>
      </c>
      <c r="F124" t="s">
        <v>53</v>
      </c>
      <c r="G124" t="s">
        <v>16</v>
      </c>
      <c r="H124">
        <v>9.1</v>
      </c>
      <c r="I124">
        <v>1000</v>
      </c>
      <c r="J124">
        <v>1000</v>
      </c>
      <c r="K124">
        <v>0</v>
      </c>
      <c r="L124">
        <v>1</v>
      </c>
      <c r="M124" t="s">
        <v>55</v>
      </c>
      <c r="N124">
        <v>0</v>
      </c>
      <c r="O124">
        <v>0.1</v>
      </c>
      <c r="P124">
        <v>0.5</v>
      </c>
      <c r="Q124" s="4">
        <v>0.04</v>
      </c>
      <c r="R124">
        <v>40</v>
      </c>
      <c r="S124">
        <v>65</v>
      </c>
      <c r="T124">
        <v>65</v>
      </c>
      <c r="U124">
        <v>140</v>
      </c>
      <c r="V124">
        <v>140</v>
      </c>
      <c r="W124">
        <v>0</v>
      </c>
      <c r="X124">
        <v>-1</v>
      </c>
    </row>
    <row r="125" spans="1:24">
      <c r="A125">
        <v>15613</v>
      </c>
      <c r="B125">
        <v>11234</v>
      </c>
      <c r="C125" t="s">
        <v>52</v>
      </c>
      <c r="D125" t="s">
        <v>248</v>
      </c>
      <c r="E125">
        <v>1</v>
      </c>
      <c r="F125" t="s">
        <v>53</v>
      </c>
      <c r="G125" t="s">
        <v>16</v>
      </c>
      <c r="H125">
        <v>9.1</v>
      </c>
      <c r="I125">
        <v>1000</v>
      </c>
      <c r="J125">
        <v>1000</v>
      </c>
      <c r="K125">
        <v>0</v>
      </c>
      <c r="L125">
        <v>1</v>
      </c>
      <c r="M125" t="s">
        <v>55</v>
      </c>
      <c r="N125">
        <v>0</v>
      </c>
      <c r="O125">
        <v>0.1</v>
      </c>
      <c r="P125">
        <v>0.5</v>
      </c>
      <c r="Q125" s="4">
        <v>0.04</v>
      </c>
      <c r="R125">
        <v>40</v>
      </c>
      <c r="S125">
        <v>65</v>
      </c>
      <c r="T125">
        <v>65</v>
      </c>
      <c r="U125">
        <v>140</v>
      </c>
      <c r="V125">
        <v>140</v>
      </c>
      <c r="W125">
        <v>0</v>
      </c>
      <c r="X125">
        <v>-1</v>
      </c>
    </row>
    <row r="126" spans="1:24">
      <c r="A126">
        <v>15613</v>
      </c>
      <c r="B126">
        <v>11243</v>
      </c>
      <c r="C126" t="s">
        <v>52</v>
      </c>
      <c r="D126" t="s">
        <v>247</v>
      </c>
      <c r="E126">
        <v>1</v>
      </c>
      <c r="F126" t="s">
        <v>53</v>
      </c>
      <c r="G126" t="s">
        <v>16</v>
      </c>
      <c r="H126">
        <v>9.1</v>
      </c>
      <c r="I126">
        <v>1000</v>
      </c>
      <c r="J126">
        <v>1000</v>
      </c>
      <c r="K126">
        <v>0</v>
      </c>
      <c r="L126">
        <v>1</v>
      </c>
      <c r="M126" t="s">
        <v>55</v>
      </c>
      <c r="N126">
        <v>0</v>
      </c>
      <c r="O126">
        <v>0.1</v>
      </c>
      <c r="P126">
        <v>0.5</v>
      </c>
      <c r="Q126" s="4">
        <v>0.04</v>
      </c>
      <c r="R126">
        <v>40</v>
      </c>
      <c r="S126">
        <v>65</v>
      </c>
      <c r="T126">
        <v>65</v>
      </c>
      <c r="U126">
        <v>140</v>
      </c>
      <c r="V126">
        <v>140</v>
      </c>
      <c r="W126">
        <v>0</v>
      </c>
      <c r="X126">
        <v>-1</v>
      </c>
    </row>
    <row r="127" spans="1:24">
      <c r="A127">
        <v>15613</v>
      </c>
      <c r="B127">
        <v>11252</v>
      </c>
      <c r="C127" t="s">
        <v>52</v>
      </c>
      <c r="D127" t="s">
        <v>248</v>
      </c>
      <c r="E127">
        <v>1</v>
      </c>
      <c r="F127" t="s">
        <v>53</v>
      </c>
      <c r="G127" t="s">
        <v>16</v>
      </c>
      <c r="H127">
        <v>9.1</v>
      </c>
      <c r="I127">
        <v>1000</v>
      </c>
      <c r="J127">
        <v>1000</v>
      </c>
      <c r="K127">
        <v>0</v>
      </c>
      <c r="L127">
        <v>1</v>
      </c>
      <c r="M127" t="s">
        <v>55</v>
      </c>
      <c r="N127">
        <v>0</v>
      </c>
      <c r="O127">
        <v>0.1</v>
      </c>
      <c r="P127">
        <v>0.5</v>
      </c>
      <c r="Q127" s="4">
        <v>0.04</v>
      </c>
      <c r="R127">
        <v>40</v>
      </c>
      <c r="S127">
        <v>65</v>
      </c>
      <c r="T127">
        <v>65</v>
      </c>
      <c r="U127">
        <v>140</v>
      </c>
      <c r="V127">
        <v>140</v>
      </c>
      <c r="W127">
        <v>0</v>
      </c>
      <c r="X127">
        <v>-1</v>
      </c>
    </row>
    <row r="128" spans="1:24">
      <c r="A128">
        <v>15613</v>
      </c>
      <c r="B128">
        <v>11261</v>
      </c>
      <c r="C128" t="s">
        <v>52</v>
      </c>
      <c r="D128" t="s">
        <v>249</v>
      </c>
      <c r="E128">
        <v>1</v>
      </c>
      <c r="F128" t="s">
        <v>53</v>
      </c>
      <c r="G128" t="s">
        <v>16</v>
      </c>
      <c r="H128">
        <v>9.1</v>
      </c>
      <c r="I128">
        <v>1000</v>
      </c>
      <c r="J128">
        <v>1000</v>
      </c>
      <c r="K128">
        <v>0</v>
      </c>
      <c r="L128">
        <v>1</v>
      </c>
      <c r="M128" t="s">
        <v>55</v>
      </c>
      <c r="N128">
        <v>0</v>
      </c>
      <c r="O128">
        <v>0.1</v>
      </c>
      <c r="P128">
        <v>0.5</v>
      </c>
      <c r="Q128" s="4">
        <v>0.04</v>
      </c>
      <c r="R128">
        <v>40</v>
      </c>
      <c r="S128">
        <v>65</v>
      </c>
      <c r="T128">
        <v>65</v>
      </c>
      <c r="U128">
        <v>140</v>
      </c>
      <c r="V128">
        <v>140</v>
      </c>
      <c r="W128">
        <v>0</v>
      </c>
      <c r="X128">
        <v>-1</v>
      </c>
    </row>
    <row r="129" spans="1:24">
      <c r="A129">
        <v>15613</v>
      </c>
      <c r="B129">
        <v>11270</v>
      </c>
      <c r="C129" t="s">
        <v>52</v>
      </c>
      <c r="D129" t="s">
        <v>250</v>
      </c>
      <c r="E129">
        <v>1</v>
      </c>
      <c r="F129" t="s">
        <v>53</v>
      </c>
      <c r="G129" t="s">
        <v>16</v>
      </c>
      <c r="H129">
        <v>9.1</v>
      </c>
      <c r="I129">
        <v>1000</v>
      </c>
      <c r="J129">
        <v>1000</v>
      </c>
      <c r="K129">
        <v>0</v>
      </c>
      <c r="L129">
        <v>1</v>
      </c>
      <c r="M129" t="s">
        <v>55</v>
      </c>
      <c r="N129">
        <v>0</v>
      </c>
      <c r="O129">
        <v>0.1</v>
      </c>
      <c r="P129">
        <v>0.5</v>
      </c>
      <c r="Q129" s="4">
        <v>0.04</v>
      </c>
      <c r="R129">
        <v>40</v>
      </c>
      <c r="S129">
        <v>65</v>
      </c>
      <c r="T129">
        <v>65</v>
      </c>
      <c r="U129">
        <v>140</v>
      </c>
      <c r="V129">
        <v>140</v>
      </c>
      <c r="W129">
        <v>0</v>
      </c>
      <c r="X129">
        <v>-1</v>
      </c>
    </row>
    <row r="130" spans="1:24">
      <c r="A130">
        <v>15614</v>
      </c>
      <c r="B130">
        <v>11060</v>
      </c>
      <c r="C130" t="s">
        <v>204</v>
      </c>
      <c r="D130" t="s">
        <v>252</v>
      </c>
      <c r="E130">
        <v>1</v>
      </c>
      <c r="F130" t="s">
        <v>53</v>
      </c>
      <c r="G130" t="s">
        <v>16</v>
      </c>
      <c r="H130">
        <v>9.1</v>
      </c>
      <c r="I130">
        <v>1000</v>
      </c>
      <c r="J130">
        <v>1000</v>
      </c>
      <c r="K130">
        <v>0</v>
      </c>
      <c r="L130">
        <v>1</v>
      </c>
      <c r="M130" t="s">
        <v>55</v>
      </c>
      <c r="N130">
        <v>0</v>
      </c>
      <c r="O130">
        <v>0.1</v>
      </c>
      <c r="P130">
        <v>0.5</v>
      </c>
      <c r="Q130" s="4">
        <v>0.04</v>
      </c>
      <c r="R130">
        <v>180</v>
      </c>
      <c r="S130">
        <v>175</v>
      </c>
      <c r="T130">
        <v>175</v>
      </c>
      <c r="U130">
        <v>100</v>
      </c>
      <c r="V130">
        <v>100</v>
      </c>
      <c r="W130">
        <v>0</v>
      </c>
      <c r="X130">
        <v>-1</v>
      </c>
    </row>
    <row r="131" spans="1:24">
      <c r="A131">
        <v>15614</v>
      </c>
      <c r="B131">
        <v>11069</v>
      </c>
      <c r="C131" t="s">
        <v>204</v>
      </c>
      <c r="D131" t="s">
        <v>253</v>
      </c>
      <c r="E131">
        <v>1</v>
      </c>
      <c r="F131" t="s">
        <v>53</v>
      </c>
      <c r="G131" t="s">
        <v>16</v>
      </c>
      <c r="H131">
        <v>9.1</v>
      </c>
      <c r="I131">
        <v>1000</v>
      </c>
      <c r="J131">
        <v>1000</v>
      </c>
      <c r="K131">
        <v>0</v>
      </c>
      <c r="L131">
        <v>1</v>
      </c>
      <c r="M131" t="s">
        <v>55</v>
      </c>
      <c r="N131">
        <v>0</v>
      </c>
      <c r="O131">
        <v>0.1</v>
      </c>
      <c r="P131">
        <v>0.5</v>
      </c>
      <c r="Q131" s="4">
        <v>0.04</v>
      </c>
      <c r="R131">
        <v>180</v>
      </c>
      <c r="S131">
        <v>175</v>
      </c>
      <c r="T131">
        <v>175</v>
      </c>
      <c r="U131">
        <v>100</v>
      </c>
      <c r="V131">
        <v>100</v>
      </c>
      <c r="W131">
        <v>0</v>
      </c>
      <c r="X131">
        <v>-1</v>
      </c>
    </row>
    <row r="132" spans="1:24">
      <c r="A132">
        <v>15614</v>
      </c>
      <c r="B132">
        <v>11078</v>
      </c>
      <c r="C132" t="s">
        <v>213</v>
      </c>
      <c r="D132" t="s">
        <v>254</v>
      </c>
      <c r="E132">
        <v>1</v>
      </c>
      <c r="F132" t="s">
        <v>53</v>
      </c>
      <c r="G132" t="s">
        <v>16</v>
      </c>
      <c r="H132">
        <v>9.1</v>
      </c>
      <c r="I132">
        <v>1000</v>
      </c>
      <c r="J132">
        <v>1000</v>
      </c>
      <c r="K132">
        <v>0</v>
      </c>
      <c r="L132">
        <v>1</v>
      </c>
      <c r="M132" t="s">
        <v>55</v>
      </c>
      <c r="N132">
        <v>0</v>
      </c>
      <c r="O132">
        <v>0.1</v>
      </c>
      <c r="P132">
        <v>0.5</v>
      </c>
      <c r="Q132" s="4">
        <v>0.04</v>
      </c>
      <c r="R132">
        <v>180</v>
      </c>
      <c r="S132">
        <v>110</v>
      </c>
      <c r="T132">
        <v>110</v>
      </c>
      <c r="U132">
        <v>100</v>
      </c>
      <c r="V132">
        <v>100</v>
      </c>
      <c r="W132">
        <v>0</v>
      </c>
      <c r="X132">
        <v>-1</v>
      </c>
    </row>
    <row r="133" spans="1:24">
      <c r="A133">
        <v>15614</v>
      </c>
      <c r="B133">
        <v>11087</v>
      </c>
      <c r="C133" t="s">
        <v>213</v>
      </c>
      <c r="D133" t="s">
        <v>255</v>
      </c>
      <c r="E133">
        <v>1</v>
      </c>
      <c r="F133" t="s">
        <v>53</v>
      </c>
      <c r="G133" t="s">
        <v>16</v>
      </c>
      <c r="H133">
        <v>9.1</v>
      </c>
      <c r="I133">
        <v>1000</v>
      </c>
      <c r="J133">
        <v>1000</v>
      </c>
      <c r="K133">
        <v>0</v>
      </c>
      <c r="L133">
        <v>1</v>
      </c>
      <c r="M133" t="s">
        <v>55</v>
      </c>
      <c r="N133">
        <v>0</v>
      </c>
      <c r="O133">
        <v>0.1</v>
      </c>
      <c r="P133">
        <v>0.5</v>
      </c>
      <c r="Q133" s="4">
        <v>0.04</v>
      </c>
      <c r="R133">
        <v>180</v>
      </c>
      <c r="S133">
        <v>110</v>
      </c>
      <c r="T133">
        <v>110</v>
      </c>
      <c r="U133">
        <v>100</v>
      </c>
      <c r="V133">
        <v>100</v>
      </c>
      <c r="W133">
        <v>0</v>
      </c>
      <c r="X133">
        <v>-1</v>
      </c>
    </row>
    <row r="134" spans="1:24">
      <c r="A134">
        <v>15614</v>
      </c>
      <c r="B134">
        <v>11101</v>
      </c>
      <c r="C134" t="s">
        <v>209</v>
      </c>
      <c r="D134" t="s">
        <v>252</v>
      </c>
      <c r="E134">
        <v>1</v>
      </c>
      <c r="F134" t="s">
        <v>53</v>
      </c>
      <c r="G134" t="s">
        <v>16</v>
      </c>
      <c r="H134">
        <v>9.1</v>
      </c>
      <c r="I134">
        <v>1000</v>
      </c>
      <c r="J134">
        <v>1000</v>
      </c>
      <c r="K134">
        <v>0</v>
      </c>
      <c r="L134">
        <v>1</v>
      </c>
      <c r="M134" t="s">
        <v>55</v>
      </c>
      <c r="N134">
        <v>0</v>
      </c>
      <c r="O134">
        <v>0.1</v>
      </c>
      <c r="P134">
        <v>0.5</v>
      </c>
      <c r="Q134" s="4">
        <v>0.04</v>
      </c>
      <c r="R134">
        <v>220</v>
      </c>
      <c r="S134">
        <v>175</v>
      </c>
      <c r="T134">
        <v>175</v>
      </c>
      <c r="U134">
        <v>100</v>
      </c>
      <c r="V134">
        <v>100</v>
      </c>
      <c r="W134">
        <v>0</v>
      </c>
      <c r="X134">
        <v>-1</v>
      </c>
    </row>
    <row r="135" spans="1:24">
      <c r="A135">
        <v>15614</v>
      </c>
      <c r="B135">
        <v>11119</v>
      </c>
      <c r="C135" t="s">
        <v>209</v>
      </c>
      <c r="D135" t="s">
        <v>253</v>
      </c>
      <c r="E135">
        <v>1</v>
      </c>
      <c r="F135" t="s">
        <v>53</v>
      </c>
      <c r="G135" t="s">
        <v>16</v>
      </c>
      <c r="H135">
        <v>9.1</v>
      </c>
      <c r="I135">
        <v>1000</v>
      </c>
      <c r="J135">
        <v>1000</v>
      </c>
      <c r="K135">
        <v>0</v>
      </c>
      <c r="L135">
        <v>1</v>
      </c>
      <c r="M135" t="s">
        <v>55</v>
      </c>
      <c r="N135">
        <v>0</v>
      </c>
      <c r="O135">
        <v>0.1</v>
      </c>
      <c r="P135">
        <v>0.5</v>
      </c>
      <c r="Q135" s="4">
        <v>0.04</v>
      </c>
      <c r="R135">
        <v>220</v>
      </c>
      <c r="S135">
        <v>175</v>
      </c>
      <c r="T135">
        <v>175</v>
      </c>
      <c r="U135">
        <v>100</v>
      </c>
      <c r="V135">
        <v>100</v>
      </c>
      <c r="W135">
        <v>0</v>
      </c>
      <c r="X135">
        <v>-1</v>
      </c>
    </row>
    <row r="136" spans="1:24">
      <c r="A136">
        <v>15614</v>
      </c>
      <c r="B136">
        <v>11137</v>
      </c>
      <c r="C136" t="s">
        <v>209</v>
      </c>
      <c r="D136" t="s">
        <v>254</v>
      </c>
      <c r="E136">
        <v>1</v>
      </c>
      <c r="F136" t="s">
        <v>53</v>
      </c>
      <c r="G136" t="s">
        <v>16</v>
      </c>
      <c r="H136">
        <v>9.1</v>
      </c>
      <c r="I136">
        <v>1000</v>
      </c>
      <c r="J136">
        <v>1000</v>
      </c>
      <c r="K136">
        <v>0</v>
      </c>
      <c r="L136">
        <v>1</v>
      </c>
      <c r="M136" t="s">
        <v>55</v>
      </c>
      <c r="N136">
        <v>0</v>
      </c>
      <c r="O136">
        <v>0.1</v>
      </c>
      <c r="P136">
        <v>0.5</v>
      </c>
      <c r="Q136" s="4">
        <v>0.04</v>
      </c>
      <c r="R136">
        <v>220</v>
      </c>
      <c r="S136">
        <v>175</v>
      </c>
      <c r="T136">
        <v>175</v>
      </c>
      <c r="U136">
        <v>100</v>
      </c>
      <c r="V136">
        <v>100</v>
      </c>
      <c r="W136">
        <v>0</v>
      </c>
      <c r="X136">
        <v>-1</v>
      </c>
    </row>
    <row r="137" spans="1:24">
      <c r="A137">
        <v>15614</v>
      </c>
      <c r="B137">
        <v>11155</v>
      </c>
      <c r="C137" t="s">
        <v>209</v>
      </c>
      <c r="D137" t="s">
        <v>255</v>
      </c>
      <c r="E137">
        <v>1</v>
      </c>
      <c r="F137" t="s">
        <v>53</v>
      </c>
      <c r="G137" t="s">
        <v>16</v>
      </c>
      <c r="H137">
        <v>9.1</v>
      </c>
      <c r="I137">
        <v>1000</v>
      </c>
      <c r="J137">
        <v>1000</v>
      </c>
      <c r="K137">
        <v>0</v>
      </c>
      <c r="L137">
        <v>1</v>
      </c>
      <c r="M137" t="s">
        <v>55</v>
      </c>
      <c r="N137">
        <v>0</v>
      </c>
      <c r="O137">
        <v>0.1</v>
      </c>
      <c r="P137">
        <v>0.5</v>
      </c>
      <c r="Q137" s="4">
        <v>0.04</v>
      </c>
      <c r="R137">
        <v>220</v>
      </c>
      <c r="S137">
        <v>175</v>
      </c>
      <c r="T137">
        <v>175</v>
      </c>
      <c r="U137">
        <v>100</v>
      </c>
      <c r="V137">
        <v>100</v>
      </c>
      <c r="W137">
        <v>0</v>
      </c>
      <c r="X137">
        <v>-1</v>
      </c>
    </row>
    <row r="138" spans="1:24">
      <c r="A138">
        <v>15614</v>
      </c>
      <c r="B138">
        <v>11168</v>
      </c>
      <c r="C138" t="s">
        <v>216</v>
      </c>
      <c r="D138" t="s">
        <v>254</v>
      </c>
      <c r="E138">
        <v>1</v>
      </c>
      <c r="F138" t="s">
        <v>53</v>
      </c>
      <c r="G138" t="s">
        <v>16</v>
      </c>
      <c r="H138">
        <v>9.1</v>
      </c>
      <c r="I138">
        <v>1000</v>
      </c>
      <c r="J138">
        <v>1000</v>
      </c>
      <c r="K138">
        <v>0</v>
      </c>
      <c r="L138">
        <v>1</v>
      </c>
      <c r="M138" t="s">
        <v>55</v>
      </c>
      <c r="N138">
        <v>0</v>
      </c>
      <c r="O138">
        <v>0.1</v>
      </c>
      <c r="P138">
        <v>0.5</v>
      </c>
      <c r="Q138" s="4">
        <v>0.04</v>
      </c>
      <c r="R138">
        <v>180</v>
      </c>
      <c r="S138">
        <v>110</v>
      </c>
      <c r="T138">
        <v>110</v>
      </c>
      <c r="U138">
        <v>100</v>
      </c>
      <c r="V138">
        <v>100</v>
      </c>
      <c r="W138">
        <v>80</v>
      </c>
      <c r="X138">
        <v>-1</v>
      </c>
    </row>
    <row r="139" spans="1:24">
      <c r="A139">
        <v>15614</v>
      </c>
      <c r="B139">
        <v>11177</v>
      </c>
      <c r="C139" t="s">
        <v>216</v>
      </c>
      <c r="D139" t="s">
        <v>255</v>
      </c>
      <c r="E139">
        <v>1</v>
      </c>
      <c r="F139" t="s">
        <v>53</v>
      </c>
      <c r="G139" t="s">
        <v>16</v>
      </c>
      <c r="H139">
        <v>9.1</v>
      </c>
      <c r="I139">
        <v>1000</v>
      </c>
      <c r="J139">
        <v>1000</v>
      </c>
      <c r="K139">
        <v>0</v>
      </c>
      <c r="L139">
        <v>1</v>
      </c>
      <c r="M139" t="s">
        <v>55</v>
      </c>
      <c r="N139">
        <v>0</v>
      </c>
      <c r="O139">
        <v>0.1</v>
      </c>
      <c r="P139">
        <v>0.5</v>
      </c>
      <c r="Q139" s="4">
        <v>0.04</v>
      </c>
      <c r="R139">
        <v>180</v>
      </c>
      <c r="S139">
        <v>110</v>
      </c>
      <c r="T139">
        <v>110</v>
      </c>
      <c r="U139">
        <v>100</v>
      </c>
      <c r="V139">
        <v>100</v>
      </c>
      <c r="W139">
        <v>80</v>
      </c>
      <c r="X139">
        <v>-1</v>
      </c>
    </row>
    <row r="140" spans="1:24">
      <c r="A140">
        <v>15614</v>
      </c>
      <c r="B140">
        <v>11206</v>
      </c>
      <c r="C140" t="s">
        <v>52</v>
      </c>
      <c r="D140" t="s">
        <v>252</v>
      </c>
      <c r="E140">
        <v>1</v>
      </c>
      <c r="F140" t="s">
        <v>53</v>
      </c>
      <c r="G140" t="s">
        <v>16</v>
      </c>
      <c r="H140">
        <v>9.1</v>
      </c>
      <c r="I140">
        <v>1000</v>
      </c>
      <c r="J140">
        <v>1000</v>
      </c>
      <c r="K140">
        <v>0</v>
      </c>
      <c r="L140">
        <v>1</v>
      </c>
      <c r="M140" t="s">
        <v>55</v>
      </c>
      <c r="N140">
        <v>0</v>
      </c>
      <c r="O140">
        <v>0.1</v>
      </c>
      <c r="P140">
        <v>0.5</v>
      </c>
      <c r="Q140" s="4">
        <v>0.04</v>
      </c>
      <c r="R140">
        <v>40</v>
      </c>
      <c r="S140">
        <v>65</v>
      </c>
      <c r="T140">
        <v>65</v>
      </c>
      <c r="U140">
        <v>140</v>
      </c>
      <c r="V140">
        <v>140</v>
      </c>
      <c r="W140">
        <v>0</v>
      </c>
      <c r="X140">
        <v>-1</v>
      </c>
    </row>
    <row r="141" spans="1:24">
      <c r="A141">
        <v>15614</v>
      </c>
      <c r="B141">
        <v>11215</v>
      </c>
      <c r="C141" t="s">
        <v>57</v>
      </c>
      <c r="D141" t="s">
        <v>253</v>
      </c>
      <c r="E141">
        <v>1</v>
      </c>
      <c r="F141" t="s">
        <v>53</v>
      </c>
      <c r="G141" t="s">
        <v>16</v>
      </c>
      <c r="H141">
        <v>9.1</v>
      </c>
      <c r="I141">
        <v>1000</v>
      </c>
      <c r="J141">
        <v>1000</v>
      </c>
      <c r="K141">
        <v>0</v>
      </c>
      <c r="L141">
        <v>1</v>
      </c>
      <c r="M141" t="s">
        <v>55</v>
      </c>
      <c r="N141">
        <v>0</v>
      </c>
      <c r="O141">
        <v>0.1</v>
      </c>
      <c r="P141">
        <v>0.5</v>
      </c>
      <c r="Q141" s="4">
        <v>0.04</v>
      </c>
      <c r="R141">
        <v>180</v>
      </c>
      <c r="S141">
        <v>90</v>
      </c>
      <c r="T141">
        <v>90</v>
      </c>
      <c r="U141">
        <v>60</v>
      </c>
      <c r="V141">
        <v>60</v>
      </c>
      <c r="W141">
        <v>0</v>
      </c>
      <c r="X141">
        <v>-1</v>
      </c>
    </row>
    <row r="142" spans="1:24">
      <c r="A142">
        <v>15614</v>
      </c>
      <c r="B142">
        <v>11278</v>
      </c>
      <c r="C142" t="s">
        <v>52</v>
      </c>
      <c r="D142" t="s">
        <v>252</v>
      </c>
      <c r="E142">
        <v>1</v>
      </c>
      <c r="F142" t="s">
        <v>53</v>
      </c>
      <c r="G142" t="s">
        <v>16</v>
      </c>
      <c r="H142">
        <v>9.1</v>
      </c>
      <c r="I142">
        <v>1000</v>
      </c>
      <c r="J142">
        <v>1000</v>
      </c>
      <c r="K142">
        <v>0</v>
      </c>
      <c r="L142">
        <v>1</v>
      </c>
      <c r="M142" t="s">
        <v>55</v>
      </c>
      <c r="N142">
        <v>0</v>
      </c>
      <c r="O142">
        <v>0.1</v>
      </c>
      <c r="P142">
        <v>0.5</v>
      </c>
      <c r="Q142" s="4">
        <v>0.04</v>
      </c>
      <c r="R142">
        <v>40</v>
      </c>
      <c r="S142">
        <v>65</v>
      </c>
      <c r="T142">
        <v>65</v>
      </c>
      <c r="U142">
        <v>140</v>
      </c>
      <c r="V142">
        <v>140</v>
      </c>
      <c r="W142">
        <v>0</v>
      </c>
      <c r="X142">
        <v>-1</v>
      </c>
    </row>
    <row r="143" spans="1:24">
      <c r="A143">
        <v>15614</v>
      </c>
      <c r="B143">
        <v>11287</v>
      </c>
      <c r="C143" t="s">
        <v>52</v>
      </c>
      <c r="D143" t="s">
        <v>253</v>
      </c>
      <c r="E143">
        <v>1</v>
      </c>
      <c r="F143" t="s">
        <v>53</v>
      </c>
      <c r="G143" t="s">
        <v>16</v>
      </c>
      <c r="H143">
        <v>9.1</v>
      </c>
      <c r="I143">
        <v>1000</v>
      </c>
      <c r="J143">
        <v>1000</v>
      </c>
      <c r="K143">
        <v>0</v>
      </c>
      <c r="L143">
        <v>1</v>
      </c>
      <c r="M143" t="s">
        <v>55</v>
      </c>
      <c r="N143">
        <v>0</v>
      </c>
      <c r="O143">
        <v>0.1</v>
      </c>
      <c r="P143">
        <v>0.5</v>
      </c>
      <c r="Q143" s="4">
        <v>0.04</v>
      </c>
      <c r="R143">
        <v>40</v>
      </c>
      <c r="S143">
        <v>65</v>
      </c>
      <c r="T143">
        <v>65</v>
      </c>
      <c r="U143">
        <v>140</v>
      </c>
      <c r="V143">
        <v>140</v>
      </c>
      <c r="W143">
        <v>0</v>
      </c>
      <c r="X143">
        <v>-1</v>
      </c>
    </row>
    <row r="144" spans="1:24">
      <c r="A144">
        <v>15614</v>
      </c>
      <c r="B144">
        <v>11296</v>
      </c>
      <c r="C144" t="s">
        <v>57</v>
      </c>
      <c r="D144" t="s">
        <v>254</v>
      </c>
      <c r="E144">
        <v>1</v>
      </c>
      <c r="F144" t="s">
        <v>53</v>
      </c>
      <c r="G144" t="s">
        <v>16</v>
      </c>
      <c r="H144">
        <v>9.1</v>
      </c>
      <c r="I144">
        <v>1000</v>
      </c>
      <c r="J144">
        <v>1000</v>
      </c>
      <c r="K144">
        <v>0</v>
      </c>
      <c r="L144">
        <v>1</v>
      </c>
      <c r="M144" t="s">
        <v>55</v>
      </c>
      <c r="N144">
        <v>0</v>
      </c>
      <c r="O144">
        <v>0.1</v>
      </c>
      <c r="P144">
        <v>0.5</v>
      </c>
      <c r="Q144" s="4">
        <v>0.04</v>
      </c>
      <c r="R144">
        <v>180</v>
      </c>
      <c r="S144">
        <v>90</v>
      </c>
      <c r="T144">
        <v>90</v>
      </c>
      <c r="U144">
        <v>60</v>
      </c>
      <c r="V144">
        <v>60</v>
      </c>
      <c r="W144">
        <v>0</v>
      </c>
      <c r="X144">
        <v>-1</v>
      </c>
    </row>
    <row r="145" spans="1:24">
      <c r="A145">
        <v>15614</v>
      </c>
      <c r="B145">
        <v>11305</v>
      </c>
      <c r="C145" t="s">
        <v>57</v>
      </c>
      <c r="D145" t="s">
        <v>255</v>
      </c>
      <c r="E145">
        <v>1</v>
      </c>
      <c r="F145" t="s">
        <v>53</v>
      </c>
      <c r="G145" t="s">
        <v>16</v>
      </c>
      <c r="H145">
        <v>9.1</v>
      </c>
      <c r="I145">
        <v>1000</v>
      </c>
      <c r="J145">
        <v>1000</v>
      </c>
      <c r="K145">
        <v>0</v>
      </c>
      <c r="L145">
        <v>1</v>
      </c>
      <c r="M145" t="s">
        <v>55</v>
      </c>
      <c r="N145">
        <v>0</v>
      </c>
      <c r="O145">
        <v>0.1</v>
      </c>
      <c r="P145">
        <v>0.5</v>
      </c>
      <c r="Q145" s="4">
        <v>0.04</v>
      </c>
      <c r="R145">
        <v>180</v>
      </c>
      <c r="S145">
        <v>90</v>
      </c>
      <c r="T145">
        <v>90</v>
      </c>
      <c r="U145">
        <v>60</v>
      </c>
      <c r="V145">
        <v>60</v>
      </c>
      <c r="W145">
        <v>0</v>
      </c>
      <c r="X145">
        <v>-1</v>
      </c>
    </row>
    <row r="146" spans="1:24">
      <c r="A146">
        <v>15615</v>
      </c>
      <c r="B146">
        <v>11026</v>
      </c>
      <c r="C146" t="s">
        <v>204</v>
      </c>
      <c r="D146" t="s">
        <v>257</v>
      </c>
      <c r="E146">
        <v>1</v>
      </c>
      <c r="F146" t="s">
        <v>53</v>
      </c>
      <c r="G146" t="s">
        <v>16</v>
      </c>
      <c r="H146">
        <v>9.1</v>
      </c>
      <c r="I146">
        <v>1000</v>
      </c>
      <c r="J146">
        <v>1000</v>
      </c>
      <c r="K146">
        <v>0</v>
      </c>
      <c r="L146">
        <v>1</v>
      </c>
      <c r="M146" t="s">
        <v>55</v>
      </c>
      <c r="N146">
        <v>0</v>
      </c>
      <c r="O146">
        <v>0.1</v>
      </c>
      <c r="P146">
        <v>0.5</v>
      </c>
      <c r="Q146" s="4">
        <v>0.04</v>
      </c>
      <c r="R146">
        <v>180</v>
      </c>
      <c r="S146">
        <v>175</v>
      </c>
      <c r="T146">
        <v>175</v>
      </c>
      <c r="U146">
        <v>100</v>
      </c>
      <c r="V146">
        <v>100</v>
      </c>
      <c r="W146">
        <v>0</v>
      </c>
      <c r="X146">
        <v>-1</v>
      </c>
    </row>
    <row r="147" spans="1:24">
      <c r="A147">
        <v>15615</v>
      </c>
      <c r="B147">
        <v>11035</v>
      </c>
      <c r="C147" t="s">
        <v>204</v>
      </c>
      <c r="D147" t="s">
        <v>258</v>
      </c>
      <c r="E147">
        <v>1</v>
      </c>
      <c r="F147" t="s">
        <v>53</v>
      </c>
      <c r="G147" t="s">
        <v>16</v>
      </c>
      <c r="H147">
        <v>9.1</v>
      </c>
      <c r="I147">
        <v>1000</v>
      </c>
      <c r="J147">
        <v>1000</v>
      </c>
      <c r="K147">
        <v>0</v>
      </c>
      <c r="L147">
        <v>1</v>
      </c>
      <c r="M147" t="s">
        <v>55</v>
      </c>
      <c r="N147">
        <v>0</v>
      </c>
      <c r="O147">
        <v>0.1</v>
      </c>
      <c r="P147">
        <v>0.5</v>
      </c>
      <c r="Q147" s="4">
        <v>0.04</v>
      </c>
      <c r="R147">
        <v>180</v>
      </c>
      <c r="S147">
        <v>175</v>
      </c>
      <c r="T147">
        <v>175</v>
      </c>
      <c r="U147">
        <v>100</v>
      </c>
      <c r="V147">
        <v>100</v>
      </c>
      <c r="W147">
        <v>0</v>
      </c>
      <c r="X147">
        <v>-1</v>
      </c>
    </row>
    <row r="148" spans="1:24">
      <c r="A148">
        <v>15615</v>
      </c>
      <c r="B148">
        <v>11044</v>
      </c>
      <c r="C148" t="s">
        <v>204</v>
      </c>
      <c r="D148" t="s">
        <v>259</v>
      </c>
      <c r="E148">
        <v>1</v>
      </c>
      <c r="F148" t="s">
        <v>53</v>
      </c>
      <c r="G148" t="s">
        <v>16</v>
      </c>
      <c r="H148">
        <v>9.1</v>
      </c>
      <c r="I148">
        <v>1000</v>
      </c>
      <c r="J148">
        <v>1000</v>
      </c>
      <c r="K148">
        <v>0</v>
      </c>
      <c r="L148">
        <v>1</v>
      </c>
      <c r="M148" t="s">
        <v>55</v>
      </c>
      <c r="N148">
        <v>0</v>
      </c>
      <c r="O148">
        <v>0.1</v>
      </c>
      <c r="P148">
        <v>0.5</v>
      </c>
      <c r="Q148" s="4">
        <v>0.04</v>
      </c>
      <c r="R148">
        <v>180</v>
      </c>
      <c r="S148">
        <v>175</v>
      </c>
      <c r="T148">
        <v>175</v>
      </c>
      <c r="U148">
        <v>100</v>
      </c>
      <c r="V148">
        <v>100</v>
      </c>
      <c r="W148">
        <v>0</v>
      </c>
      <c r="X148">
        <v>-1</v>
      </c>
    </row>
    <row r="149" spans="1:24">
      <c r="A149">
        <v>15615</v>
      </c>
      <c r="B149">
        <v>11053</v>
      </c>
      <c r="C149" t="s">
        <v>204</v>
      </c>
      <c r="D149" t="s">
        <v>260</v>
      </c>
      <c r="E149">
        <v>1</v>
      </c>
      <c r="F149" t="s">
        <v>53</v>
      </c>
      <c r="G149" t="s">
        <v>16</v>
      </c>
      <c r="H149">
        <v>9.1</v>
      </c>
      <c r="I149">
        <v>1000</v>
      </c>
      <c r="J149">
        <v>1000</v>
      </c>
      <c r="K149">
        <v>0</v>
      </c>
      <c r="L149">
        <v>1</v>
      </c>
      <c r="M149" t="s">
        <v>55</v>
      </c>
      <c r="N149">
        <v>0</v>
      </c>
      <c r="O149">
        <v>0.1</v>
      </c>
      <c r="P149">
        <v>0.5</v>
      </c>
      <c r="Q149" s="4">
        <v>0.04</v>
      </c>
      <c r="R149">
        <v>180</v>
      </c>
      <c r="S149">
        <v>175</v>
      </c>
      <c r="T149">
        <v>175</v>
      </c>
      <c r="U149">
        <v>100</v>
      </c>
      <c r="V149">
        <v>100</v>
      </c>
      <c r="W149">
        <v>0</v>
      </c>
      <c r="X149">
        <v>-1</v>
      </c>
    </row>
    <row r="150" spans="1:24">
      <c r="A150">
        <v>15615</v>
      </c>
      <c r="B150">
        <v>11102</v>
      </c>
      <c r="C150" t="s">
        <v>209</v>
      </c>
      <c r="D150" t="s">
        <v>257</v>
      </c>
      <c r="E150">
        <v>1</v>
      </c>
      <c r="F150" t="s">
        <v>53</v>
      </c>
      <c r="G150" t="s">
        <v>16</v>
      </c>
      <c r="H150">
        <v>9.1</v>
      </c>
      <c r="I150">
        <v>1000</v>
      </c>
      <c r="J150">
        <v>1000</v>
      </c>
      <c r="K150">
        <v>0</v>
      </c>
      <c r="L150">
        <v>1</v>
      </c>
      <c r="M150" t="s">
        <v>55</v>
      </c>
      <c r="N150">
        <v>0</v>
      </c>
      <c r="O150">
        <v>0.1</v>
      </c>
      <c r="P150">
        <v>0.5</v>
      </c>
      <c r="Q150" s="4">
        <v>0.04</v>
      </c>
      <c r="R150">
        <v>220</v>
      </c>
      <c r="S150">
        <v>175</v>
      </c>
      <c r="T150">
        <v>175</v>
      </c>
      <c r="U150">
        <v>100</v>
      </c>
      <c r="V150">
        <v>100</v>
      </c>
      <c r="W150">
        <v>0</v>
      </c>
      <c r="X150">
        <v>-1</v>
      </c>
    </row>
    <row r="151" spans="1:24">
      <c r="A151">
        <v>15615</v>
      </c>
      <c r="B151">
        <v>11120</v>
      </c>
      <c r="C151" t="s">
        <v>209</v>
      </c>
      <c r="D151" t="s">
        <v>258</v>
      </c>
      <c r="E151">
        <v>1</v>
      </c>
      <c r="F151" t="s">
        <v>53</v>
      </c>
      <c r="G151" t="s">
        <v>16</v>
      </c>
      <c r="H151">
        <v>9.1</v>
      </c>
      <c r="I151">
        <v>1000</v>
      </c>
      <c r="J151">
        <v>1000</v>
      </c>
      <c r="K151">
        <v>0</v>
      </c>
      <c r="L151">
        <v>1</v>
      </c>
      <c r="M151" t="s">
        <v>55</v>
      </c>
      <c r="N151">
        <v>0</v>
      </c>
      <c r="O151">
        <v>0.1</v>
      </c>
      <c r="P151">
        <v>0.5</v>
      </c>
      <c r="Q151" s="4">
        <v>0.04</v>
      </c>
      <c r="R151">
        <v>220</v>
      </c>
      <c r="S151">
        <v>175</v>
      </c>
      <c r="T151">
        <v>175</v>
      </c>
      <c r="U151">
        <v>100</v>
      </c>
      <c r="V151">
        <v>100</v>
      </c>
      <c r="W151">
        <v>0</v>
      </c>
      <c r="X151">
        <v>-1</v>
      </c>
    </row>
    <row r="152" spans="1:24">
      <c r="A152">
        <v>15615</v>
      </c>
      <c r="B152">
        <v>11138</v>
      </c>
      <c r="C152" t="s">
        <v>209</v>
      </c>
      <c r="D152" t="s">
        <v>259</v>
      </c>
      <c r="E152">
        <v>1</v>
      </c>
      <c r="F152" t="s">
        <v>53</v>
      </c>
      <c r="G152" t="s">
        <v>16</v>
      </c>
      <c r="H152">
        <v>9.1</v>
      </c>
      <c r="I152">
        <v>1000</v>
      </c>
      <c r="J152">
        <v>1000</v>
      </c>
      <c r="K152">
        <v>0</v>
      </c>
      <c r="L152">
        <v>1</v>
      </c>
      <c r="M152" t="s">
        <v>55</v>
      </c>
      <c r="N152">
        <v>0</v>
      </c>
      <c r="O152">
        <v>0.1</v>
      </c>
      <c r="P152">
        <v>0.5</v>
      </c>
      <c r="Q152" s="4">
        <v>0.04</v>
      </c>
      <c r="R152">
        <v>220</v>
      </c>
      <c r="S152">
        <v>175</v>
      </c>
      <c r="T152">
        <v>175</v>
      </c>
      <c r="U152">
        <v>100</v>
      </c>
      <c r="V152">
        <v>100</v>
      </c>
      <c r="W152">
        <v>0</v>
      </c>
      <c r="X152">
        <v>-1</v>
      </c>
    </row>
    <row r="153" spans="1:24">
      <c r="A153">
        <v>15615</v>
      </c>
      <c r="B153">
        <v>11156</v>
      </c>
      <c r="C153" t="s">
        <v>209</v>
      </c>
      <c r="D153" t="s">
        <v>260</v>
      </c>
      <c r="E153">
        <v>1</v>
      </c>
      <c r="F153" t="s">
        <v>53</v>
      </c>
      <c r="G153" t="s">
        <v>16</v>
      </c>
      <c r="H153">
        <v>9.1</v>
      </c>
      <c r="I153">
        <v>1000</v>
      </c>
      <c r="J153">
        <v>1000</v>
      </c>
      <c r="K153">
        <v>0</v>
      </c>
      <c r="L153">
        <v>1</v>
      </c>
      <c r="M153" t="s">
        <v>55</v>
      </c>
      <c r="N153">
        <v>0</v>
      </c>
      <c r="O153">
        <v>0.1</v>
      </c>
      <c r="P153">
        <v>0.5</v>
      </c>
      <c r="Q153" s="4">
        <v>0.04</v>
      </c>
      <c r="R153">
        <v>220</v>
      </c>
      <c r="S153">
        <v>175</v>
      </c>
      <c r="T153">
        <v>175</v>
      </c>
      <c r="U153">
        <v>100</v>
      </c>
      <c r="V153">
        <v>100</v>
      </c>
      <c r="W153">
        <v>0</v>
      </c>
      <c r="X153">
        <v>-1</v>
      </c>
    </row>
    <row r="154" spans="1:24">
      <c r="A154">
        <v>15615</v>
      </c>
      <c r="B154">
        <v>11190</v>
      </c>
      <c r="C154" t="s">
        <v>52</v>
      </c>
      <c r="D154" t="s">
        <v>257</v>
      </c>
      <c r="E154">
        <v>1</v>
      </c>
      <c r="F154" t="s">
        <v>53</v>
      </c>
      <c r="G154" t="s">
        <v>16</v>
      </c>
      <c r="H154">
        <v>9.1</v>
      </c>
      <c r="I154">
        <v>1000</v>
      </c>
      <c r="J154">
        <v>1000</v>
      </c>
      <c r="K154">
        <v>0</v>
      </c>
      <c r="L154">
        <v>1</v>
      </c>
      <c r="M154" t="s">
        <v>55</v>
      </c>
      <c r="N154">
        <v>0</v>
      </c>
      <c r="O154">
        <v>0.1</v>
      </c>
      <c r="P154">
        <v>0.5</v>
      </c>
      <c r="Q154" s="4">
        <v>0.04</v>
      </c>
      <c r="R154">
        <v>40</v>
      </c>
      <c r="S154">
        <v>65</v>
      </c>
      <c r="T154">
        <v>65</v>
      </c>
      <c r="U154">
        <v>140</v>
      </c>
      <c r="V154">
        <v>140</v>
      </c>
      <c r="W154">
        <v>0</v>
      </c>
      <c r="X154">
        <v>-1</v>
      </c>
    </row>
    <row r="155" spans="1:24">
      <c r="A155">
        <v>15615</v>
      </c>
      <c r="B155">
        <v>11199</v>
      </c>
      <c r="C155" t="s">
        <v>52</v>
      </c>
      <c r="D155" t="s">
        <v>258</v>
      </c>
      <c r="E155">
        <v>1</v>
      </c>
      <c r="F155" t="s">
        <v>53</v>
      </c>
      <c r="G155" t="s">
        <v>16</v>
      </c>
      <c r="H155">
        <v>9.1</v>
      </c>
      <c r="I155">
        <v>1000</v>
      </c>
      <c r="J155">
        <v>1000</v>
      </c>
      <c r="K155">
        <v>0</v>
      </c>
      <c r="L155">
        <v>1</v>
      </c>
      <c r="M155" t="s">
        <v>55</v>
      </c>
      <c r="N155">
        <v>0</v>
      </c>
      <c r="O155">
        <v>0.1</v>
      </c>
      <c r="P155">
        <v>0.5</v>
      </c>
      <c r="Q155" s="4">
        <v>0.04</v>
      </c>
      <c r="R155">
        <v>40</v>
      </c>
      <c r="S155">
        <v>65</v>
      </c>
      <c r="T155">
        <v>65</v>
      </c>
      <c r="U155">
        <v>140</v>
      </c>
      <c r="V155">
        <v>140</v>
      </c>
      <c r="W155">
        <v>0</v>
      </c>
      <c r="X155">
        <v>-1</v>
      </c>
    </row>
    <row r="156" spans="1:24">
      <c r="A156">
        <v>15615</v>
      </c>
      <c r="B156">
        <v>11226</v>
      </c>
      <c r="C156" t="s">
        <v>52</v>
      </c>
      <c r="D156" t="s">
        <v>257</v>
      </c>
      <c r="E156">
        <v>1</v>
      </c>
      <c r="F156" t="s">
        <v>53</v>
      </c>
      <c r="G156" t="s">
        <v>16</v>
      </c>
      <c r="H156">
        <v>9.1</v>
      </c>
      <c r="I156">
        <v>1000</v>
      </c>
      <c r="J156">
        <v>1000</v>
      </c>
      <c r="K156">
        <v>0</v>
      </c>
      <c r="L156">
        <v>1</v>
      </c>
      <c r="M156" t="s">
        <v>55</v>
      </c>
      <c r="N156">
        <v>0</v>
      </c>
      <c r="O156">
        <v>0.1</v>
      </c>
      <c r="P156">
        <v>0.5</v>
      </c>
      <c r="Q156" s="4">
        <v>0.04</v>
      </c>
      <c r="R156">
        <v>40</v>
      </c>
      <c r="S156">
        <v>65</v>
      </c>
      <c r="T156">
        <v>65</v>
      </c>
      <c r="U156">
        <v>140</v>
      </c>
      <c r="V156">
        <v>140</v>
      </c>
      <c r="W156">
        <v>0</v>
      </c>
      <c r="X156">
        <v>-1</v>
      </c>
    </row>
    <row r="157" spans="1:24">
      <c r="A157">
        <v>15615</v>
      </c>
      <c r="B157">
        <v>11235</v>
      </c>
      <c r="C157" t="s">
        <v>52</v>
      </c>
      <c r="D157" t="s">
        <v>258</v>
      </c>
      <c r="E157">
        <v>1</v>
      </c>
      <c r="F157" t="s">
        <v>53</v>
      </c>
      <c r="G157" t="s">
        <v>16</v>
      </c>
      <c r="H157">
        <v>9.1</v>
      </c>
      <c r="I157">
        <v>1000</v>
      </c>
      <c r="J157">
        <v>1000</v>
      </c>
      <c r="K157">
        <v>0</v>
      </c>
      <c r="L157">
        <v>1</v>
      </c>
      <c r="M157" t="s">
        <v>55</v>
      </c>
      <c r="N157">
        <v>0</v>
      </c>
      <c r="O157">
        <v>0.1</v>
      </c>
      <c r="P157">
        <v>0.5</v>
      </c>
      <c r="Q157" s="4">
        <v>0.04</v>
      </c>
      <c r="R157">
        <v>40</v>
      </c>
      <c r="S157">
        <v>65</v>
      </c>
      <c r="T157">
        <v>65</v>
      </c>
      <c r="U157">
        <v>140</v>
      </c>
      <c r="V157">
        <v>140</v>
      </c>
      <c r="W157">
        <v>0</v>
      </c>
      <c r="X157">
        <v>-1</v>
      </c>
    </row>
    <row r="158" spans="1:24">
      <c r="A158">
        <v>15615</v>
      </c>
      <c r="B158">
        <v>11244</v>
      </c>
      <c r="C158" t="s">
        <v>52</v>
      </c>
      <c r="D158" t="s">
        <v>257</v>
      </c>
      <c r="E158">
        <v>1</v>
      </c>
      <c r="F158" t="s">
        <v>53</v>
      </c>
      <c r="G158" t="s">
        <v>16</v>
      </c>
      <c r="H158">
        <v>9.1</v>
      </c>
      <c r="I158">
        <v>1000</v>
      </c>
      <c r="J158">
        <v>1000</v>
      </c>
      <c r="K158">
        <v>0</v>
      </c>
      <c r="L158">
        <v>1</v>
      </c>
      <c r="M158" t="s">
        <v>55</v>
      </c>
      <c r="N158">
        <v>0</v>
      </c>
      <c r="O158">
        <v>0.1</v>
      </c>
      <c r="P158">
        <v>0.5</v>
      </c>
      <c r="Q158" s="4">
        <v>0.04</v>
      </c>
      <c r="R158">
        <v>40</v>
      </c>
      <c r="S158">
        <v>65</v>
      </c>
      <c r="T158">
        <v>65</v>
      </c>
      <c r="U158">
        <v>140</v>
      </c>
      <c r="V158">
        <v>140</v>
      </c>
      <c r="W158">
        <v>0</v>
      </c>
      <c r="X158">
        <v>-1</v>
      </c>
    </row>
    <row r="159" spans="1:24">
      <c r="A159">
        <v>15615</v>
      </c>
      <c r="B159">
        <v>11253</v>
      </c>
      <c r="C159" t="s">
        <v>52</v>
      </c>
      <c r="D159" t="s">
        <v>258</v>
      </c>
      <c r="E159">
        <v>1</v>
      </c>
      <c r="F159" t="s">
        <v>53</v>
      </c>
      <c r="G159" t="s">
        <v>16</v>
      </c>
      <c r="H159">
        <v>9.1</v>
      </c>
      <c r="I159">
        <v>1000</v>
      </c>
      <c r="J159">
        <v>1000</v>
      </c>
      <c r="K159">
        <v>0</v>
      </c>
      <c r="L159">
        <v>1</v>
      </c>
      <c r="M159" t="s">
        <v>55</v>
      </c>
      <c r="N159">
        <v>0</v>
      </c>
      <c r="O159">
        <v>0.1</v>
      </c>
      <c r="P159">
        <v>0.5</v>
      </c>
      <c r="Q159" s="4">
        <v>0.04</v>
      </c>
      <c r="R159">
        <v>40</v>
      </c>
      <c r="S159">
        <v>65</v>
      </c>
      <c r="T159">
        <v>65</v>
      </c>
      <c r="U159">
        <v>140</v>
      </c>
      <c r="V159">
        <v>140</v>
      </c>
      <c r="W159">
        <v>0</v>
      </c>
      <c r="X159">
        <v>-1</v>
      </c>
    </row>
    <row r="160" spans="1:24">
      <c r="A160">
        <v>15615</v>
      </c>
      <c r="B160">
        <v>11262</v>
      </c>
      <c r="C160" t="s">
        <v>52</v>
      </c>
      <c r="D160" t="s">
        <v>259</v>
      </c>
      <c r="E160">
        <v>1</v>
      </c>
      <c r="F160" t="s">
        <v>53</v>
      </c>
      <c r="G160" t="s">
        <v>16</v>
      </c>
      <c r="H160">
        <v>9.1</v>
      </c>
      <c r="I160">
        <v>1000</v>
      </c>
      <c r="J160">
        <v>1000</v>
      </c>
      <c r="K160">
        <v>0</v>
      </c>
      <c r="L160">
        <v>1</v>
      </c>
      <c r="M160" t="s">
        <v>55</v>
      </c>
      <c r="N160">
        <v>0</v>
      </c>
      <c r="O160">
        <v>0.1</v>
      </c>
      <c r="P160">
        <v>0.5</v>
      </c>
      <c r="Q160" s="4">
        <v>0.04</v>
      </c>
      <c r="R160">
        <v>40</v>
      </c>
      <c r="S160">
        <v>65</v>
      </c>
      <c r="T160">
        <v>65</v>
      </c>
      <c r="U160">
        <v>140</v>
      </c>
      <c r="V160">
        <v>140</v>
      </c>
      <c r="W160">
        <v>0</v>
      </c>
      <c r="X160">
        <v>-1</v>
      </c>
    </row>
    <row r="161" spans="1:24">
      <c r="A161">
        <v>15615</v>
      </c>
      <c r="B161">
        <v>11271</v>
      </c>
      <c r="C161" t="s">
        <v>52</v>
      </c>
      <c r="D161" t="s">
        <v>260</v>
      </c>
      <c r="E161">
        <v>1</v>
      </c>
      <c r="F161" t="s">
        <v>53</v>
      </c>
      <c r="G161" t="s">
        <v>16</v>
      </c>
      <c r="H161">
        <v>9.1</v>
      </c>
      <c r="I161">
        <v>1000</v>
      </c>
      <c r="J161">
        <v>1000</v>
      </c>
      <c r="K161">
        <v>0</v>
      </c>
      <c r="L161">
        <v>1</v>
      </c>
      <c r="M161" t="s">
        <v>55</v>
      </c>
      <c r="N161">
        <v>0</v>
      </c>
      <c r="O161">
        <v>0.1</v>
      </c>
      <c r="P161">
        <v>0.5</v>
      </c>
      <c r="Q161" s="4">
        <v>0.04</v>
      </c>
      <c r="R161">
        <v>40</v>
      </c>
      <c r="S161">
        <v>65</v>
      </c>
      <c r="T161">
        <v>65</v>
      </c>
      <c r="U161">
        <v>140</v>
      </c>
      <c r="V161">
        <v>140</v>
      </c>
      <c r="W161">
        <v>0</v>
      </c>
      <c r="X161">
        <v>-1</v>
      </c>
    </row>
    <row r="162" spans="1:24">
      <c r="A162">
        <v>15616</v>
      </c>
      <c r="B162">
        <v>11027</v>
      </c>
      <c r="C162" t="s">
        <v>204</v>
      </c>
      <c r="D162" t="s">
        <v>263</v>
      </c>
      <c r="E162">
        <v>1</v>
      </c>
      <c r="F162" t="s">
        <v>53</v>
      </c>
      <c r="G162" t="s">
        <v>16</v>
      </c>
      <c r="H162">
        <v>9.1</v>
      </c>
      <c r="I162">
        <v>1000</v>
      </c>
      <c r="J162">
        <v>1000</v>
      </c>
      <c r="K162">
        <v>0</v>
      </c>
      <c r="L162">
        <v>1</v>
      </c>
      <c r="M162" t="s">
        <v>55</v>
      </c>
      <c r="N162">
        <v>0</v>
      </c>
      <c r="O162">
        <v>0.1</v>
      </c>
      <c r="P162">
        <v>0.5</v>
      </c>
      <c r="Q162" s="4">
        <v>0.04</v>
      </c>
      <c r="R162">
        <v>180</v>
      </c>
      <c r="S162">
        <v>175</v>
      </c>
      <c r="T162">
        <v>175</v>
      </c>
      <c r="U162">
        <v>100</v>
      </c>
      <c r="V162">
        <v>100</v>
      </c>
      <c r="W162">
        <v>0</v>
      </c>
      <c r="X162">
        <v>-1</v>
      </c>
    </row>
    <row r="163" spans="1:24">
      <c r="A163">
        <v>15616</v>
      </c>
      <c r="B163">
        <v>11036</v>
      </c>
      <c r="C163" t="s">
        <v>204</v>
      </c>
      <c r="D163" t="s">
        <v>264</v>
      </c>
      <c r="E163">
        <v>1</v>
      </c>
      <c r="F163" t="s">
        <v>53</v>
      </c>
      <c r="G163" t="s">
        <v>16</v>
      </c>
      <c r="H163">
        <v>9.1</v>
      </c>
      <c r="I163">
        <v>1000</v>
      </c>
      <c r="J163">
        <v>1000</v>
      </c>
      <c r="K163">
        <v>0</v>
      </c>
      <c r="L163">
        <v>1</v>
      </c>
      <c r="M163" t="s">
        <v>55</v>
      </c>
      <c r="N163">
        <v>0</v>
      </c>
      <c r="O163">
        <v>0.1</v>
      </c>
      <c r="P163">
        <v>0.5</v>
      </c>
      <c r="Q163" s="4">
        <v>0.04</v>
      </c>
      <c r="R163">
        <v>180</v>
      </c>
      <c r="S163">
        <v>175</v>
      </c>
      <c r="T163">
        <v>175</v>
      </c>
      <c r="U163">
        <v>100</v>
      </c>
      <c r="V163">
        <v>100</v>
      </c>
      <c r="W163">
        <v>0</v>
      </c>
      <c r="X163">
        <v>-1</v>
      </c>
    </row>
    <row r="164" spans="1:24">
      <c r="A164">
        <v>15616</v>
      </c>
      <c r="B164">
        <v>11045</v>
      </c>
      <c r="C164" t="s">
        <v>204</v>
      </c>
      <c r="D164" t="s">
        <v>265</v>
      </c>
      <c r="E164">
        <v>1</v>
      </c>
      <c r="F164" t="s">
        <v>53</v>
      </c>
      <c r="G164" t="s">
        <v>16</v>
      </c>
      <c r="H164">
        <v>9.1</v>
      </c>
      <c r="I164">
        <v>1000</v>
      </c>
      <c r="J164">
        <v>1000</v>
      </c>
      <c r="K164">
        <v>0</v>
      </c>
      <c r="L164">
        <v>1</v>
      </c>
      <c r="M164" t="s">
        <v>55</v>
      </c>
      <c r="N164">
        <v>0</v>
      </c>
      <c r="O164">
        <v>0.1</v>
      </c>
      <c r="P164">
        <v>0.5</v>
      </c>
      <c r="Q164" s="4">
        <v>0.04</v>
      </c>
      <c r="R164">
        <v>180</v>
      </c>
      <c r="S164">
        <v>175</v>
      </c>
      <c r="T164">
        <v>175</v>
      </c>
      <c r="U164">
        <v>100</v>
      </c>
      <c r="V164">
        <v>100</v>
      </c>
      <c r="W164">
        <v>0</v>
      </c>
      <c r="X164">
        <v>-1</v>
      </c>
    </row>
    <row r="165" spans="1:24">
      <c r="A165">
        <v>15616</v>
      </c>
      <c r="B165">
        <v>11054</v>
      </c>
      <c r="C165" t="s">
        <v>204</v>
      </c>
      <c r="D165" t="s">
        <v>266</v>
      </c>
      <c r="E165">
        <v>1</v>
      </c>
      <c r="F165" t="s">
        <v>53</v>
      </c>
      <c r="G165" t="s">
        <v>16</v>
      </c>
      <c r="H165">
        <v>9.1</v>
      </c>
      <c r="I165">
        <v>1000</v>
      </c>
      <c r="J165">
        <v>1000</v>
      </c>
      <c r="K165">
        <v>0</v>
      </c>
      <c r="L165">
        <v>1</v>
      </c>
      <c r="M165" t="s">
        <v>55</v>
      </c>
      <c r="N165">
        <v>0</v>
      </c>
      <c r="O165">
        <v>0.1</v>
      </c>
      <c r="P165">
        <v>0.5</v>
      </c>
      <c r="Q165" s="4">
        <v>0.04</v>
      </c>
      <c r="R165">
        <v>180</v>
      </c>
      <c r="S165">
        <v>175</v>
      </c>
      <c r="T165">
        <v>175</v>
      </c>
      <c r="U165">
        <v>100</v>
      </c>
      <c r="V165">
        <v>100</v>
      </c>
      <c r="W165">
        <v>0</v>
      </c>
      <c r="X165">
        <v>-1</v>
      </c>
    </row>
    <row r="166" spans="1:24">
      <c r="A166">
        <v>15616</v>
      </c>
      <c r="B166">
        <v>11103</v>
      </c>
      <c r="C166" t="s">
        <v>209</v>
      </c>
      <c r="D166" t="s">
        <v>263</v>
      </c>
      <c r="E166">
        <v>1</v>
      </c>
      <c r="F166" t="s">
        <v>53</v>
      </c>
      <c r="G166" t="s">
        <v>16</v>
      </c>
      <c r="H166">
        <v>9.1</v>
      </c>
      <c r="I166">
        <v>1000</v>
      </c>
      <c r="J166">
        <v>1000</v>
      </c>
      <c r="K166">
        <v>0</v>
      </c>
      <c r="L166">
        <v>1</v>
      </c>
      <c r="M166" t="s">
        <v>55</v>
      </c>
      <c r="N166">
        <v>0</v>
      </c>
      <c r="O166">
        <v>0.1</v>
      </c>
      <c r="P166">
        <v>0.5</v>
      </c>
      <c r="Q166" s="4">
        <v>0.04</v>
      </c>
      <c r="R166">
        <v>220</v>
      </c>
      <c r="S166">
        <v>175</v>
      </c>
      <c r="T166">
        <v>175</v>
      </c>
      <c r="U166">
        <v>100</v>
      </c>
      <c r="V166">
        <v>100</v>
      </c>
      <c r="W166">
        <v>0</v>
      </c>
      <c r="X166">
        <v>-1</v>
      </c>
    </row>
    <row r="167" spans="1:24">
      <c r="A167">
        <v>15616</v>
      </c>
      <c r="B167">
        <v>11121</v>
      </c>
      <c r="C167" t="s">
        <v>209</v>
      </c>
      <c r="D167" t="s">
        <v>264</v>
      </c>
      <c r="E167">
        <v>1</v>
      </c>
      <c r="F167" t="s">
        <v>53</v>
      </c>
      <c r="G167" t="s">
        <v>16</v>
      </c>
      <c r="H167">
        <v>9.1</v>
      </c>
      <c r="I167">
        <v>1000</v>
      </c>
      <c r="J167">
        <v>1000</v>
      </c>
      <c r="K167">
        <v>0</v>
      </c>
      <c r="L167">
        <v>1</v>
      </c>
      <c r="M167" t="s">
        <v>55</v>
      </c>
      <c r="N167">
        <v>0</v>
      </c>
      <c r="O167">
        <v>0.1</v>
      </c>
      <c r="P167">
        <v>0.5</v>
      </c>
      <c r="Q167" s="4">
        <v>0.04</v>
      </c>
      <c r="R167">
        <v>220</v>
      </c>
      <c r="S167">
        <v>175</v>
      </c>
      <c r="T167">
        <v>175</v>
      </c>
      <c r="U167">
        <v>100</v>
      </c>
      <c r="V167">
        <v>100</v>
      </c>
      <c r="W167">
        <v>0</v>
      </c>
      <c r="X167">
        <v>-1</v>
      </c>
    </row>
    <row r="168" spans="1:24">
      <c r="A168">
        <v>15616</v>
      </c>
      <c r="B168">
        <v>11139</v>
      </c>
      <c r="C168" t="s">
        <v>209</v>
      </c>
      <c r="D168" t="s">
        <v>265</v>
      </c>
      <c r="E168">
        <v>1</v>
      </c>
      <c r="F168" t="s">
        <v>53</v>
      </c>
      <c r="G168" t="s">
        <v>16</v>
      </c>
      <c r="H168">
        <v>9.1</v>
      </c>
      <c r="I168">
        <v>1000</v>
      </c>
      <c r="J168">
        <v>1000</v>
      </c>
      <c r="K168">
        <v>0</v>
      </c>
      <c r="L168">
        <v>1</v>
      </c>
      <c r="M168" t="s">
        <v>55</v>
      </c>
      <c r="N168">
        <v>0</v>
      </c>
      <c r="O168">
        <v>0.1</v>
      </c>
      <c r="P168">
        <v>0.5</v>
      </c>
      <c r="Q168" s="4">
        <v>0.04</v>
      </c>
      <c r="R168">
        <v>220</v>
      </c>
      <c r="S168">
        <v>175</v>
      </c>
      <c r="T168">
        <v>175</v>
      </c>
      <c r="U168">
        <v>100</v>
      </c>
      <c r="V168">
        <v>100</v>
      </c>
      <c r="W168">
        <v>0</v>
      </c>
      <c r="X168">
        <v>-1</v>
      </c>
    </row>
    <row r="169" spans="1:24">
      <c r="A169">
        <v>15616</v>
      </c>
      <c r="B169">
        <v>11157</v>
      </c>
      <c r="C169" t="s">
        <v>209</v>
      </c>
      <c r="D169" t="s">
        <v>266</v>
      </c>
      <c r="E169">
        <v>1</v>
      </c>
      <c r="F169" t="s">
        <v>53</v>
      </c>
      <c r="G169" t="s">
        <v>16</v>
      </c>
      <c r="H169">
        <v>9.1</v>
      </c>
      <c r="I169">
        <v>1000</v>
      </c>
      <c r="J169">
        <v>1000</v>
      </c>
      <c r="K169">
        <v>0</v>
      </c>
      <c r="L169">
        <v>1</v>
      </c>
      <c r="M169" t="s">
        <v>55</v>
      </c>
      <c r="N169">
        <v>0</v>
      </c>
      <c r="O169">
        <v>0.1</v>
      </c>
      <c r="P169">
        <v>0.5</v>
      </c>
      <c r="Q169" s="4">
        <v>0.04</v>
      </c>
      <c r="R169">
        <v>220</v>
      </c>
      <c r="S169">
        <v>175</v>
      </c>
      <c r="T169">
        <v>175</v>
      </c>
      <c r="U169">
        <v>100</v>
      </c>
      <c r="V169">
        <v>100</v>
      </c>
      <c r="W169">
        <v>0</v>
      </c>
      <c r="X169">
        <v>-1</v>
      </c>
    </row>
    <row r="170" spans="1:24">
      <c r="A170">
        <v>15616</v>
      </c>
      <c r="B170">
        <v>11191</v>
      </c>
      <c r="C170" t="s">
        <v>52</v>
      </c>
      <c r="D170" t="s">
        <v>263</v>
      </c>
      <c r="E170">
        <v>1</v>
      </c>
      <c r="F170" t="s">
        <v>53</v>
      </c>
      <c r="G170" t="s">
        <v>16</v>
      </c>
      <c r="H170">
        <v>9.1</v>
      </c>
      <c r="I170">
        <v>1000</v>
      </c>
      <c r="J170">
        <v>1000</v>
      </c>
      <c r="K170">
        <v>0</v>
      </c>
      <c r="L170">
        <v>1</v>
      </c>
      <c r="M170" t="s">
        <v>55</v>
      </c>
      <c r="N170">
        <v>0</v>
      </c>
      <c r="O170">
        <v>0.1</v>
      </c>
      <c r="P170">
        <v>0.5</v>
      </c>
      <c r="Q170" s="4">
        <v>0.04</v>
      </c>
      <c r="R170">
        <v>40</v>
      </c>
      <c r="S170">
        <v>65</v>
      </c>
      <c r="T170">
        <v>65</v>
      </c>
      <c r="U170">
        <v>140</v>
      </c>
      <c r="V170">
        <v>140</v>
      </c>
      <c r="W170">
        <v>0</v>
      </c>
      <c r="X170">
        <v>-1</v>
      </c>
    </row>
    <row r="171" spans="1:24">
      <c r="A171">
        <v>15616</v>
      </c>
      <c r="B171">
        <v>11200</v>
      </c>
      <c r="C171" t="s">
        <v>52</v>
      </c>
      <c r="D171" t="s">
        <v>264</v>
      </c>
      <c r="E171">
        <v>1</v>
      </c>
      <c r="F171" t="s">
        <v>53</v>
      </c>
      <c r="G171" t="s">
        <v>16</v>
      </c>
      <c r="H171">
        <v>9.1</v>
      </c>
      <c r="I171">
        <v>1000</v>
      </c>
      <c r="J171">
        <v>1000</v>
      </c>
      <c r="K171">
        <v>0</v>
      </c>
      <c r="L171">
        <v>1</v>
      </c>
      <c r="M171" t="s">
        <v>55</v>
      </c>
      <c r="N171">
        <v>0</v>
      </c>
      <c r="O171">
        <v>0.1</v>
      </c>
      <c r="P171">
        <v>0.5</v>
      </c>
      <c r="Q171" s="4">
        <v>0.04</v>
      </c>
      <c r="R171">
        <v>40</v>
      </c>
      <c r="S171">
        <v>65</v>
      </c>
      <c r="T171">
        <v>65</v>
      </c>
      <c r="U171">
        <v>140</v>
      </c>
      <c r="V171">
        <v>140</v>
      </c>
      <c r="W171">
        <v>0</v>
      </c>
      <c r="X171">
        <v>-1</v>
      </c>
    </row>
    <row r="172" spans="1:24">
      <c r="A172">
        <v>15616</v>
      </c>
      <c r="B172">
        <v>11227</v>
      </c>
      <c r="C172" t="s">
        <v>52</v>
      </c>
      <c r="D172" t="s">
        <v>263</v>
      </c>
      <c r="E172">
        <v>1</v>
      </c>
      <c r="F172" t="s">
        <v>53</v>
      </c>
      <c r="G172" t="s">
        <v>16</v>
      </c>
      <c r="H172">
        <v>9.1</v>
      </c>
      <c r="I172">
        <v>1000</v>
      </c>
      <c r="J172">
        <v>1000</v>
      </c>
      <c r="K172">
        <v>0</v>
      </c>
      <c r="L172">
        <v>1</v>
      </c>
      <c r="M172" t="s">
        <v>55</v>
      </c>
      <c r="N172">
        <v>0</v>
      </c>
      <c r="O172">
        <v>0.1</v>
      </c>
      <c r="P172">
        <v>0.5</v>
      </c>
      <c r="Q172" s="4">
        <v>0.04</v>
      </c>
      <c r="R172">
        <v>40</v>
      </c>
      <c r="S172">
        <v>65</v>
      </c>
      <c r="T172">
        <v>65</v>
      </c>
      <c r="U172">
        <v>140</v>
      </c>
      <c r="V172">
        <v>140</v>
      </c>
      <c r="W172">
        <v>0</v>
      </c>
      <c r="X172">
        <v>-1</v>
      </c>
    </row>
    <row r="173" spans="1:24">
      <c r="A173">
        <v>15616</v>
      </c>
      <c r="B173">
        <v>11236</v>
      </c>
      <c r="C173" t="s">
        <v>52</v>
      </c>
      <c r="D173" t="s">
        <v>264</v>
      </c>
      <c r="E173">
        <v>1</v>
      </c>
      <c r="F173" t="s">
        <v>53</v>
      </c>
      <c r="G173" t="s">
        <v>16</v>
      </c>
      <c r="H173">
        <v>9.1</v>
      </c>
      <c r="I173">
        <v>1000</v>
      </c>
      <c r="J173">
        <v>1000</v>
      </c>
      <c r="K173">
        <v>0</v>
      </c>
      <c r="L173">
        <v>1</v>
      </c>
      <c r="M173" t="s">
        <v>55</v>
      </c>
      <c r="N173">
        <v>0</v>
      </c>
      <c r="O173">
        <v>0.1</v>
      </c>
      <c r="P173">
        <v>0.5</v>
      </c>
      <c r="Q173" s="4">
        <v>0.04</v>
      </c>
      <c r="R173">
        <v>40</v>
      </c>
      <c r="S173">
        <v>65</v>
      </c>
      <c r="T173">
        <v>65</v>
      </c>
      <c r="U173">
        <v>140</v>
      </c>
      <c r="V173">
        <v>140</v>
      </c>
      <c r="W173">
        <v>0</v>
      </c>
      <c r="X173">
        <v>-1</v>
      </c>
    </row>
    <row r="174" spans="1:24">
      <c r="A174">
        <v>15616</v>
      </c>
      <c r="B174">
        <v>11245</v>
      </c>
      <c r="C174" t="s">
        <v>52</v>
      </c>
      <c r="D174" t="s">
        <v>263</v>
      </c>
      <c r="E174">
        <v>1</v>
      </c>
      <c r="F174" t="s">
        <v>53</v>
      </c>
      <c r="G174" t="s">
        <v>16</v>
      </c>
      <c r="H174">
        <v>9.1</v>
      </c>
      <c r="I174">
        <v>1000</v>
      </c>
      <c r="J174">
        <v>1000</v>
      </c>
      <c r="K174">
        <v>0</v>
      </c>
      <c r="L174">
        <v>1</v>
      </c>
      <c r="M174" t="s">
        <v>55</v>
      </c>
      <c r="N174">
        <v>0</v>
      </c>
      <c r="O174">
        <v>0.1</v>
      </c>
      <c r="P174">
        <v>0.5</v>
      </c>
      <c r="Q174" s="4">
        <v>0.04</v>
      </c>
      <c r="R174">
        <v>40</v>
      </c>
      <c r="S174">
        <v>65</v>
      </c>
      <c r="T174">
        <v>65</v>
      </c>
      <c r="U174">
        <v>140</v>
      </c>
      <c r="V174">
        <v>140</v>
      </c>
      <c r="W174">
        <v>0</v>
      </c>
      <c r="X174">
        <v>-1</v>
      </c>
    </row>
    <row r="175" spans="1:24">
      <c r="A175">
        <v>15616</v>
      </c>
      <c r="B175">
        <v>11254</v>
      </c>
      <c r="C175" t="s">
        <v>52</v>
      </c>
      <c r="D175" t="s">
        <v>264</v>
      </c>
      <c r="E175">
        <v>1</v>
      </c>
      <c r="F175" t="s">
        <v>53</v>
      </c>
      <c r="G175" t="s">
        <v>16</v>
      </c>
      <c r="H175">
        <v>9.1</v>
      </c>
      <c r="I175">
        <v>1000</v>
      </c>
      <c r="J175">
        <v>1000</v>
      </c>
      <c r="K175">
        <v>0</v>
      </c>
      <c r="L175">
        <v>1</v>
      </c>
      <c r="M175" t="s">
        <v>55</v>
      </c>
      <c r="N175">
        <v>0</v>
      </c>
      <c r="O175">
        <v>0.1</v>
      </c>
      <c r="P175">
        <v>0.5</v>
      </c>
      <c r="Q175" s="4">
        <v>0.04</v>
      </c>
      <c r="R175">
        <v>40</v>
      </c>
      <c r="S175">
        <v>65</v>
      </c>
      <c r="T175">
        <v>65</v>
      </c>
      <c r="U175">
        <v>140</v>
      </c>
      <c r="V175">
        <v>140</v>
      </c>
      <c r="W175">
        <v>0</v>
      </c>
      <c r="X175">
        <v>-1</v>
      </c>
    </row>
    <row r="176" spans="1:24">
      <c r="A176">
        <v>15616</v>
      </c>
      <c r="B176">
        <v>11263</v>
      </c>
      <c r="C176" t="s">
        <v>52</v>
      </c>
      <c r="D176" t="s">
        <v>265</v>
      </c>
      <c r="E176">
        <v>1</v>
      </c>
      <c r="F176" t="s">
        <v>53</v>
      </c>
      <c r="G176" t="s">
        <v>16</v>
      </c>
      <c r="H176">
        <v>9.1</v>
      </c>
      <c r="I176">
        <v>1000</v>
      </c>
      <c r="J176">
        <v>1000</v>
      </c>
      <c r="K176">
        <v>0</v>
      </c>
      <c r="L176">
        <v>1</v>
      </c>
      <c r="M176" t="s">
        <v>55</v>
      </c>
      <c r="N176">
        <v>0</v>
      </c>
      <c r="O176">
        <v>0.1</v>
      </c>
      <c r="P176">
        <v>0.5</v>
      </c>
      <c r="Q176" s="4">
        <v>0.04</v>
      </c>
      <c r="R176">
        <v>40</v>
      </c>
      <c r="S176">
        <v>65</v>
      </c>
      <c r="T176">
        <v>65</v>
      </c>
      <c r="U176">
        <v>140</v>
      </c>
      <c r="V176">
        <v>140</v>
      </c>
      <c r="W176">
        <v>0</v>
      </c>
      <c r="X176">
        <v>-1</v>
      </c>
    </row>
    <row r="177" spans="1:24">
      <c r="A177">
        <v>15616</v>
      </c>
      <c r="B177">
        <v>11272</v>
      </c>
      <c r="C177" t="s">
        <v>52</v>
      </c>
      <c r="D177" t="s">
        <v>266</v>
      </c>
      <c r="E177">
        <v>1</v>
      </c>
      <c r="F177" t="s">
        <v>53</v>
      </c>
      <c r="G177" t="s">
        <v>16</v>
      </c>
      <c r="H177">
        <v>9.1</v>
      </c>
      <c r="I177">
        <v>1000</v>
      </c>
      <c r="J177">
        <v>1000</v>
      </c>
      <c r="K177">
        <v>0</v>
      </c>
      <c r="L177">
        <v>1</v>
      </c>
      <c r="M177" t="s">
        <v>55</v>
      </c>
      <c r="N177">
        <v>0</v>
      </c>
      <c r="O177">
        <v>0.1</v>
      </c>
      <c r="P177">
        <v>0.5</v>
      </c>
      <c r="Q177" s="4">
        <v>0.04</v>
      </c>
      <c r="R177">
        <v>40</v>
      </c>
      <c r="S177">
        <v>65</v>
      </c>
      <c r="T177">
        <v>65</v>
      </c>
      <c r="U177">
        <v>140</v>
      </c>
      <c r="V177">
        <v>140</v>
      </c>
      <c r="W177">
        <v>0</v>
      </c>
      <c r="X177">
        <v>-1</v>
      </c>
    </row>
    <row r="178" spans="1:24">
      <c r="A178">
        <v>15617</v>
      </c>
      <c r="B178">
        <v>11061</v>
      </c>
      <c r="C178" t="s">
        <v>204</v>
      </c>
      <c r="D178" t="s">
        <v>268</v>
      </c>
      <c r="E178">
        <v>1</v>
      </c>
      <c r="F178" t="s">
        <v>53</v>
      </c>
      <c r="G178" t="s">
        <v>16</v>
      </c>
      <c r="H178">
        <v>9.1</v>
      </c>
      <c r="I178">
        <v>1000</v>
      </c>
      <c r="J178">
        <v>1000</v>
      </c>
      <c r="K178">
        <v>0</v>
      </c>
      <c r="L178">
        <v>1</v>
      </c>
      <c r="M178" t="s">
        <v>55</v>
      </c>
      <c r="N178">
        <v>0</v>
      </c>
      <c r="O178">
        <v>0.1</v>
      </c>
      <c r="P178">
        <v>0.5</v>
      </c>
      <c r="Q178" s="4">
        <v>0.04</v>
      </c>
      <c r="R178">
        <v>180</v>
      </c>
      <c r="S178">
        <v>175</v>
      </c>
      <c r="T178">
        <v>175</v>
      </c>
      <c r="U178">
        <v>100</v>
      </c>
      <c r="V178">
        <v>100</v>
      </c>
      <c r="W178">
        <v>0</v>
      </c>
      <c r="X178">
        <v>-1</v>
      </c>
    </row>
    <row r="179" spans="1:24">
      <c r="A179">
        <v>15617</v>
      </c>
      <c r="B179">
        <v>11070</v>
      </c>
      <c r="C179" t="s">
        <v>204</v>
      </c>
      <c r="D179" t="s">
        <v>269</v>
      </c>
      <c r="E179">
        <v>1</v>
      </c>
      <c r="F179" t="s">
        <v>53</v>
      </c>
      <c r="G179" t="s">
        <v>16</v>
      </c>
      <c r="H179">
        <v>9.1</v>
      </c>
      <c r="I179">
        <v>1000</v>
      </c>
      <c r="J179">
        <v>1000</v>
      </c>
      <c r="K179">
        <v>0</v>
      </c>
      <c r="L179">
        <v>1</v>
      </c>
      <c r="M179" t="s">
        <v>55</v>
      </c>
      <c r="N179">
        <v>0</v>
      </c>
      <c r="O179">
        <v>0.1</v>
      </c>
      <c r="P179">
        <v>0.5</v>
      </c>
      <c r="Q179" s="4">
        <v>0.04</v>
      </c>
      <c r="R179">
        <v>180</v>
      </c>
      <c r="S179">
        <v>175</v>
      </c>
      <c r="T179">
        <v>175</v>
      </c>
      <c r="U179">
        <v>100</v>
      </c>
      <c r="V179">
        <v>100</v>
      </c>
      <c r="W179">
        <v>0</v>
      </c>
      <c r="X179">
        <v>-1</v>
      </c>
    </row>
    <row r="180" spans="1:24">
      <c r="A180">
        <v>15617</v>
      </c>
      <c r="B180">
        <v>11079</v>
      </c>
      <c r="C180" t="s">
        <v>213</v>
      </c>
      <c r="D180" t="s">
        <v>270</v>
      </c>
      <c r="E180">
        <v>1</v>
      </c>
      <c r="F180" t="s">
        <v>53</v>
      </c>
      <c r="G180" t="s">
        <v>16</v>
      </c>
      <c r="H180">
        <v>9.1</v>
      </c>
      <c r="I180">
        <v>1000</v>
      </c>
      <c r="J180">
        <v>1000</v>
      </c>
      <c r="K180">
        <v>0</v>
      </c>
      <c r="L180">
        <v>1</v>
      </c>
      <c r="M180" t="s">
        <v>55</v>
      </c>
      <c r="N180">
        <v>0</v>
      </c>
      <c r="O180">
        <v>0.1</v>
      </c>
      <c r="P180">
        <v>0.5</v>
      </c>
      <c r="Q180" s="4">
        <v>0.04</v>
      </c>
      <c r="R180">
        <v>180</v>
      </c>
      <c r="S180">
        <v>110</v>
      </c>
      <c r="T180">
        <v>110</v>
      </c>
      <c r="U180">
        <v>100</v>
      </c>
      <c r="V180">
        <v>100</v>
      </c>
      <c r="W180">
        <v>0</v>
      </c>
      <c r="X180">
        <v>-1</v>
      </c>
    </row>
    <row r="181" spans="1:24">
      <c r="A181">
        <v>15617</v>
      </c>
      <c r="B181">
        <v>11088</v>
      </c>
      <c r="C181" t="s">
        <v>213</v>
      </c>
      <c r="D181" t="s">
        <v>305</v>
      </c>
      <c r="E181">
        <v>1</v>
      </c>
      <c r="F181" t="s">
        <v>53</v>
      </c>
      <c r="G181" t="s">
        <v>16</v>
      </c>
      <c r="H181">
        <v>9.1</v>
      </c>
      <c r="I181">
        <v>1000</v>
      </c>
      <c r="J181">
        <v>1000</v>
      </c>
      <c r="K181">
        <v>0</v>
      </c>
      <c r="L181">
        <v>1</v>
      </c>
      <c r="M181" t="s">
        <v>55</v>
      </c>
      <c r="N181">
        <v>0</v>
      </c>
      <c r="O181">
        <v>0.1</v>
      </c>
      <c r="P181">
        <v>0.5</v>
      </c>
      <c r="Q181" s="4">
        <v>0.04</v>
      </c>
      <c r="R181">
        <v>180</v>
      </c>
      <c r="S181">
        <v>110</v>
      </c>
      <c r="T181">
        <v>110</v>
      </c>
      <c r="U181">
        <v>100</v>
      </c>
      <c r="V181">
        <v>100</v>
      </c>
      <c r="W181">
        <v>0</v>
      </c>
      <c r="X181">
        <v>-1</v>
      </c>
    </row>
    <row r="182" spans="1:24">
      <c r="A182">
        <v>15617</v>
      </c>
      <c r="B182">
        <v>11104</v>
      </c>
      <c r="C182" t="s">
        <v>209</v>
      </c>
      <c r="D182" t="s">
        <v>268</v>
      </c>
      <c r="E182">
        <v>1</v>
      </c>
      <c r="F182" t="s">
        <v>53</v>
      </c>
      <c r="G182" t="s">
        <v>16</v>
      </c>
      <c r="H182">
        <v>9.1</v>
      </c>
      <c r="I182">
        <v>1000</v>
      </c>
      <c r="J182">
        <v>1000</v>
      </c>
      <c r="K182">
        <v>0</v>
      </c>
      <c r="L182">
        <v>1</v>
      </c>
      <c r="M182" t="s">
        <v>55</v>
      </c>
      <c r="N182">
        <v>0</v>
      </c>
      <c r="O182">
        <v>0.1</v>
      </c>
      <c r="P182">
        <v>0.5</v>
      </c>
      <c r="Q182" s="4">
        <v>0.04</v>
      </c>
      <c r="R182">
        <v>220</v>
      </c>
      <c r="S182">
        <v>175</v>
      </c>
      <c r="T182">
        <v>175</v>
      </c>
      <c r="U182">
        <v>100</v>
      </c>
      <c r="V182">
        <v>100</v>
      </c>
      <c r="W182">
        <v>0</v>
      </c>
      <c r="X182">
        <v>-1</v>
      </c>
    </row>
    <row r="183" spans="1:24">
      <c r="A183">
        <v>15617</v>
      </c>
      <c r="B183">
        <v>11122</v>
      </c>
      <c r="C183" t="s">
        <v>209</v>
      </c>
      <c r="D183" t="s">
        <v>269</v>
      </c>
      <c r="E183">
        <v>1</v>
      </c>
      <c r="F183" t="s">
        <v>53</v>
      </c>
      <c r="G183" t="s">
        <v>16</v>
      </c>
      <c r="H183">
        <v>9.1</v>
      </c>
      <c r="I183">
        <v>1000</v>
      </c>
      <c r="J183">
        <v>1000</v>
      </c>
      <c r="K183">
        <v>0</v>
      </c>
      <c r="L183">
        <v>1</v>
      </c>
      <c r="M183" t="s">
        <v>55</v>
      </c>
      <c r="N183">
        <v>0</v>
      </c>
      <c r="O183">
        <v>0.1</v>
      </c>
      <c r="P183">
        <v>0.5</v>
      </c>
      <c r="Q183" s="4">
        <v>0.04</v>
      </c>
      <c r="R183">
        <v>220</v>
      </c>
      <c r="S183">
        <v>175</v>
      </c>
      <c r="T183">
        <v>175</v>
      </c>
      <c r="U183">
        <v>100</v>
      </c>
      <c r="V183">
        <v>100</v>
      </c>
      <c r="W183">
        <v>0</v>
      </c>
      <c r="X183">
        <v>-1</v>
      </c>
    </row>
    <row r="184" spans="1:24">
      <c r="A184">
        <v>15617</v>
      </c>
      <c r="B184">
        <v>11140</v>
      </c>
      <c r="C184" t="s">
        <v>209</v>
      </c>
      <c r="D184" t="s">
        <v>270</v>
      </c>
      <c r="E184">
        <v>1</v>
      </c>
      <c r="F184" t="s">
        <v>53</v>
      </c>
      <c r="G184" t="s">
        <v>16</v>
      </c>
      <c r="H184">
        <v>9.1</v>
      </c>
      <c r="I184">
        <v>1000</v>
      </c>
      <c r="J184">
        <v>1000</v>
      </c>
      <c r="K184">
        <v>0</v>
      </c>
      <c r="L184">
        <v>1</v>
      </c>
      <c r="M184" t="s">
        <v>55</v>
      </c>
      <c r="N184">
        <v>0</v>
      </c>
      <c r="O184">
        <v>0.1</v>
      </c>
      <c r="P184">
        <v>0.5</v>
      </c>
      <c r="Q184" s="4">
        <v>0.04</v>
      </c>
      <c r="R184">
        <v>220</v>
      </c>
      <c r="S184">
        <v>175</v>
      </c>
      <c r="T184">
        <v>175</v>
      </c>
      <c r="U184">
        <v>100</v>
      </c>
      <c r="V184">
        <v>100</v>
      </c>
      <c r="W184">
        <v>0</v>
      </c>
      <c r="X184">
        <v>-1</v>
      </c>
    </row>
    <row r="185" spans="1:24">
      <c r="A185">
        <v>15617</v>
      </c>
      <c r="B185">
        <v>11158</v>
      </c>
      <c r="C185" t="s">
        <v>209</v>
      </c>
      <c r="D185" t="s">
        <v>271</v>
      </c>
      <c r="E185">
        <v>1</v>
      </c>
      <c r="F185" t="s">
        <v>53</v>
      </c>
      <c r="G185" t="s">
        <v>16</v>
      </c>
      <c r="H185">
        <v>9.1</v>
      </c>
      <c r="I185">
        <v>1000</v>
      </c>
      <c r="J185">
        <v>1000</v>
      </c>
      <c r="K185">
        <v>0</v>
      </c>
      <c r="L185">
        <v>1</v>
      </c>
      <c r="M185" t="s">
        <v>55</v>
      </c>
      <c r="N185">
        <v>0</v>
      </c>
      <c r="O185">
        <v>0.1</v>
      </c>
      <c r="P185">
        <v>0.5</v>
      </c>
      <c r="Q185" s="4">
        <v>0.04</v>
      </c>
      <c r="R185">
        <v>220</v>
      </c>
      <c r="S185">
        <v>175</v>
      </c>
      <c r="T185">
        <v>175</v>
      </c>
      <c r="U185">
        <v>100</v>
      </c>
      <c r="V185">
        <v>100</v>
      </c>
      <c r="W185">
        <v>0</v>
      </c>
      <c r="X185">
        <v>-1</v>
      </c>
    </row>
    <row r="186" spans="1:24">
      <c r="A186">
        <v>15617</v>
      </c>
      <c r="B186">
        <v>11169</v>
      </c>
      <c r="C186" t="s">
        <v>216</v>
      </c>
      <c r="D186" t="s">
        <v>270</v>
      </c>
      <c r="E186">
        <v>1</v>
      </c>
      <c r="F186" t="s">
        <v>53</v>
      </c>
      <c r="G186" t="s">
        <v>16</v>
      </c>
      <c r="H186">
        <v>9.1</v>
      </c>
      <c r="I186">
        <v>1000</v>
      </c>
      <c r="J186">
        <v>1000</v>
      </c>
      <c r="K186">
        <v>0</v>
      </c>
      <c r="L186">
        <v>1</v>
      </c>
      <c r="M186" t="s">
        <v>55</v>
      </c>
      <c r="N186">
        <v>0</v>
      </c>
      <c r="O186">
        <v>0.1</v>
      </c>
      <c r="P186">
        <v>0.5</v>
      </c>
      <c r="Q186" s="4">
        <v>0.04</v>
      </c>
      <c r="R186">
        <v>180</v>
      </c>
      <c r="S186">
        <v>110</v>
      </c>
      <c r="T186">
        <v>110</v>
      </c>
      <c r="U186">
        <v>100</v>
      </c>
      <c r="V186">
        <v>100</v>
      </c>
      <c r="W186">
        <v>80</v>
      </c>
      <c r="X186">
        <v>-1</v>
      </c>
    </row>
    <row r="187" spans="1:24">
      <c r="A187">
        <v>15617</v>
      </c>
      <c r="B187">
        <v>11178</v>
      </c>
      <c r="C187" t="s">
        <v>216</v>
      </c>
      <c r="D187" t="s">
        <v>271</v>
      </c>
      <c r="E187">
        <v>1</v>
      </c>
      <c r="F187" t="s">
        <v>53</v>
      </c>
      <c r="G187" t="s">
        <v>16</v>
      </c>
      <c r="H187">
        <v>9.1</v>
      </c>
      <c r="I187">
        <v>1000</v>
      </c>
      <c r="J187">
        <v>1000</v>
      </c>
      <c r="K187">
        <v>0</v>
      </c>
      <c r="L187">
        <v>1</v>
      </c>
      <c r="M187" t="s">
        <v>55</v>
      </c>
      <c r="N187">
        <v>0</v>
      </c>
      <c r="O187">
        <v>0.1</v>
      </c>
      <c r="P187">
        <v>0.5</v>
      </c>
      <c r="Q187" s="4">
        <v>0.04</v>
      </c>
      <c r="R187">
        <v>180</v>
      </c>
      <c r="S187">
        <v>110</v>
      </c>
      <c r="T187">
        <v>110</v>
      </c>
      <c r="U187">
        <v>100</v>
      </c>
      <c r="V187">
        <v>100</v>
      </c>
      <c r="W187">
        <v>80</v>
      </c>
      <c r="X187">
        <v>-1</v>
      </c>
    </row>
    <row r="188" spans="1:24">
      <c r="A188">
        <v>15617</v>
      </c>
      <c r="B188">
        <v>11207</v>
      </c>
      <c r="C188" t="s">
        <v>52</v>
      </c>
      <c r="D188" t="s">
        <v>268</v>
      </c>
      <c r="E188">
        <v>1</v>
      </c>
      <c r="F188" t="s">
        <v>53</v>
      </c>
      <c r="G188" t="s">
        <v>16</v>
      </c>
      <c r="H188">
        <v>9.1</v>
      </c>
      <c r="I188">
        <v>1000</v>
      </c>
      <c r="J188">
        <v>1000</v>
      </c>
      <c r="K188">
        <v>0</v>
      </c>
      <c r="L188">
        <v>1</v>
      </c>
      <c r="M188" t="s">
        <v>55</v>
      </c>
      <c r="N188">
        <v>0</v>
      </c>
      <c r="O188">
        <v>0.1</v>
      </c>
      <c r="P188">
        <v>0.5</v>
      </c>
      <c r="Q188" s="4">
        <v>0.04</v>
      </c>
      <c r="R188">
        <v>40</v>
      </c>
      <c r="S188">
        <v>65</v>
      </c>
      <c r="T188">
        <v>65</v>
      </c>
      <c r="U188">
        <v>140</v>
      </c>
      <c r="V188">
        <v>140</v>
      </c>
      <c r="W188">
        <v>0</v>
      </c>
      <c r="X188">
        <v>-1</v>
      </c>
    </row>
    <row r="189" spans="1:24">
      <c r="A189">
        <v>15617</v>
      </c>
      <c r="B189">
        <v>11216</v>
      </c>
      <c r="C189" t="s">
        <v>57</v>
      </c>
      <c r="D189" t="s">
        <v>269</v>
      </c>
      <c r="E189">
        <v>1</v>
      </c>
      <c r="F189" t="s">
        <v>53</v>
      </c>
      <c r="G189" t="s">
        <v>16</v>
      </c>
      <c r="H189">
        <v>9.1</v>
      </c>
      <c r="I189">
        <v>1000</v>
      </c>
      <c r="J189">
        <v>1000</v>
      </c>
      <c r="K189">
        <v>0</v>
      </c>
      <c r="L189">
        <v>1</v>
      </c>
      <c r="M189" t="s">
        <v>55</v>
      </c>
      <c r="N189">
        <v>0</v>
      </c>
      <c r="O189">
        <v>0.1</v>
      </c>
      <c r="P189">
        <v>0.5</v>
      </c>
      <c r="Q189" s="4">
        <v>0.04</v>
      </c>
      <c r="R189">
        <v>180</v>
      </c>
      <c r="S189">
        <v>90</v>
      </c>
      <c r="T189">
        <v>90</v>
      </c>
      <c r="U189">
        <v>60</v>
      </c>
      <c r="V189">
        <v>60</v>
      </c>
      <c r="W189">
        <v>0</v>
      </c>
      <c r="X189">
        <v>-1</v>
      </c>
    </row>
    <row r="190" spans="1:24">
      <c r="A190">
        <v>15617</v>
      </c>
      <c r="B190">
        <v>11279</v>
      </c>
      <c r="C190" t="s">
        <v>52</v>
      </c>
      <c r="D190" t="s">
        <v>268</v>
      </c>
      <c r="E190">
        <v>1</v>
      </c>
      <c r="F190" t="s">
        <v>53</v>
      </c>
      <c r="G190" t="s">
        <v>16</v>
      </c>
      <c r="H190">
        <v>9.1</v>
      </c>
      <c r="I190">
        <v>1000</v>
      </c>
      <c r="J190">
        <v>1000</v>
      </c>
      <c r="K190">
        <v>0</v>
      </c>
      <c r="L190">
        <v>1</v>
      </c>
      <c r="M190" t="s">
        <v>55</v>
      </c>
      <c r="N190">
        <v>0</v>
      </c>
      <c r="O190">
        <v>0.1</v>
      </c>
      <c r="P190">
        <v>0.5</v>
      </c>
      <c r="Q190" s="4">
        <v>0.04</v>
      </c>
      <c r="R190">
        <v>40</v>
      </c>
      <c r="S190">
        <v>65</v>
      </c>
      <c r="T190">
        <v>65</v>
      </c>
      <c r="U190">
        <v>140</v>
      </c>
      <c r="V190">
        <v>140</v>
      </c>
      <c r="W190">
        <v>0</v>
      </c>
      <c r="X190">
        <v>-1</v>
      </c>
    </row>
    <row r="191" spans="1:24">
      <c r="A191">
        <v>15617</v>
      </c>
      <c r="B191">
        <v>11288</v>
      </c>
      <c r="C191" t="s">
        <v>52</v>
      </c>
      <c r="D191" t="s">
        <v>269</v>
      </c>
      <c r="E191">
        <v>1</v>
      </c>
      <c r="F191" t="s">
        <v>53</v>
      </c>
      <c r="G191" t="s">
        <v>16</v>
      </c>
      <c r="H191">
        <v>9.1</v>
      </c>
      <c r="I191">
        <v>1000</v>
      </c>
      <c r="J191">
        <v>1000</v>
      </c>
      <c r="K191">
        <v>0</v>
      </c>
      <c r="L191">
        <v>1</v>
      </c>
      <c r="M191" t="s">
        <v>55</v>
      </c>
      <c r="N191">
        <v>0</v>
      </c>
      <c r="O191">
        <v>0.1</v>
      </c>
      <c r="P191">
        <v>0.5</v>
      </c>
      <c r="Q191" s="4">
        <v>0.04</v>
      </c>
      <c r="R191">
        <v>40</v>
      </c>
      <c r="S191">
        <v>65</v>
      </c>
      <c r="T191">
        <v>65</v>
      </c>
      <c r="U191">
        <v>140</v>
      </c>
      <c r="V191">
        <v>140</v>
      </c>
      <c r="W191">
        <v>0</v>
      </c>
      <c r="X191">
        <v>-1</v>
      </c>
    </row>
    <row r="192" spans="1:24">
      <c r="A192">
        <v>15617</v>
      </c>
      <c r="B192">
        <v>11297</v>
      </c>
      <c r="C192" t="s">
        <v>57</v>
      </c>
      <c r="D192" t="s">
        <v>270</v>
      </c>
      <c r="E192">
        <v>1</v>
      </c>
      <c r="F192" t="s">
        <v>53</v>
      </c>
      <c r="G192" t="s">
        <v>16</v>
      </c>
      <c r="H192">
        <v>9.1</v>
      </c>
      <c r="I192">
        <v>1000</v>
      </c>
      <c r="J192">
        <v>1000</v>
      </c>
      <c r="K192">
        <v>0</v>
      </c>
      <c r="L192">
        <v>1</v>
      </c>
      <c r="M192" t="s">
        <v>55</v>
      </c>
      <c r="N192">
        <v>0</v>
      </c>
      <c r="O192">
        <v>0.1</v>
      </c>
      <c r="P192">
        <v>0.5</v>
      </c>
      <c r="Q192" s="4">
        <v>0.04</v>
      </c>
      <c r="R192">
        <v>180</v>
      </c>
      <c r="S192">
        <v>90</v>
      </c>
      <c r="T192">
        <v>90</v>
      </c>
      <c r="U192">
        <v>60</v>
      </c>
      <c r="V192">
        <v>60</v>
      </c>
      <c r="W192">
        <v>0</v>
      </c>
      <c r="X192">
        <v>-1</v>
      </c>
    </row>
    <row r="193" spans="1:24">
      <c r="A193">
        <v>15617</v>
      </c>
      <c r="B193">
        <v>11306</v>
      </c>
      <c r="C193" t="s">
        <v>57</v>
      </c>
      <c r="D193" t="s">
        <v>271</v>
      </c>
      <c r="E193">
        <v>1</v>
      </c>
      <c r="F193" t="s">
        <v>53</v>
      </c>
      <c r="G193" t="s">
        <v>16</v>
      </c>
      <c r="H193">
        <v>9.1</v>
      </c>
      <c r="I193">
        <v>1000</v>
      </c>
      <c r="J193">
        <v>1000</v>
      </c>
      <c r="K193">
        <v>0</v>
      </c>
      <c r="L193">
        <v>1</v>
      </c>
      <c r="M193" t="s">
        <v>55</v>
      </c>
      <c r="N193">
        <v>0</v>
      </c>
      <c r="O193">
        <v>0.1</v>
      </c>
      <c r="P193">
        <v>0.5</v>
      </c>
      <c r="Q193" s="4">
        <v>0.04</v>
      </c>
      <c r="R193">
        <v>180</v>
      </c>
      <c r="S193">
        <v>90</v>
      </c>
      <c r="T193">
        <v>90</v>
      </c>
      <c r="U193">
        <v>60</v>
      </c>
      <c r="V193">
        <v>60</v>
      </c>
      <c r="W193">
        <v>0</v>
      </c>
      <c r="X193">
        <v>-1</v>
      </c>
    </row>
    <row r="194" spans="1:24">
      <c r="A194">
        <v>15618</v>
      </c>
      <c r="B194">
        <v>11028</v>
      </c>
      <c r="C194" t="s">
        <v>204</v>
      </c>
      <c r="D194" t="s">
        <v>273</v>
      </c>
      <c r="E194">
        <v>1</v>
      </c>
      <c r="F194" t="s">
        <v>53</v>
      </c>
      <c r="G194" t="s">
        <v>16</v>
      </c>
      <c r="H194">
        <v>9.1</v>
      </c>
      <c r="I194">
        <v>1000</v>
      </c>
      <c r="J194">
        <v>1000</v>
      </c>
      <c r="K194">
        <v>0</v>
      </c>
      <c r="L194">
        <v>1</v>
      </c>
      <c r="M194" t="s">
        <v>55</v>
      </c>
      <c r="N194">
        <v>0</v>
      </c>
      <c r="O194">
        <v>0.1</v>
      </c>
      <c r="P194">
        <v>0.5</v>
      </c>
      <c r="Q194" s="4">
        <v>0.04</v>
      </c>
      <c r="R194">
        <v>180</v>
      </c>
      <c r="S194">
        <v>175</v>
      </c>
      <c r="T194">
        <v>175</v>
      </c>
      <c r="U194">
        <v>100</v>
      </c>
      <c r="V194">
        <v>100</v>
      </c>
      <c r="W194">
        <v>0</v>
      </c>
      <c r="X194">
        <v>-1</v>
      </c>
    </row>
    <row r="195" spans="1:24">
      <c r="A195">
        <v>15618</v>
      </c>
      <c r="B195">
        <v>11037</v>
      </c>
      <c r="C195" t="s">
        <v>204</v>
      </c>
      <c r="D195" t="s">
        <v>274</v>
      </c>
      <c r="E195">
        <v>1</v>
      </c>
      <c r="F195" t="s">
        <v>53</v>
      </c>
      <c r="G195" t="s">
        <v>16</v>
      </c>
      <c r="H195">
        <v>9.1</v>
      </c>
      <c r="I195">
        <v>1000</v>
      </c>
      <c r="J195">
        <v>1000</v>
      </c>
      <c r="K195">
        <v>0</v>
      </c>
      <c r="L195">
        <v>1</v>
      </c>
      <c r="M195" t="s">
        <v>55</v>
      </c>
      <c r="N195">
        <v>0</v>
      </c>
      <c r="O195">
        <v>0.1</v>
      </c>
      <c r="P195">
        <v>0.5</v>
      </c>
      <c r="Q195" s="4">
        <v>0.04</v>
      </c>
      <c r="R195">
        <v>180</v>
      </c>
      <c r="S195">
        <v>175</v>
      </c>
      <c r="T195">
        <v>175</v>
      </c>
      <c r="U195">
        <v>100</v>
      </c>
      <c r="V195">
        <v>100</v>
      </c>
      <c r="W195">
        <v>0</v>
      </c>
      <c r="X195">
        <v>-1</v>
      </c>
    </row>
    <row r="196" spans="1:24">
      <c r="A196">
        <v>15618</v>
      </c>
      <c r="B196">
        <v>11046</v>
      </c>
      <c r="C196" t="s">
        <v>204</v>
      </c>
      <c r="D196" t="s">
        <v>275</v>
      </c>
      <c r="E196">
        <v>1</v>
      </c>
      <c r="F196" t="s">
        <v>53</v>
      </c>
      <c r="G196" t="s">
        <v>16</v>
      </c>
      <c r="H196">
        <v>9.1</v>
      </c>
      <c r="I196">
        <v>1000</v>
      </c>
      <c r="J196">
        <v>1000</v>
      </c>
      <c r="K196">
        <v>0</v>
      </c>
      <c r="L196">
        <v>1</v>
      </c>
      <c r="M196" t="s">
        <v>55</v>
      </c>
      <c r="N196">
        <v>0</v>
      </c>
      <c r="O196">
        <v>0.1</v>
      </c>
      <c r="P196">
        <v>0.5</v>
      </c>
      <c r="Q196" s="4">
        <v>0.04</v>
      </c>
      <c r="R196">
        <v>180</v>
      </c>
      <c r="S196">
        <v>175</v>
      </c>
      <c r="T196">
        <v>175</v>
      </c>
      <c r="U196">
        <v>100</v>
      </c>
      <c r="V196">
        <v>100</v>
      </c>
      <c r="W196">
        <v>0</v>
      </c>
      <c r="X196">
        <v>-1</v>
      </c>
    </row>
    <row r="197" spans="1:24">
      <c r="A197">
        <v>15618</v>
      </c>
      <c r="B197">
        <v>11055</v>
      </c>
      <c r="C197" t="s">
        <v>204</v>
      </c>
      <c r="D197" t="s">
        <v>276</v>
      </c>
      <c r="E197">
        <v>1</v>
      </c>
      <c r="F197" t="s">
        <v>53</v>
      </c>
      <c r="G197" t="s">
        <v>16</v>
      </c>
      <c r="H197">
        <v>9.1</v>
      </c>
      <c r="I197">
        <v>1000</v>
      </c>
      <c r="J197">
        <v>1000</v>
      </c>
      <c r="K197">
        <v>0</v>
      </c>
      <c r="L197">
        <v>1</v>
      </c>
      <c r="M197" t="s">
        <v>55</v>
      </c>
      <c r="N197">
        <v>0</v>
      </c>
      <c r="O197">
        <v>0.1</v>
      </c>
      <c r="P197">
        <v>0.5</v>
      </c>
      <c r="Q197" s="4">
        <v>0.04</v>
      </c>
      <c r="R197">
        <v>180</v>
      </c>
      <c r="S197">
        <v>175</v>
      </c>
      <c r="T197">
        <v>175</v>
      </c>
      <c r="U197">
        <v>100</v>
      </c>
      <c r="V197">
        <v>100</v>
      </c>
      <c r="W197">
        <v>0</v>
      </c>
      <c r="X197">
        <v>-1</v>
      </c>
    </row>
    <row r="198" spans="1:24">
      <c r="A198">
        <v>15618</v>
      </c>
      <c r="B198">
        <v>11105</v>
      </c>
      <c r="C198" t="s">
        <v>209</v>
      </c>
      <c r="D198" t="s">
        <v>273</v>
      </c>
      <c r="E198">
        <v>1</v>
      </c>
      <c r="F198" t="s">
        <v>53</v>
      </c>
      <c r="G198" t="s">
        <v>16</v>
      </c>
      <c r="H198">
        <v>9.1</v>
      </c>
      <c r="I198">
        <v>1000</v>
      </c>
      <c r="J198">
        <v>1000</v>
      </c>
      <c r="K198">
        <v>0</v>
      </c>
      <c r="L198">
        <v>1</v>
      </c>
      <c r="M198" t="s">
        <v>55</v>
      </c>
      <c r="N198">
        <v>0</v>
      </c>
      <c r="O198">
        <v>0.1</v>
      </c>
      <c r="P198">
        <v>0.5</v>
      </c>
      <c r="Q198" s="4">
        <v>0.04</v>
      </c>
      <c r="R198">
        <v>220</v>
      </c>
      <c r="S198">
        <v>175</v>
      </c>
      <c r="T198">
        <v>175</v>
      </c>
      <c r="U198">
        <v>100</v>
      </c>
      <c r="V198">
        <v>100</v>
      </c>
      <c r="W198">
        <v>0</v>
      </c>
      <c r="X198">
        <v>-1</v>
      </c>
    </row>
    <row r="199" spans="1:24">
      <c r="A199">
        <v>15618</v>
      </c>
      <c r="B199">
        <v>11123</v>
      </c>
      <c r="C199" t="s">
        <v>209</v>
      </c>
      <c r="D199" t="s">
        <v>274</v>
      </c>
      <c r="E199">
        <v>1</v>
      </c>
      <c r="F199" t="s">
        <v>53</v>
      </c>
      <c r="G199" t="s">
        <v>16</v>
      </c>
      <c r="H199">
        <v>9.1</v>
      </c>
      <c r="I199">
        <v>1000</v>
      </c>
      <c r="J199">
        <v>1000</v>
      </c>
      <c r="K199">
        <v>0</v>
      </c>
      <c r="L199">
        <v>1</v>
      </c>
      <c r="M199" t="s">
        <v>55</v>
      </c>
      <c r="N199">
        <v>0</v>
      </c>
      <c r="O199">
        <v>0.1</v>
      </c>
      <c r="P199">
        <v>0.5</v>
      </c>
      <c r="Q199" s="4">
        <v>0.04</v>
      </c>
      <c r="R199">
        <v>220</v>
      </c>
      <c r="S199">
        <v>175</v>
      </c>
      <c r="T199">
        <v>175</v>
      </c>
      <c r="U199">
        <v>100</v>
      </c>
      <c r="V199">
        <v>100</v>
      </c>
      <c r="W199">
        <v>0</v>
      </c>
      <c r="X199">
        <v>-1</v>
      </c>
    </row>
    <row r="200" spans="1:24">
      <c r="A200">
        <v>15618</v>
      </c>
      <c r="B200">
        <v>11141</v>
      </c>
      <c r="C200" t="s">
        <v>209</v>
      </c>
      <c r="D200" t="s">
        <v>275</v>
      </c>
      <c r="E200">
        <v>1</v>
      </c>
      <c r="F200" t="s">
        <v>53</v>
      </c>
      <c r="G200" t="s">
        <v>16</v>
      </c>
      <c r="H200">
        <v>9.1</v>
      </c>
      <c r="I200">
        <v>1000</v>
      </c>
      <c r="J200">
        <v>1000</v>
      </c>
      <c r="K200">
        <v>0</v>
      </c>
      <c r="L200">
        <v>1</v>
      </c>
      <c r="M200" t="s">
        <v>55</v>
      </c>
      <c r="N200">
        <v>0</v>
      </c>
      <c r="O200">
        <v>0.1</v>
      </c>
      <c r="P200">
        <v>0.5</v>
      </c>
      <c r="Q200" s="4">
        <v>0.04</v>
      </c>
      <c r="R200">
        <v>220</v>
      </c>
      <c r="S200">
        <v>175</v>
      </c>
      <c r="T200">
        <v>175</v>
      </c>
      <c r="U200">
        <v>100</v>
      </c>
      <c r="V200">
        <v>100</v>
      </c>
      <c r="W200">
        <v>0</v>
      </c>
      <c r="X200">
        <v>-1</v>
      </c>
    </row>
    <row r="201" spans="1:24">
      <c r="A201">
        <v>15618</v>
      </c>
      <c r="B201">
        <v>11159</v>
      </c>
      <c r="C201" t="s">
        <v>209</v>
      </c>
      <c r="D201" t="s">
        <v>276</v>
      </c>
      <c r="E201">
        <v>1</v>
      </c>
      <c r="F201" t="s">
        <v>53</v>
      </c>
      <c r="G201" t="s">
        <v>16</v>
      </c>
      <c r="H201">
        <v>9.1</v>
      </c>
      <c r="I201">
        <v>1000</v>
      </c>
      <c r="J201">
        <v>1000</v>
      </c>
      <c r="K201">
        <v>0</v>
      </c>
      <c r="L201">
        <v>1</v>
      </c>
      <c r="M201" t="s">
        <v>55</v>
      </c>
      <c r="N201">
        <v>0</v>
      </c>
      <c r="O201">
        <v>0.1</v>
      </c>
      <c r="P201">
        <v>0.5</v>
      </c>
      <c r="Q201" s="4">
        <v>0.04</v>
      </c>
      <c r="R201">
        <v>220</v>
      </c>
      <c r="S201">
        <v>175</v>
      </c>
      <c r="T201">
        <v>175</v>
      </c>
      <c r="U201">
        <v>100</v>
      </c>
      <c r="V201">
        <v>100</v>
      </c>
      <c r="W201">
        <v>0</v>
      </c>
      <c r="X201">
        <v>-1</v>
      </c>
    </row>
    <row r="202" spans="1:24">
      <c r="A202">
        <v>15618</v>
      </c>
      <c r="B202">
        <v>11192</v>
      </c>
      <c r="C202" t="s">
        <v>52</v>
      </c>
      <c r="D202" t="s">
        <v>273</v>
      </c>
      <c r="E202">
        <v>1</v>
      </c>
      <c r="F202" t="s">
        <v>53</v>
      </c>
      <c r="G202" t="s">
        <v>16</v>
      </c>
      <c r="H202">
        <v>9.1</v>
      </c>
      <c r="I202">
        <v>1000</v>
      </c>
      <c r="J202">
        <v>1000</v>
      </c>
      <c r="K202">
        <v>0</v>
      </c>
      <c r="L202">
        <v>1</v>
      </c>
      <c r="M202" t="s">
        <v>55</v>
      </c>
      <c r="N202">
        <v>0</v>
      </c>
      <c r="O202">
        <v>0.1</v>
      </c>
      <c r="P202">
        <v>0.5</v>
      </c>
      <c r="Q202" s="4">
        <v>0.04</v>
      </c>
      <c r="R202">
        <v>40</v>
      </c>
      <c r="S202">
        <v>65</v>
      </c>
      <c r="T202">
        <v>65</v>
      </c>
      <c r="U202">
        <v>140</v>
      </c>
      <c r="V202">
        <v>140</v>
      </c>
      <c r="W202">
        <v>0</v>
      </c>
      <c r="X202">
        <v>-1</v>
      </c>
    </row>
    <row r="203" spans="1:24">
      <c r="A203">
        <v>15618</v>
      </c>
      <c r="B203">
        <v>11201</v>
      </c>
      <c r="C203" t="s">
        <v>52</v>
      </c>
      <c r="D203" t="s">
        <v>274</v>
      </c>
      <c r="E203">
        <v>1</v>
      </c>
      <c r="F203" t="s">
        <v>53</v>
      </c>
      <c r="G203" t="s">
        <v>16</v>
      </c>
      <c r="H203">
        <v>9.1</v>
      </c>
      <c r="I203">
        <v>1000</v>
      </c>
      <c r="J203">
        <v>1000</v>
      </c>
      <c r="K203">
        <v>0</v>
      </c>
      <c r="L203">
        <v>1</v>
      </c>
      <c r="M203" t="s">
        <v>55</v>
      </c>
      <c r="N203">
        <v>0</v>
      </c>
      <c r="O203">
        <v>0.1</v>
      </c>
      <c r="P203">
        <v>0.5</v>
      </c>
      <c r="Q203" s="4">
        <v>0.04</v>
      </c>
      <c r="R203">
        <v>40</v>
      </c>
      <c r="S203">
        <v>65</v>
      </c>
      <c r="T203">
        <v>65</v>
      </c>
      <c r="U203">
        <v>140</v>
      </c>
      <c r="V203">
        <v>140</v>
      </c>
      <c r="W203">
        <v>0</v>
      </c>
      <c r="X203">
        <v>-1</v>
      </c>
    </row>
    <row r="204" spans="1:24">
      <c r="A204">
        <v>15618</v>
      </c>
      <c r="B204">
        <v>11228</v>
      </c>
      <c r="C204" t="s">
        <v>52</v>
      </c>
      <c r="D204" t="s">
        <v>273</v>
      </c>
      <c r="E204">
        <v>1</v>
      </c>
      <c r="F204" t="s">
        <v>53</v>
      </c>
      <c r="G204" t="s">
        <v>16</v>
      </c>
      <c r="H204">
        <v>9.1</v>
      </c>
      <c r="I204">
        <v>1000</v>
      </c>
      <c r="J204">
        <v>1000</v>
      </c>
      <c r="K204">
        <v>0</v>
      </c>
      <c r="L204">
        <v>1</v>
      </c>
      <c r="M204" t="s">
        <v>55</v>
      </c>
      <c r="N204">
        <v>0</v>
      </c>
      <c r="O204">
        <v>0.1</v>
      </c>
      <c r="P204">
        <v>0.5</v>
      </c>
      <c r="Q204" s="4">
        <v>0.04</v>
      </c>
      <c r="R204">
        <v>40</v>
      </c>
      <c r="S204">
        <v>65</v>
      </c>
      <c r="T204">
        <v>65</v>
      </c>
      <c r="U204">
        <v>140</v>
      </c>
      <c r="V204">
        <v>140</v>
      </c>
      <c r="W204">
        <v>0</v>
      </c>
      <c r="X204">
        <v>-1</v>
      </c>
    </row>
    <row r="205" spans="1:24">
      <c r="A205">
        <v>15618</v>
      </c>
      <c r="B205">
        <v>11237</v>
      </c>
      <c r="C205" t="s">
        <v>52</v>
      </c>
      <c r="D205" t="s">
        <v>274</v>
      </c>
      <c r="E205">
        <v>1</v>
      </c>
      <c r="F205" t="s">
        <v>53</v>
      </c>
      <c r="G205" t="s">
        <v>16</v>
      </c>
      <c r="H205">
        <v>9.1</v>
      </c>
      <c r="I205">
        <v>1000</v>
      </c>
      <c r="J205">
        <v>1000</v>
      </c>
      <c r="K205">
        <v>0</v>
      </c>
      <c r="L205">
        <v>1</v>
      </c>
      <c r="M205" t="s">
        <v>55</v>
      </c>
      <c r="N205">
        <v>0</v>
      </c>
      <c r="O205">
        <v>0.1</v>
      </c>
      <c r="P205">
        <v>0.5</v>
      </c>
      <c r="Q205" s="4">
        <v>0.04</v>
      </c>
      <c r="R205">
        <v>40</v>
      </c>
      <c r="S205">
        <v>65</v>
      </c>
      <c r="T205">
        <v>65</v>
      </c>
      <c r="U205">
        <v>140</v>
      </c>
      <c r="V205">
        <v>140</v>
      </c>
      <c r="W205">
        <v>0</v>
      </c>
      <c r="X205">
        <v>-1</v>
      </c>
    </row>
    <row r="206" spans="1:24">
      <c r="A206">
        <v>15618</v>
      </c>
      <c r="B206">
        <v>11246</v>
      </c>
      <c r="C206" t="s">
        <v>52</v>
      </c>
      <c r="D206" t="s">
        <v>273</v>
      </c>
      <c r="E206">
        <v>1</v>
      </c>
      <c r="F206" t="s">
        <v>53</v>
      </c>
      <c r="G206" t="s">
        <v>16</v>
      </c>
      <c r="H206">
        <v>9.1</v>
      </c>
      <c r="I206">
        <v>1000</v>
      </c>
      <c r="J206">
        <v>1000</v>
      </c>
      <c r="K206">
        <v>0</v>
      </c>
      <c r="L206">
        <v>1</v>
      </c>
      <c r="M206" t="s">
        <v>55</v>
      </c>
      <c r="N206">
        <v>0</v>
      </c>
      <c r="O206">
        <v>0.1</v>
      </c>
      <c r="P206">
        <v>0.5</v>
      </c>
      <c r="Q206" s="4">
        <v>0.04</v>
      </c>
      <c r="R206">
        <v>40</v>
      </c>
      <c r="S206">
        <v>65</v>
      </c>
      <c r="T206">
        <v>65</v>
      </c>
      <c r="U206">
        <v>140</v>
      </c>
      <c r="V206">
        <v>140</v>
      </c>
      <c r="W206">
        <v>0</v>
      </c>
      <c r="X206">
        <v>-1</v>
      </c>
    </row>
    <row r="207" spans="1:24">
      <c r="A207">
        <v>15618</v>
      </c>
      <c r="B207">
        <v>11255</v>
      </c>
      <c r="C207" t="s">
        <v>52</v>
      </c>
      <c r="D207" t="s">
        <v>274</v>
      </c>
      <c r="E207">
        <v>1</v>
      </c>
      <c r="F207" t="s">
        <v>53</v>
      </c>
      <c r="G207" t="s">
        <v>16</v>
      </c>
      <c r="H207">
        <v>9.1</v>
      </c>
      <c r="I207">
        <v>1000</v>
      </c>
      <c r="J207">
        <v>1000</v>
      </c>
      <c r="K207">
        <v>0</v>
      </c>
      <c r="L207">
        <v>1</v>
      </c>
      <c r="M207" t="s">
        <v>55</v>
      </c>
      <c r="N207">
        <v>0</v>
      </c>
      <c r="O207">
        <v>0.1</v>
      </c>
      <c r="P207">
        <v>0.5</v>
      </c>
      <c r="Q207" s="4">
        <v>0.04</v>
      </c>
      <c r="R207">
        <v>40</v>
      </c>
      <c r="S207">
        <v>65</v>
      </c>
      <c r="T207">
        <v>65</v>
      </c>
      <c r="U207">
        <v>140</v>
      </c>
      <c r="V207">
        <v>140</v>
      </c>
      <c r="W207">
        <v>0</v>
      </c>
      <c r="X207">
        <v>-1</v>
      </c>
    </row>
    <row r="208" spans="1:24">
      <c r="A208">
        <v>15618</v>
      </c>
      <c r="B208">
        <v>11264</v>
      </c>
      <c r="C208" t="s">
        <v>52</v>
      </c>
      <c r="D208" t="s">
        <v>275</v>
      </c>
      <c r="E208">
        <v>1</v>
      </c>
      <c r="F208" t="s">
        <v>53</v>
      </c>
      <c r="G208" t="s">
        <v>16</v>
      </c>
      <c r="H208">
        <v>9.1</v>
      </c>
      <c r="I208">
        <v>1000</v>
      </c>
      <c r="J208">
        <v>1000</v>
      </c>
      <c r="K208">
        <v>0</v>
      </c>
      <c r="L208">
        <v>1</v>
      </c>
      <c r="M208" t="s">
        <v>55</v>
      </c>
      <c r="N208">
        <v>0</v>
      </c>
      <c r="O208">
        <v>0.1</v>
      </c>
      <c r="P208">
        <v>0.5</v>
      </c>
      <c r="Q208" s="4">
        <v>0.04</v>
      </c>
      <c r="R208">
        <v>40</v>
      </c>
      <c r="S208">
        <v>65</v>
      </c>
      <c r="T208">
        <v>65</v>
      </c>
      <c r="U208">
        <v>140</v>
      </c>
      <c r="V208">
        <v>140</v>
      </c>
      <c r="W208">
        <v>0</v>
      </c>
      <c r="X208">
        <v>-1</v>
      </c>
    </row>
    <row r="209" spans="1:24">
      <c r="A209">
        <v>15618</v>
      </c>
      <c r="B209">
        <v>11273</v>
      </c>
      <c r="C209" t="s">
        <v>52</v>
      </c>
      <c r="D209" t="s">
        <v>276</v>
      </c>
      <c r="E209">
        <v>1</v>
      </c>
      <c r="F209" t="s">
        <v>53</v>
      </c>
      <c r="G209" t="s">
        <v>16</v>
      </c>
      <c r="H209">
        <v>9.1</v>
      </c>
      <c r="I209">
        <v>1000</v>
      </c>
      <c r="J209">
        <v>1000</v>
      </c>
      <c r="K209">
        <v>0</v>
      </c>
      <c r="L209">
        <v>1</v>
      </c>
      <c r="M209" t="s">
        <v>55</v>
      </c>
      <c r="N209">
        <v>0</v>
      </c>
      <c r="O209">
        <v>0.1</v>
      </c>
      <c r="P209">
        <v>0.5</v>
      </c>
      <c r="Q209" s="4">
        <v>0.04</v>
      </c>
      <c r="R209">
        <v>40</v>
      </c>
      <c r="S209">
        <v>65</v>
      </c>
      <c r="T209">
        <v>65</v>
      </c>
      <c r="U209">
        <v>140</v>
      </c>
      <c r="V209">
        <v>140</v>
      </c>
      <c r="W209">
        <v>0</v>
      </c>
      <c r="X209">
        <v>-1</v>
      </c>
    </row>
    <row r="210" spans="1:24">
      <c r="A210">
        <v>15619</v>
      </c>
      <c r="B210">
        <v>11062</v>
      </c>
      <c r="C210" t="s">
        <v>204</v>
      </c>
      <c r="D210" t="s">
        <v>279</v>
      </c>
      <c r="E210">
        <v>1</v>
      </c>
      <c r="F210" t="s">
        <v>53</v>
      </c>
      <c r="G210" t="s">
        <v>16</v>
      </c>
      <c r="H210">
        <v>9.1</v>
      </c>
      <c r="I210">
        <v>1000</v>
      </c>
      <c r="J210">
        <v>1000</v>
      </c>
      <c r="K210">
        <v>0</v>
      </c>
      <c r="L210">
        <v>1</v>
      </c>
      <c r="M210" t="s">
        <v>55</v>
      </c>
      <c r="N210">
        <v>0</v>
      </c>
      <c r="O210">
        <v>0.1</v>
      </c>
      <c r="P210">
        <v>0.5</v>
      </c>
      <c r="Q210" s="4">
        <v>0.04</v>
      </c>
      <c r="R210">
        <v>180</v>
      </c>
      <c r="S210">
        <v>175</v>
      </c>
      <c r="T210">
        <v>175</v>
      </c>
      <c r="U210">
        <v>100</v>
      </c>
      <c r="V210">
        <v>100</v>
      </c>
      <c r="W210">
        <v>0</v>
      </c>
      <c r="X210">
        <v>-1</v>
      </c>
    </row>
    <row r="211" spans="1:24">
      <c r="A211">
        <v>15619</v>
      </c>
      <c r="B211">
        <v>11071</v>
      </c>
      <c r="C211" t="s">
        <v>204</v>
      </c>
      <c r="D211" t="s">
        <v>280</v>
      </c>
      <c r="E211">
        <v>1</v>
      </c>
      <c r="F211" t="s">
        <v>53</v>
      </c>
      <c r="G211" t="s">
        <v>16</v>
      </c>
      <c r="H211">
        <v>9.1</v>
      </c>
      <c r="I211">
        <v>1000</v>
      </c>
      <c r="J211">
        <v>1000</v>
      </c>
      <c r="K211">
        <v>0</v>
      </c>
      <c r="L211">
        <v>1</v>
      </c>
      <c r="M211" t="s">
        <v>55</v>
      </c>
      <c r="N211">
        <v>0</v>
      </c>
      <c r="O211">
        <v>0.1</v>
      </c>
      <c r="P211">
        <v>0.5</v>
      </c>
      <c r="Q211" s="4">
        <v>0.04</v>
      </c>
      <c r="R211">
        <v>180</v>
      </c>
      <c r="S211">
        <v>175</v>
      </c>
      <c r="T211">
        <v>175</v>
      </c>
      <c r="U211">
        <v>100</v>
      </c>
      <c r="V211">
        <v>100</v>
      </c>
      <c r="W211">
        <v>0</v>
      </c>
      <c r="X211">
        <v>-1</v>
      </c>
    </row>
    <row r="212" spans="1:24">
      <c r="A212">
        <v>15619</v>
      </c>
      <c r="B212">
        <v>11080</v>
      </c>
      <c r="C212" t="s">
        <v>213</v>
      </c>
      <c r="D212" t="s">
        <v>281</v>
      </c>
      <c r="E212">
        <v>1</v>
      </c>
      <c r="F212" t="s">
        <v>53</v>
      </c>
      <c r="G212" t="s">
        <v>16</v>
      </c>
      <c r="H212">
        <v>9.1</v>
      </c>
      <c r="I212">
        <v>1000</v>
      </c>
      <c r="J212">
        <v>1000</v>
      </c>
      <c r="K212">
        <v>0</v>
      </c>
      <c r="L212">
        <v>1</v>
      </c>
      <c r="M212" t="s">
        <v>55</v>
      </c>
      <c r="N212">
        <v>0</v>
      </c>
      <c r="O212">
        <v>0.1</v>
      </c>
      <c r="P212">
        <v>0.5</v>
      </c>
      <c r="Q212" s="4">
        <v>0.04</v>
      </c>
      <c r="R212">
        <v>180</v>
      </c>
      <c r="S212">
        <v>110</v>
      </c>
      <c r="T212">
        <v>110</v>
      </c>
      <c r="U212">
        <v>100</v>
      </c>
      <c r="V212">
        <v>100</v>
      </c>
      <c r="W212">
        <v>0</v>
      </c>
      <c r="X212">
        <v>-1</v>
      </c>
    </row>
    <row r="213" spans="1:24">
      <c r="A213">
        <v>15619</v>
      </c>
      <c r="B213">
        <v>11089</v>
      </c>
      <c r="C213" t="s">
        <v>213</v>
      </c>
      <c r="D213" t="s">
        <v>282</v>
      </c>
      <c r="E213">
        <v>1</v>
      </c>
      <c r="F213" t="s">
        <v>53</v>
      </c>
      <c r="G213" t="s">
        <v>16</v>
      </c>
      <c r="H213">
        <v>9.1</v>
      </c>
      <c r="I213">
        <v>1000</v>
      </c>
      <c r="J213">
        <v>1000</v>
      </c>
      <c r="K213">
        <v>0</v>
      </c>
      <c r="L213">
        <v>1</v>
      </c>
      <c r="M213" t="s">
        <v>55</v>
      </c>
      <c r="N213">
        <v>0</v>
      </c>
      <c r="O213">
        <v>0.1</v>
      </c>
      <c r="P213">
        <v>0.5</v>
      </c>
      <c r="Q213" s="4">
        <v>0.04</v>
      </c>
      <c r="R213">
        <v>180</v>
      </c>
      <c r="S213">
        <v>110</v>
      </c>
      <c r="T213">
        <v>110</v>
      </c>
      <c r="U213">
        <v>100</v>
      </c>
      <c r="V213">
        <v>100</v>
      </c>
      <c r="W213">
        <v>0</v>
      </c>
      <c r="X213">
        <v>-1</v>
      </c>
    </row>
    <row r="214" spans="1:24">
      <c r="A214">
        <v>15619</v>
      </c>
      <c r="B214">
        <v>11106</v>
      </c>
      <c r="C214" t="s">
        <v>209</v>
      </c>
      <c r="D214" t="s">
        <v>279</v>
      </c>
      <c r="E214">
        <v>1</v>
      </c>
      <c r="F214" t="s">
        <v>53</v>
      </c>
      <c r="G214" t="s">
        <v>16</v>
      </c>
      <c r="H214">
        <v>9.1</v>
      </c>
      <c r="I214">
        <v>1000</v>
      </c>
      <c r="J214">
        <v>1000</v>
      </c>
      <c r="K214">
        <v>0</v>
      </c>
      <c r="L214">
        <v>1</v>
      </c>
      <c r="M214" t="s">
        <v>55</v>
      </c>
      <c r="N214">
        <v>0</v>
      </c>
      <c r="O214">
        <v>0.1</v>
      </c>
      <c r="P214">
        <v>0.5</v>
      </c>
      <c r="Q214" s="4">
        <v>0.04</v>
      </c>
      <c r="R214">
        <v>220</v>
      </c>
      <c r="S214">
        <v>175</v>
      </c>
      <c r="T214">
        <v>175</v>
      </c>
      <c r="U214">
        <v>100</v>
      </c>
      <c r="V214">
        <v>100</v>
      </c>
      <c r="W214">
        <v>0</v>
      </c>
      <c r="X214">
        <v>-1</v>
      </c>
    </row>
    <row r="215" spans="1:24">
      <c r="A215">
        <v>15619</v>
      </c>
      <c r="B215">
        <v>11124</v>
      </c>
      <c r="C215" t="s">
        <v>209</v>
      </c>
      <c r="D215" t="s">
        <v>280</v>
      </c>
      <c r="E215">
        <v>1</v>
      </c>
      <c r="F215" t="s">
        <v>53</v>
      </c>
      <c r="G215" t="s">
        <v>16</v>
      </c>
      <c r="H215">
        <v>9.1</v>
      </c>
      <c r="I215">
        <v>1000</v>
      </c>
      <c r="J215">
        <v>1000</v>
      </c>
      <c r="K215">
        <v>0</v>
      </c>
      <c r="L215">
        <v>1</v>
      </c>
      <c r="M215" t="s">
        <v>55</v>
      </c>
      <c r="N215">
        <v>0</v>
      </c>
      <c r="O215">
        <v>0.1</v>
      </c>
      <c r="P215">
        <v>0.5</v>
      </c>
      <c r="Q215" s="4">
        <v>0.04</v>
      </c>
      <c r="R215">
        <v>220</v>
      </c>
      <c r="S215">
        <v>175</v>
      </c>
      <c r="T215">
        <v>175</v>
      </c>
      <c r="U215">
        <v>100</v>
      </c>
      <c r="V215">
        <v>100</v>
      </c>
      <c r="W215">
        <v>0</v>
      </c>
      <c r="X215">
        <v>-1</v>
      </c>
    </row>
    <row r="216" spans="1:24">
      <c r="A216">
        <v>15619</v>
      </c>
      <c r="B216">
        <v>11142</v>
      </c>
      <c r="C216" t="s">
        <v>209</v>
      </c>
      <c r="D216" t="s">
        <v>281</v>
      </c>
      <c r="E216">
        <v>1</v>
      </c>
      <c r="F216" t="s">
        <v>53</v>
      </c>
      <c r="G216" t="s">
        <v>16</v>
      </c>
      <c r="H216">
        <v>9.1</v>
      </c>
      <c r="I216">
        <v>1000</v>
      </c>
      <c r="J216">
        <v>1000</v>
      </c>
      <c r="K216">
        <v>0</v>
      </c>
      <c r="L216">
        <v>1</v>
      </c>
      <c r="M216" t="s">
        <v>55</v>
      </c>
      <c r="N216">
        <v>0</v>
      </c>
      <c r="O216">
        <v>0.1</v>
      </c>
      <c r="P216">
        <v>0.5</v>
      </c>
      <c r="Q216" s="4">
        <v>0.04</v>
      </c>
      <c r="R216">
        <v>220</v>
      </c>
      <c r="S216">
        <v>175</v>
      </c>
      <c r="T216">
        <v>175</v>
      </c>
      <c r="U216">
        <v>100</v>
      </c>
      <c r="V216">
        <v>100</v>
      </c>
      <c r="W216">
        <v>0</v>
      </c>
      <c r="X216">
        <v>-1</v>
      </c>
    </row>
    <row r="217" spans="1:24">
      <c r="A217">
        <v>15619</v>
      </c>
      <c r="B217">
        <v>11160</v>
      </c>
      <c r="C217" t="s">
        <v>209</v>
      </c>
      <c r="D217" t="s">
        <v>282</v>
      </c>
      <c r="E217">
        <v>1</v>
      </c>
      <c r="F217" t="s">
        <v>53</v>
      </c>
      <c r="G217" t="s">
        <v>16</v>
      </c>
      <c r="H217">
        <v>9.1</v>
      </c>
      <c r="I217">
        <v>1000</v>
      </c>
      <c r="J217">
        <v>1000</v>
      </c>
      <c r="K217">
        <v>0</v>
      </c>
      <c r="L217">
        <v>1</v>
      </c>
      <c r="M217" t="s">
        <v>55</v>
      </c>
      <c r="N217">
        <v>0</v>
      </c>
      <c r="O217">
        <v>0.1</v>
      </c>
      <c r="P217">
        <v>0.5</v>
      </c>
      <c r="Q217" s="4">
        <v>0.04</v>
      </c>
      <c r="R217">
        <v>220</v>
      </c>
      <c r="S217">
        <v>175</v>
      </c>
      <c r="T217">
        <v>175</v>
      </c>
      <c r="U217">
        <v>100</v>
      </c>
      <c r="V217">
        <v>100</v>
      </c>
      <c r="W217">
        <v>0</v>
      </c>
      <c r="X217">
        <v>-1</v>
      </c>
    </row>
    <row r="218" spans="1:24">
      <c r="A218">
        <v>15619</v>
      </c>
      <c r="B218">
        <v>11170</v>
      </c>
      <c r="C218" t="s">
        <v>216</v>
      </c>
      <c r="D218" t="s">
        <v>281</v>
      </c>
      <c r="E218">
        <v>1</v>
      </c>
      <c r="F218" t="s">
        <v>53</v>
      </c>
      <c r="G218" t="s">
        <v>16</v>
      </c>
      <c r="H218">
        <v>9.1</v>
      </c>
      <c r="I218">
        <v>1000</v>
      </c>
      <c r="J218">
        <v>1000</v>
      </c>
      <c r="K218">
        <v>0</v>
      </c>
      <c r="L218">
        <v>1</v>
      </c>
      <c r="M218" t="s">
        <v>55</v>
      </c>
      <c r="N218">
        <v>0</v>
      </c>
      <c r="O218">
        <v>0.1</v>
      </c>
      <c r="P218">
        <v>0.5</v>
      </c>
      <c r="Q218" s="4">
        <v>0.04</v>
      </c>
      <c r="R218">
        <v>180</v>
      </c>
      <c r="S218">
        <v>110</v>
      </c>
      <c r="T218">
        <v>110</v>
      </c>
      <c r="U218">
        <v>100</v>
      </c>
      <c r="V218">
        <v>100</v>
      </c>
      <c r="W218">
        <v>80</v>
      </c>
      <c r="X218">
        <v>-1</v>
      </c>
    </row>
    <row r="219" spans="1:24">
      <c r="A219">
        <v>15619</v>
      </c>
      <c r="B219">
        <v>11179</v>
      </c>
      <c r="C219" t="s">
        <v>216</v>
      </c>
      <c r="D219" t="s">
        <v>282</v>
      </c>
      <c r="E219">
        <v>1</v>
      </c>
      <c r="F219" t="s">
        <v>53</v>
      </c>
      <c r="G219" t="s">
        <v>16</v>
      </c>
      <c r="H219">
        <v>9.1</v>
      </c>
      <c r="I219">
        <v>1000</v>
      </c>
      <c r="J219">
        <v>1000</v>
      </c>
      <c r="K219">
        <v>0</v>
      </c>
      <c r="L219">
        <v>1</v>
      </c>
      <c r="M219" t="s">
        <v>55</v>
      </c>
      <c r="N219">
        <v>0</v>
      </c>
      <c r="O219">
        <v>0.1</v>
      </c>
      <c r="P219">
        <v>0.5</v>
      </c>
      <c r="Q219" s="4">
        <v>0.04</v>
      </c>
      <c r="R219">
        <v>180</v>
      </c>
      <c r="S219">
        <v>110</v>
      </c>
      <c r="T219">
        <v>110</v>
      </c>
      <c r="U219">
        <v>100</v>
      </c>
      <c r="V219">
        <v>100</v>
      </c>
      <c r="W219">
        <v>80</v>
      </c>
      <c r="X219">
        <v>-1</v>
      </c>
    </row>
    <row r="220" spans="1:24">
      <c r="A220">
        <v>15619</v>
      </c>
      <c r="B220">
        <v>11208</v>
      </c>
      <c r="C220" t="s">
        <v>52</v>
      </c>
      <c r="D220" t="s">
        <v>279</v>
      </c>
      <c r="E220">
        <v>1</v>
      </c>
      <c r="F220" t="s">
        <v>53</v>
      </c>
      <c r="G220" t="s">
        <v>16</v>
      </c>
      <c r="H220">
        <v>9.1</v>
      </c>
      <c r="I220">
        <v>1000</v>
      </c>
      <c r="J220">
        <v>1000</v>
      </c>
      <c r="K220">
        <v>0</v>
      </c>
      <c r="L220">
        <v>1</v>
      </c>
      <c r="M220" t="s">
        <v>55</v>
      </c>
      <c r="N220">
        <v>0</v>
      </c>
      <c r="O220">
        <v>0.1</v>
      </c>
      <c r="P220">
        <v>0.5</v>
      </c>
      <c r="Q220" s="4">
        <v>0.04</v>
      </c>
      <c r="R220">
        <v>40</v>
      </c>
      <c r="S220">
        <v>65</v>
      </c>
      <c r="T220">
        <v>65</v>
      </c>
      <c r="U220">
        <v>140</v>
      </c>
      <c r="V220">
        <v>140</v>
      </c>
      <c r="W220">
        <v>0</v>
      </c>
      <c r="X220">
        <v>-1</v>
      </c>
    </row>
    <row r="221" spans="1:24">
      <c r="A221">
        <v>15619</v>
      </c>
      <c r="B221">
        <v>11217</v>
      </c>
      <c r="C221" t="s">
        <v>57</v>
      </c>
      <c r="D221" t="s">
        <v>280</v>
      </c>
      <c r="E221">
        <v>1</v>
      </c>
      <c r="F221" t="s">
        <v>53</v>
      </c>
      <c r="G221" t="s">
        <v>16</v>
      </c>
      <c r="H221">
        <v>9.1</v>
      </c>
      <c r="I221">
        <v>1000</v>
      </c>
      <c r="J221">
        <v>1000</v>
      </c>
      <c r="K221">
        <v>0</v>
      </c>
      <c r="L221">
        <v>1</v>
      </c>
      <c r="M221" t="s">
        <v>55</v>
      </c>
      <c r="N221">
        <v>0</v>
      </c>
      <c r="O221">
        <v>0.1</v>
      </c>
      <c r="P221">
        <v>0.5</v>
      </c>
      <c r="Q221" s="4">
        <v>0.04</v>
      </c>
      <c r="R221">
        <v>180</v>
      </c>
      <c r="S221">
        <v>90</v>
      </c>
      <c r="T221">
        <v>90</v>
      </c>
      <c r="U221">
        <v>60</v>
      </c>
      <c r="V221">
        <v>60</v>
      </c>
      <c r="W221">
        <v>0</v>
      </c>
      <c r="X221">
        <v>-1</v>
      </c>
    </row>
    <row r="222" spans="1:24">
      <c r="A222">
        <v>15619</v>
      </c>
      <c r="B222">
        <v>11280</v>
      </c>
      <c r="C222" t="s">
        <v>52</v>
      </c>
      <c r="D222" t="s">
        <v>279</v>
      </c>
      <c r="E222">
        <v>1</v>
      </c>
      <c r="F222" t="s">
        <v>53</v>
      </c>
      <c r="G222" t="s">
        <v>16</v>
      </c>
      <c r="H222">
        <v>9.1</v>
      </c>
      <c r="I222">
        <v>1000</v>
      </c>
      <c r="J222">
        <v>1000</v>
      </c>
      <c r="K222">
        <v>0</v>
      </c>
      <c r="L222">
        <v>1</v>
      </c>
      <c r="M222" t="s">
        <v>55</v>
      </c>
      <c r="N222">
        <v>0</v>
      </c>
      <c r="O222">
        <v>0.1</v>
      </c>
      <c r="P222">
        <v>0.5</v>
      </c>
      <c r="Q222" s="4">
        <v>0.04</v>
      </c>
      <c r="R222">
        <v>40</v>
      </c>
      <c r="S222">
        <v>65</v>
      </c>
      <c r="T222">
        <v>65</v>
      </c>
      <c r="U222">
        <v>140</v>
      </c>
      <c r="V222">
        <v>140</v>
      </c>
      <c r="W222">
        <v>0</v>
      </c>
      <c r="X222">
        <v>-1</v>
      </c>
    </row>
    <row r="223" spans="1:24">
      <c r="A223">
        <v>15619</v>
      </c>
      <c r="B223">
        <v>11289</v>
      </c>
      <c r="C223" t="s">
        <v>52</v>
      </c>
      <c r="D223" t="s">
        <v>280</v>
      </c>
      <c r="E223">
        <v>1</v>
      </c>
      <c r="F223" t="s">
        <v>53</v>
      </c>
      <c r="G223" t="s">
        <v>16</v>
      </c>
      <c r="H223">
        <v>9.1</v>
      </c>
      <c r="I223">
        <v>1000</v>
      </c>
      <c r="J223">
        <v>1000</v>
      </c>
      <c r="K223">
        <v>0</v>
      </c>
      <c r="L223">
        <v>1</v>
      </c>
      <c r="M223" t="s">
        <v>55</v>
      </c>
      <c r="N223">
        <v>0</v>
      </c>
      <c r="O223">
        <v>0.1</v>
      </c>
      <c r="P223">
        <v>0.5</v>
      </c>
      <c r="Q223" s="4">
        <v>0.04</v>
      </c>
      <c r="R223">
        <v>40</v>
      </c>
      <c r="S223">
        <v>65</v>
      </c>
      <c r="T223">
        <v>65</v>
      </c>
      <c r="U223">
        <v>140</v>
      </c>
      <c r="V223">
        <v>140</v>
      </c>
      <c r="W223">
        <v>0</v>
      </c>
      <c r="X223">
        <v>-1</v>
      </c>
    </row>
    <row r="224" spans="1:24">
      <c r="A224">
        <v>15619</v>
      </c>
      <c r="B224">
        <v>11298</v>
      </c>
      <c r="C224" t="s">
        <v>57</v>
      </c>
      <c r="D224" t="s">
        <v>281</v>
      </c>
      <c r="E224">
        <v>1</v>
      </c>
      <c r="F224" t="s">
        <v>53</v>
      </c>
      <c r="G224" t="s">
        <v>16</v>
      </c>
      <c r="H224">
        <v>9.1</v>
      </c>
      <c r="I224">
        <v>1000</v>
      </c>
      <c r="J224">
        <v>1000</v>
      </c>
      <c r="K224">
        <v>0</v>
      </c>
      <c r="L224">
        <v>1</v>
      </c>
      <c r="M224" t="s">
        <v>55</v>
      </c>
      <c r="N224">
        <v>0</v>
      </c>
      <c r="O224">
        <v>0.1</v>
      </c>
      <c r="P224">
        <v>0.5</v>
      </c>
      <c r="Q224" s="4">
        <v>0.04</v>
      </c>
      <c r="R224">
        <v>180</v>
      </c>
      <c r="S224">
        <v>90</v>
      </c>
      <c r="T224">
        <v>90</v>
      </c>
      <c r="U224">
        <v>60</v>
      </c>
      <c r="V224">
        <v>60</v>
      </c>
      <c r="W224">
        <v>0</v>
      </c>
      <c r="X224">
        <v>-1</v>
      </c>
    </row>
    <row r="225" spans="1:24">
      <c r="A225">
        <v>15619</v>
      </c>
      <c r="B225">
        <v>11307</v>
      </c>
      <c r="C225" t="s">
        <v>57</v>
      </c>
      <c r="D225" t="s">
        <v>282</v>
      </c>
      <c r="E225">
        <v>1</v>
      </c>
      <c r="F225" t="s">
        <v>53</v>
      </c>
      <c r="G225" t="s">
        <v>16</v>
      </c>
      <c r="H225">
        <v>9.1</v>
      </c>
      <c r="I225">
        <v>1000</v>
      </c>
      <c r="J225">
        <v>1000</v>
      </c>
      <c r="K225">
        <v>0</v>
      </c>
      <c r="L225">
        <v>1</v>
      </c>
      <c r="M225" t="s">
        <v>55</v>
      </c>
      <c r="N225">
        <v>0</v>
      </c>
      <c r="O225">
        <v>0.1</v>
      </c>
      <c r="P225">
        <v>0.5</v>
      </c>
      <c r="Q225" s="4">
        <v>0.04</v>
      </c>
      <c r="R225">
        <v>180</v>
      </c>
      <c r="S225">
        <v>90</v>
      </c>
      <c r="T225">
        <v>90</v>
      </c>
      <c r="U225">
        <v>60</v>
      </c>
      <c r="V225">
        <v>60</v>
      </c>
      <c r="W225">
        <v>0</v>
      </c>
      <c r="X225">
        <v>-1</v>
      </c>
    </row>
    <row r="226" spans="1:24">
      <c r="A226">
        <v>15621</v>
      </c>
      <c r="B226">
        <v>11063</v>
      </c>
      <c r="C226" t="s">
        <v>204</v>
      </c>
      <c r="D226" t="s">
        <v>284</v>
      </c>
      <c r="E226">
        <v>1</v>
      </c>
      <c r="F226" t="s">
        <v>53</v>
      </c>
      <c r="G226" t="s">
        <v>16</v>
      </c>
      <c r="H226">
        <v>9.1</v>
      </c>
      <c r="I226">
        <v>1000</v>
      </c>
      <c r="J226">
        <v>1000</v>
      </c>
      <c r="K226">
        <v>0</v>
      </c>
      <c r="L226">
        <v>1</v>
      </c>
      <c r="M226" t="s">
        <v>55</v>
      </c>
      <c r="N226">
        <v>0</v>
      </c>
      <c r="O226">
        <v>0.1</v>
      </c>
      <c r="P226">
        <v>0.5</v>
      </c>
      <c r="Q226" s="4">
        <v>0.04</v>
      </c>
      <c r="R226">
        <v>180</v>
      </c>
      <c r="S226">
        <v>175</v>
      </c>
      <c r="T226">
        <v>175</v>
      </c>
      <c r="U226">
        <v>100</v>
      </c>
      <c r="V226">
        <v>100</v>
      </c>
      <c r="W226">
        <v>0</v>
      </c>
      <c r="X226">
        <v>-1</v>
      </c>
    </row>
    <row r="227" spans="1:24">
      <c r="A227">
        <v>15621</v>
      </c>
      <c r="B227">
        <v>11072</v>
      </c>
      <c r="C227" t="s">
        <v>204</v>
      </c>
      <c r="D227" t="s">
        <v>285</v>
      </c>
      <c r="E227">
        <v>1</v>
      </c>
      <c r="F227" t="s">
        <v>53</v>
      </c>
      <c r="G227" t="s">
        <v>16</v>
      </c>
      <c r="H227">
        <v>9.1</v>
      </c>
      <c r="I227">
        <v>1000</v>
      </c>
      <c r="J227">
        <v>1000</v>
      </c>
      <c r="K227">
        <v>0</v>
      </c>
      <c r="L227">
        <v>1</v>
      </c>
      <c r="M227" t="s">
        <v>55</v>
      </c>
      <c r="N227">
        <v>0</v>
      </c>
      <c r="O227">
        <v>0.1</v>
      </c>
      <c r="P227">
        <v>0.5</v>
      </c>
      <c r="Q227" s="4">
        <v>0.04</v>
      </c>
      <c r="R227">
        <v>180</v>
      </c>
      <c r="S227">
        <v>175</v>
      </c>
      <c r="T227">
        <v>175</v>
      </c>
      <c r="U227">
        <v>100</v>
      </c>
      <c r="V227">
        <v>100</v>
      </c>
      <c r="W227">
        <v>0</v>
      </c>
      <c r="X227">
        <v>-1</v>
      </c>
    </row>
    <row r="228" spans="1:24">
      <c r="A228">
        <v>15621</v>
      </c>
      <c r="B228">
        <v>11081</v>
      </c>
      <c r="C228" t="s">
        <v>213</v>
      </c>
      <c r="D228" t="s">
        <v>286</v>
      </c>
      <c r="E228">
        <v>1</v>
      </c>
      <c r="F228" t="s">
        <v>53</v>
      </c>
      <c r="G228" t="s">
        <v>16</v>
      </c>
      <c r="H228">
        <v>9.1</v>
      </c>
      <c r="I228">
        <v>1000</v>
      </c>
      <c r="J228">
        <v>1000</v>
      </c>
      <c r="K228">
        <v>0</v>
      </c>
      <c r="L228">
        <v>1</v>
      </c>
      <c r="M228" t="s">
        <v>55</v>
      </c>
      <c r="N228">
        <v>0</v>
      </c>
      <c r="O228">
        <v>0.1</v>
      </c>
      <c r="P228">
        <v>0.5</v>
      </c>
      <c r="Q228" s="4">
        <v>0.04</v>
      </c>
      <c r="R228">
        <v>180</v>
      </c>
      <c r="S228">
        <v>110</v>
      </c>
      <c r="T228">
        <v>110</v>
      </c>
      <c r="U228">
        <v>100</v>
      </c>
      <c r="V228">
        <v>100</v>
      </c>
      <c r="W228">
        <v>0</v>
      </c>
      <c r="X228">
        <v>-1</v>
      </c>
    </row>
    <row r="229" spans="1:24">
      <c r="A229">
        <v>15621</v>
      </c>
      <c r="B229">
        <v>11090</v>
      </c>
      <c r="C229" t="s">
        <v>213</v>
      </c>
      <c r="D229" t="s">
        <v>287</v>
      </c>
      <c r="E229">
        <v>1</v>
      </c>
      <c r="F229" t="s">
        <v>53</v>
      </c>
      <c r="G229" t="s">
        <v>16</v>
      </c>
      <c r="H229">
        <v>9.1</v>
      </c>
      <c r="I229">
        <v>1000</v>
      </c>
      <c r="J229">
        <v>1000</v>
      </c>
      <c r="K229">
        <v>0</v>
      </c>
      <c r="L229">
        <v>1</v>
      </c>
      <c r="M229" t="s">
        <v>55</v>
      </c>
      <c r="N229">
        <v>0</v>
      </c>
      <c r="O229">
        <v>0.1</v>
      </c>
      <c r="P229">
        <v>0.5</v>
      </c>
      <c r="Q229" s="4">
        <v>0.04</v>
      </c>
      <c r="R229">
        <v>180</v>
      </c>
      <c r="S229">
        <v>110</v>
      </c>
      <c r="T229">
        <v>110</v>
      </c>
      <c r="U229">
        <v>100</v>
      </c>
      <c r="V229">
        <v>100</v>
      </c>
      <c r="W229">
        <v>0</v>
      </c>
      <c r="X229">
        <v>-1</v>
      </c>
    </row>
    <row r="230" spans="1:24">
      <c r="A230">
        <v>15621</v>
      </c>
      <c r="B230">
        <v>11107</v>
      </c>
      <c r="C230" t="s">
        <v>209</v>
      </c>
      <c r="D230" t="s">
        <v>284</v>
      </c>
      <c r="E230">
        <v>1</v>
      </c>
      <c r="F230" t="s">
        <v>53</v>
      </c>
      <c r="G230" t="s">
        <v>16</v>
      </c>
      <c r="H230">
        <v>9.1</v>
      </c>
      <c r="I230">
        <v>1000</v>
      </c>
      <c r="J230">
        <v>1000</v>
      </c>
      <c r="K230">
        <v>0</v>
      </c>
      <c r="L230">
        <v>1</v>
      </c>
      <c r="M230" t="s">
        <v>55</v>
      </c>
      <c r="N230">
        <v>0</v>
      </c>
      <c r="O230">
        <v>0.1</v>
      </c>
      <c r="P230">
        <v>0.5</v>
      </c>
      <c r="Q230" s="4">
        <v>0.04</v>
      </c>
      <c r="R230">
        <v>220</v>
      </c>
      <c r="S230">
        <v>175</v>
      </c>
      <c r="T230">
        <v>175</v>
      </c>
      <c r="U230">
        <v>100</v>
      </c>
      <c r="V230">
        <v>100</v>
      </c>
      <c r="W230">
        <v>0</v>
      </c>
      <c r="X230">
        <v>-1</v>
      </c>
    </row>
    <row r="231" spans="1:24">
      <c r="A231">
        <v>15621</v>
      </c>
      <c r="B231">
        <v>11125</v>
      </c>
      <c r="C231" t="s">
        <v>209</v>
      </c>
      <c r="D231" t="s">
        <v>285</v>
      </c>
      <c r="E231">
        <v>1</v>
      </c>
      <c r="F231" t="s">
        <v>53</v>
      </c>
      <c r="G231" t="s">
        <v>16</v>
      </c>
      <c r="H231">
        <v>9.1</v>
      </c>
      <c r="I231">
        <v>1000</v>
      </c>
      <c r="J231">
        <v>1000</v>
      </c>
      <c r="K231">
        <v>0</v>
      </c>
      <c r="L231">
        <v>1</v>
      </c>
      <c r="M231" t="s">
        <v>55</v>
      </c>
      <c r="N231">
        <v>0</v>
      </c>
      <c r="O231">
        <v>0.1</v>
      </c>
      <c r="P231">
        <v>0.5</v>
      </c>
      <c r="Q231" s="4">
        <v>0.04</v>
      </c>
      <c r="R231">
        <v>220</v>
      </c>
      <c r="S231">
        <v>175</v>
      </c>
      <c r="T231">
        <v>175</v>
      </c>
      <c r="U231">
        <v>100</v>
      </c>
      <c r="V231">
        <v>100</v>
      </c>
      <c r="W231">
        <v>0</v>
      </c>
      <c r="X231">
        <v>-1</v>
      </c>
    </row>
    <row r="232" spans="1:24">
      <c r="A232">
        <v>15621</v>
      </c>
      <c r="B232">
        <v>11143</v>
      </c>
      <c r="C232" t="s">
        <v>209</v>
      </c>
      <c r="D232" t="s">
        <v>286</v>
      </c>
      <c r="E232">
        <v>1</v>
      </c>
      <c r="F232" t="s">
        <v>53</v>
      </c>
      <c r="G232" t="s">
        <v>16</v>
      </c>
      <c r="H232">
        <v>9.1</v>
      </c>
      <c r="I232">
        <v>1000</v>
      </c>
      <c r="J232">
        <v>1000</v>
      </c>
      <c r="K232">
        <v>0</v>
      </c>
      <c r="L232">
        <v>1</v>
      </c>
      <c r="M232" t="s">
        <v>55</v>
      </c>
      <c r="N232">
        <v>0</v>
      </c>
      <c r="O232">
        <v>0.1</v>
      </c>
      <c r="P232">
        <v>0.5</v>
      </c>
      <c r="Q232" s="4">
        <v>0.04</v>
      </c>
      <c r="R232">
        <v>220</v>
      </c>
      <c r="S232">
        <v>175</v>
      </c>
      <c r="T232">
        <v>175</v>
      </c>
      <c r="U232">
        <v>100</v>
      </c>
      <c r="V232">
        <v>100</v>
      </c>
      <c r="W232">
        <v>0</v>
      </c>
      <c r="X232">
        <v>-1</v>
      </c>
    </row>
    <row r="233" spans="1:24">
      <c r="A233">
        <v>15621</v>
      </c>
      <c r="B233">
        <v>11161</v>
      </c>
      <c r="C233" t="s">
        <v>209</v>
      </c>
      <c r="D233" t="s">
        <v>287</v>
      </c>
      <c r="E233">
        <v>1</v>
      </c>
      <c r="F233" t="s">
        <v>53</v>
      </c>
      <c r="G233" t="s">
        <v>16</v>
      </c>
      <c r="H233">
        <v>9.1</v>
      </c>
      <c r="I233">
        <v>1000</v>
      </c>
      <c r="J233">
        <v>1000</v>
      </c>
      <c r="K233">
        <v>0</v>
      </c>
      <c r="L233">
        <v>1</v>
      </c>
      <c r="M233" t="s">
        <v>55</v>
      </c>
      <c r="N233">
        <v>0</v>
      </c>
      <c r="O233">
        <v>0.1</v>
      </c>
      <c r="P233">
        <v>0.5</v>
      </c>
      <c r="Q233" s="4">
        <v>0.04</v>
      </c>
      <c r="R233">
        <v>220</v>
      </c>
      <c r="S233">
        <v>175</v>
      </c>
      <c r="T233">
        <v>175</v>
      </c>
      <c r="U233">
        <v>100</v>
      </c>
      <c r="V233">
        <v>100</v>
      </c>
      <c r="W233">
        <v>0</v>
      </c>
      <c r="X233">
        <v>-1</v>
      </c>
    </row>
    <row r="234" spans="1:24">
      <c r="A234">
        <v>15621</v>
      </c>
      <c r="B234">
        <v>11171</v>
      </c>
      <c r="C234" t="s">
        <v>216</v>
      </c>
      <c r="D234" t="s">
        <v>286</v>
      </c>
      <c r="E234">
        <v>1</v>
      </c>
      <c r="F234" t="s">
        <v>53</v>
      </c>
      <c r="G234" t="s">
        <v>16</v>
      </c>
      <c r="H234">
        <v>9.1</v>
      </c>
      <c r="I234">
        <v>1000</v>
      </c>
      <c r="J234">
        <v>1000</v>
      </c>
      <c r="K234">
        <v>0</v>
      </c>
      <c r="L234">
        <v>1</v>
      </c>
      <c r="M234" t="s">
        <v>55</v>
      </c>
      <c r="N234">
        <v>0</v>
      </c>
      <c r="O234">
        <v>0.1</v>
      </c>
      <c r="P234">
        <v>0.5</v>
      </c>
      <c r="Q234" s="4">
        <v>0.04</v>
      </c>
      <c r="R234">
        <v>180</v>
      </c>
      <c r="S234">
        <v>110</v>
      </c>
      <c r="T234">
        <v>110</v>
      </c>
      <c r="U234">
        <v>100</v>
      </c>
      <c r="V234">
        <v>100</v>
      </c>
      <c r="W234">
        <v>80</v>
      </c>
      <c r="X234">
        <v>-1</v>
      </c>
    </row>
    <row r="235" spans="1:24">
      <c r="A235">
        <v>15621</v>
      </c>
      <c r="B235">
        <v>11180</v>
      </c>
      <c r="C235" t="s">
        <v>216</v>
      </c>
      <c r="D235" t="s">
        <v>287</v>
      </c>
      <c r="E235">
        <v>1</v>
      </c>
      <c r="F235" t="s">
        <v>53</v>
      </c>
      <c r="G235" t="s">
        <v>16</v>
      </c>
      <c r="H235">
        <v>9.1</v>
      </c>
      <c r="I235">
        <v>1000</v>
      </c>
      <c r="J235">
        <v>1000</v>
      </c>
      <c r="K235">
        <v>0</v>
      </c>
      <c r="L235">
        <v>1</v>
      </c>
      <c r="M235" t="s">
        <v>55</v>
      </c>
      <c r="N235">
        <v>0</v>
      </c>
      <c r="O235">
        <v>0.1</v>
      </c>
      <c r="P235">
        <v>0.5</v>
      </c>
      <c r="Q235" s="4">
        <v>0.04</v>
      </c>
      <c r="R235">
        <v>180</v>
      </c>
      <c r="S235">
        <v>110</v>
      </c>
      <c r="T235">
        <v>110</v>
      </c>
      <c r="U235">
        <v>100</v>
      </c>
      <c r="V235">
        <v>100</v>
      </c>
      <c r="W235">
        <v>80</v>
      </c>
      <c r="X235">
        <v>-1</v>
      </c>
    </row>
    <row r="236" spans="1:24">
      <c r="A236">
        <v>15621</v>
      </c>
      <c r="B236">
        <v>11209</v>
      </c>
      <c r="C236" t="s">
        <v>52</v>
      </c>
      <c r="D236" t="s">
        <v>284</v>
      </c>
      <c r="E236">
        <v>1</v>
      </c>
      <c r="F236" t="s">
        <v>53</v>
      </c>
      <c r="G236" t="s">
        <v>16</v>
      </c>
      <c r="H236">
        <v>9.1</v>
      </c>
      <c r="I236">
        <v>1000</v>
      </c>
      <c r="J236">
        <v>1000</v>
      </c>
      <c r="K236">
        <v>0</v>
      </c>
      <c r="L236">
        <v>1</v>
      </c>
      <c r="M236" t="s">
        <v>55</v>
      </c>
      <c r="N236">
        <v>0</v>
      </c>
      <c r="O236">
        <v>0.1</v>
      </c>
      <c r="P236">
        <v>0.5</v>
      </c>
      <c r="Q236" s="4">
        <v>0.04</v>
      </c>
      <c r="R236">
        <v>40</v>
      </c>
      <c r="S236">
        <v>65</v>
      </c>
      <c r="T236">
        <v>65</v>
      </c>
      <c r="U236">
        <v>140</v>
      </c>
      <c r="V236">
        <v>140</v>
      </c>
      <c r="W236">
        <v>0</v>
      </c>
      <c r="X236">
        <v>-1</v>
      </c>
    </row>
    <row r="237" spans="1:24">
      <c r="A237">
        <v>15621</v>
      </c>
      <c r="B237">
        <v>11218</v>
      </c>
      <c r="C237" t="s">
        <v>57</v>
      </c>
      <c r="D237" t="s">
        <v>285</v>
      </c>
      <c r="E237">
        <v>1</v>
      </c>
      <c r="F237" t="s">
        <v>53</v>
      </c>
      <c r="G237" t="s">
        <v>16</v>
      </c>
      <c r="H237">
        <v>9.1</v>
      </c>
      <c r="I237">
        <v>1000</v>
      </c>
      <c r="J237">
        <v>1000</v>
      </c>
      <c r="K237">
        <v>0</v>
      </c>
      <c r="L237">
        <v>1</v>
      </c>
      <c r="M237" t="s">
        <v>55</v>
      </c>
      <c r="N237">
        <v>0</v>
      </c>
      <c r="O237">
        <v>0.1</v>
      </c>
      <c r="P237">
        <v>0.5</v>
      </c>
      <c r="Q237" s="4">
        <v>0.04</v>
      </c>
      <c r="R237">
        <v>180</v>
      </c>
      <c r="S237">
        <v>90</v>
      </c>
      <c r="T237">
        <v>90</v>
      </c>
      <c r="U237">
        <v>60</v>
      </c>
      <c r="V237">
        <v>60</v>
      </c>
      <c r="W237">
        <v>0</v>
      </c>
      <c r="X237">
        <v>-1</v>
      </c>
    </row>
    <row r="238" spans="1:24">
      <c r="A238">
        <v>15621</v>
      </c>
      <c r="B238">
        <v>11281</v>
      </c>
      <c r="C238" t="s">
        <v>52</v>
      </c>
      <c r="D238" t="s">
        <v>284</v>
      </c>
      <c r="E238">
        <v>1</v>
      </c>
      <c r="F238" t="s">
        <v>53</v>
      </c>
      <c r="G238" t="s">
        <v>16</v>
      </c>
      <c r="H238">
        <v>9.1</v>
      </c>
      <c r="I238">
        <v>1000</v>
      </c>
      <c r="J238">
        <v>1000</v>
      </c>
      <c r="K238">
        <v>0</v>
      </c>
      <c r="L238">
        <v>1</v>
      </c>
      <c r="M238" t="s">
        <v>55</v>
      </c>
      <c r="N238">
        <v>0</v>
      </c>
      <c r="O238">
        <v>0.1</v>
      </c>
      <c r="P238">
        <v>0.5</v>
      </c>
      <c r="Q238" s="4">
        <v>0.04</v>
      </c>
      <c r="R238">
        <v>40</v>
      </c>
      <c r="S238">
        <v>65</v>
      </c>
      <c r="T238">
        <v>65</v>
      </c>
      <c r="U238">
        <v>140</v>
      </c>
      <c r="V238">
        <v>140</v>
      </c>
      <c r="W238">
        <v>0</v>
      </c>
      <c r="X238">
        <v>-1</v>
      </c>
    </row>
    <row r="239" spans="1:24">
      <c r="A239">
        <v>15621</v>
      </c>
      <c r="B239">
        <v>11290</v>
      </c>
      <c r="C239" t="s">
        <v>52</v>
      </c>
      <c r="D239" t="s">
        <v>285</v>
      </c>
      <c r="E239">
        <v>1</v>
      </c>
      <c r="F239" t="s">
        <v>53</v>
      </c>
      <c r="G239" t="s">
        <v>16</v>
      </c>
      <c r="H239">
        <v>9.1</v>
      </c>
      <c r="I239">
        <v>1000</v>
      </c>
      <c r="J239">
        <v>1000</v>
      </c>
      <c r="K239">
        <v>0</v>
      </c>
      <c r="L239">
        <v>1</v>
      </c>
      <c r="M239" t="s">
        <v>55</v>
      </c>
      <c r="N239">
        <v>0</v>
      </c>
      <c r="O239">
        <v>0.1</v>
      </c>
      <c r="P239">
        <v>0.5</v>
      </c>
      <c r="Q239" s="4">
        <v>0.04</v>
      </c>
      <c r="R239">
        <v>40</v>
      </c>
      <c r="S239">
        <v>65</v>
      </c>
      <c r="T239">
        <v>65</v>
      </c>
      <c r="U239">
        <v>140</v>
      </c>
      <c r="V239">
        <v>140</v>
      </c>
      <c r="W239">
        <v>0</v>
      </c>
      <c r="X239">
        <v>-1</v>
      </c>
    </row>
    <row r="240" spans="1:24">
      <c r="A240">
        <v>15621</v>
      </c>
      <c r="B240">
        <v>11299</v>
      </c>
      <c r="C240" t="s">
        <v>57</v>
      </c>
      <c r="D240" t="s">
        <v>286</v>
      </c>
      <c r="E240">
        <v>1</v>
      </c>
      <c r="F240" t="s">
        <v>53</v>
      </c>
      <c r="G240" t="s">
        <v>16</v>
      </c>
      <c r="H240">
        <v>9.1</v>
      </c>
      <c r="I240">
        <v>1000</v>
      </c>
      <c r="J240">
        <v>1000</v>
      </c>
      <c r="K240">
        <v>0</v>
      </c>
      <c r="L240">
        <v>1</v>
      </c>
      <c r="M240" t="s">
        <v>55</v>
      </c>
      <c r="N240">
        <v>0</v>
      </c>
      <c r="O240">
        <v>0.1</v>
      </c>
      <c r="P240">
        <v>0.5</v>
      </c>
      <c r="Q240" s="4">
        <v>0.04</v>
      </c>
      <c r="R240">
        <v>180</v>
      </c>
      <c r="S240">
        <v>90</v>
      </c>
      <c r="T240">
        <v>90</v>
      </c>
      <c r="U240">
        <v>60</v>
      </c>
      <c r="V240">
        <v>60</v>
      </c>
      <c r="W240">
        <v>0</v>
      </c>
      <c r="X240">
        <v>-1</v>
      </c>
    </row>
    <row r="241" spans="1:24">
      <c r="A241">
        <v>15621</v>
      </c>
      <c r="B241">
        <v>11308</v>
      </c>
      <c r="C241" t="s">
        <v>57</v>
      </c>
      <c r="D241" t="s">
        <v>287</v>
      </c>
      <c r="E241">
        <v>1</v>
      </c>
      <c r="F241" t="s">
        <v>53</v>
      </c>
      <c r="G241" t="s">
        <v>16</v>
      </c>
      <c r="H241">
        <v>9.1</v>
      </c>
      <c r="I241">
        <v>1000</v>
      </c>
      <c r="J241">
        <v>1000</v>
      </c>
      <c r="K241">
        <v>0</v>
      </c>
      <c r="L241">
        <v>1</v>
      </c>
      <c r="M241" t="s">
        <v>55</v>
      </c>
      <c r="N241">
        <v>0</v>
      </c>
      <c r="O241">
        <v>0.1</v>
      </c>
      <c r="P241">
        <v>0.5</v>
      </c>
      <c r="Q241" s="4">
        <v>0.04</v>
      </c>
      <c r="R241">
        <v>180</v>
      </c>
      <c r="S241">
        <v>90</v>
      </c>
      <c r="T241">
        <v>90</v>
      </c>
      <c r="U241">
        <v>60</v>
      </c>
      <c r="V241">
        <v>60</v>
      </c>
      <c r="W241">
        <v>0</v>
      </c>
      <c r="X241">
        <v>-1</v>
      </c>
    </row>
    <row r="242" spans="1:24">
      <c r="A242">
        <v>15622</v>
      </c>
      <c r="B242">
        <v>11064</v>
      </c>
      <c r="C242" t="s">
        <v>204</v>
      </c>
      <c r="D242" t="s">
        <v>289</v>
      </c>
      <c r="E242">
        <v>1</v>
      </c>
      <c r="F242" t="s">
        <v>53</v>
      </c>
      <c r="G242" t="s">
        <v>16</v>
      </c>
      <c r="H242">
        <v>9.1</v>
      </c>
      <c r="I242">
        <v>1000</v>
      </c>
      <c r="J242">
        <v>1000</v>
      </c>
      <c r="K242">
        <v>0</v>
      </c>
      <c r="L242">
        <v>1</v>
      </c>
      <c r="M242" t="s">
        <v>55</v>
      </c>
      <c r="N242">
        <v>0</v>
      </c>
      <c r="O242">
        <v>0.1</v>
      </c>
      <c r="P242">
        <v>0.5</v>
      </c>
      <c r="Q242" s="4">
        <v>0.04</v>
      </c>
      <c r="R242">
        <v>180</v>
      </c>
      <c r="S242">
        <v>175</v>
      </c>
      <c r="T242">
        <v>175</v>
      </c>
      <c r="U242">
        <v>100</v>
      </c>
      <c r="V242">
        <v>100</v>
      </c>
      <c r="W242">
        <v>0</v>
      </c>
      <c r="X242">
        <v>-1</v>
      </c>
    </row>
    <row r="243" spans="1:24">
      <c r="A243">
        <v>15622</v>
      </c>
      <c r="B243">
        <v>11073</v>
      </c>
      <c r="C243" t="s">
        <v>204</v>
      </c>
      <c r="D243" t="s">
        <v>290</v>
      </c>
      <c r="E243">
        <v>1</v>
      </c>
      <c r="F243" t="s">
        <v>53</v>
      </c>
      <c r="G243" t="s">
        <v>16</v>
      </c>
      <c r="H243">
        <v>9.1</v>
      </c>
      <c r="I243">
        <v>1000</v>
      </c>
      <c r="J243">
        <v>1000</v>
      </c>
      <c r="K243">
        <v>0</v>
      </c>
      <c r="L243">
        <v>1</v>
      </c>
      <c r="M243" t="s">
        <v>55</v>
      </c>
      <c r="N243">
        <v>0</v>
      </c>
      <c r="O243">
        <v>0.1</v>
      </c>
      <c r="P243">
        <v>0.5</v>
      </c>
      <c r="Q243" s="4">
        <v>0.04</v>
      </c>
      <c r="R243">
        <v>180</v>
      </c>
      <c r="S243">
        <v>175</v>
      </c>
      <c r="T243">
        <v>175</v>
      </c>
      <c r="U243">
        <v>100</v>
      </c>
      <c r="V243">
        <v>100</v>
      </c>
      <c r="W243">
        <v>0</v>
      </c>
      <c r="X243">
        <v>-1</v>
      </c>
    </row>
    <row r="244" spans="1:24">
      <c r="A244">
        <v>15622</v>
      </c>
      <c r="B244">
        <v>11082</v>
      </c>
      <c r="C244" t="s">
        <v>213</v>
      </c>
      <c r="D244" t="s">
        <v>291</v>
      </c>
      <c r="E244">
        <v>1</v>
      </c>
      <c r="F244" t="s">
        <v>53</v>
      </c>
      <c r="G244" t="s">
        <v>16</v>
      </c>
      <c r="H244">
        <v>9.1</v>
      </c>
      <c r="I244">
        <v>1000</v>
      </c>
      <c r="J244">
        <v>1000</v>
      </c>
      <c r="K244">
        <v>0</v>
      </c>
      <c r="L244">
        <v>1</v>
      </c>
      <c r="M244" t="s">
        <v>55</v>
      </c>
      <c r="N244">
        <v>0</v>
      </c>
      <c r="O244">
        <v>0.1</v>
      </c>
      <c r="P244">
        <v>0.5</v>
      </c>
      <c r="Q244" s="4">
        <v>0.04</v>
      </c>
      <c r="R244">
        <v>180</v>
      </c>
      <c r="S244">
        <v>110</v>
      </c>
      <c r="T244">
        <v>110</v>
      </c>
      <c r="U244">
        <v>100</v>
      </c>
      <c r="V244">
        <v>100</v>
      </c>
      <c r="W244">
        <v>0</v>
      </c>
      <c r="X244">
        <v>-1</v>
      </c>
    </row>
    <row r="245" spans="1:24">
      <c r="A245">
        <v>15622</v>
      </c>
      <c r="B245">
        <v>11091</v>
      </c>
      <c r="C245" t="s">
        <v>213</v>
      </c>
      <c r="D245" t="s">
        <v>292</v>
      </c>
      <c r="E245">
        <v>1</v>
      </c>
      <c r="F245" t="s">
        <v>53</v>
      </c>
      <c r="G245" t="s">
        <v>16</v>
      </c>
      <c r="H245">
        <v>9.1</v>
      </c>
      <c r="I245">
        <v>1000</v>
      </c>
      <c r="J245">
        <v>1000</v>
      </c>
      <c r="K245">
        <v>0</v>
      </c>
      <c r="L245">
        <v>1</v>
      </c>
      <c r="M245" t="s">
        <v>55</v>
      </c>
      <c r="N245">
        <v>0</v>
      </c>
      <c r="O245">
        <v>0.1</v>
      </c>
      <c r="P245">
        <v>0.5</v>
      </c>
      <c r="Q245" s="4">
        <v>0.04</v>
      </c>
      <c r="R245">
        <v>180</v>
      </c>
      <c r="S245">
        <v>110</v>
      </c>
      <c r="T245">
        <v>110</v>
      </c>
      <c r="U245">
        <v>100</v>
      </c>
      <c r="V245">
        <v>100</v>
      </c>
      <c r="W245">
        <v>0</v>
      </c>
      <c r="X245">
        <v>-1</v>
      </c>
    </row>
    <row r="246" spans="1:24">
      <c r="A246">
        <v>15622</v>
      </c>
      <c r="B246">
        <v>11108</v>
      </c>
      <c r="C246" t="s">
        <v>209</v>
      </c>
      <c r="D246" t="s">
        <v>289</v>
      </c>
      <c r="E246">
        <v>1</v>
      </c>
      <c r="F246" t="s">
        <v>53</v>
      </c>
      <c r="G246" t="s">
        <v>16</v>
      </c>
      <c r="H246">
        <v>9.1</v>
      </c>
      <c r="I246">
        <v>1000</v>
      </c>
      <c r="J246">
        <v>1000</v>
      </c>
      <c r="K246">
        <v>0</v>
      </c>
      <c r="L246">
        <v>1</v>
      </c>
      <c r="M246" t="s">
        <v>55</v>
      </c>
      <c r="N246">
        <v>0</v>
      </c>
      <c r="O246">
        <v>0.1</v>
      </c>
      <c r="P246">
        <v>0.5</v>
      </c>
      <c r="Q246" s="4">
        <v>0.04</v>
      </c>
      <c r="R246">
        <v>220</v>
      </c>
      <c r="S246">
        <v>175</v>
      </c>
      <c r="T246">
        <v>175</v>
      </c>
      <c r="U246">
        <v>100</v>
      </c>
      <c r="V246">
        <v>100</v>
      </c>
      <c r="W246">
        <v>0</v>
      </c>
      <c r="X246">
        <v>-1</v>
      </c>
    </row>
    <row r="247" spans="1:24">
      <c r="A247">
        <v>15622</v>
      </c>
      <c r="B247">
        <v>11126</v>
      </c>
      <c r="C247" t="s">
        <v>209</v>
      </c>
      <c r="D247" t="s">
        <v>290</v>
      </c>
      <c r="E247">
        <v>1</v>
      </c>
      <c r="F247" t="s">
        <v>53</v>
      </c>
      <c r="G247" t="s">
        <v>16</v>
      </c>
      <c r="H247">
        <v>9.1</v>
      </c>
      <c r="I247">
        <v>1000</v>
      </c>
      <c r="J247">
        <v>1000</v>
      </c>
      <c r="K247">
        <v>0</v>
      </c>
      <c r="L247">
        <v>1</v>
      </c>
      <c r="M247" t="s">
        <v>55</v>
      </c>
      <c r="N247">
        <v>0</v>
      </c>
      <c r="O247">
        <v>0.1</v>
      </c>
      <c r="P247">
        <v>0.5</v>
      </c>
      <c r="Q247" s="4">
        <v>0.04</v>
      </c>
      <c r="R247">
        <v>220</v>
      </c>
      <c r="S247">
        <v>175</v>
      </c>
      <c r="T247">
        <v>175</v>
      </c>
      <c r="U247">
        <v>100</v>
      </c>
      <c r="V247">
        <v>100</v>
      </c>
      <c r="W247">
        <v>0</v>
      </c>
      <c r="X247">
        <v>-1</v>
      </c>
    </row>
    <row r="248" spans="1:24">
      <c r="A248">
        <v>15622</v>
      </c>
      <c r="B248">
        <v>11144</v>
      </c>
      <c r="C248" t="s">
        <v>209</v>
      </c>
      <c r="D248" t="s">
        <v>291</v>
      </c>
      <c r="E248">
        <v>1</v>
      </c>
      <c r="F248" t="s">
        <v>53</v>
      </c>
      <c r="G248" t="s">
        <v>16</v>
      </c>
      <c r="H248">
        <v>9.1</v>
      </c>
      <c r="I248">
        <v>1000</v>
      </c>
      <c r="J248">
        <v>1000</v>
      </c>
      <c r="K248">
        <v>0</v>
      </c>
      <c r="L248">
        <v>1</v>
      </c>
      <c r="M248" t="s">
        <v>55</v>
      </c>
      <c r="N248">
        <v>0</v>
      </c>
      <c r="O248">
        <v>0.1</v>
      </c>
      <c r="P248">
        <v>0.5</v>
      </c>
      <c r="Q248" s="4">
        <v>0.04</v>
      </c>
      <c r="R248">
        <v>220</v>
      </c>
      <c r="S248">
        <v>175</v>
      </c>
      <c r="T248">
        <v>175</v>
      </c>
      <c r="U248">
        <v>100</v>
      </c>
      <c r="V248">
        <v>100</v>
      </c>
      <c r="W248">
        <v>0</v>
      </c>
      <c r="X248">
        <v>-1</v>
      </c>
    </row>
    <row r="249" spans="1:24">
      <c r="A249">
        <v>15622</v>
      </c>
      <c r="B249">
        <v>11162</v>
      </c>
      <c r="C249" t="s">
        <v>209</v>
      </c>
      <c r="D249" t="s">
        <v>292</v>
      </c>
      <c r="E249">
        <v>1</v>
      </c>
      <c r="F249" t="s">
        <v>53</v>
      </c>
      <c r="G249" t="s">
        <v>16</v>
      </c>
      <c r="H249">
        <v>9.1</v>
      </c>
      <c r="I249">
        <v>1000</v>
      </c>
      <c r="J249">
        <v>1000</v>
      </c>
      <c r="K249">
        <v>0</v>
      </c>
      <c r="L249">
        <v>1</v>
      </c>
      <c r="M249" t="s">
        <v>55</v>
      </c>
      <c r="N249">
        <v>0</v>
      </c>
      <c r="O249">
        <v>0.1</v>
      </c>
      <c r="P249">
        <v>0.5</v>
      </c>
      <c r="Q249" s="4">
        <v>0.04</v>
      </c>
      <c r="R249">
        <v>220</v>
      </c>
      <c r="S249">
        <v>175</v>
      </c>
      <c r="T249">
        <v>175</v>
      </c>
      <c r="U249">
        <v>100</v>
      </c>
      <c r="V249">
        <v>100</v>
      </c>
      <c r="W249">
        <v>0</v>
      </c>
      <c r="X249">
        <v>-1</v>
      </c>
    </row>
    <row r="250" spans="1:24">
      <c r="A250">
        <v>15622</v>
      </c>
      <c r="B250">
        <v>11172</v>
      </c>
      <c r="C250" t="s">
        <v>216</v>
      </c>
      <c r="D250" t="s">
        <v>291</v>
      </c>
      <c r="E250">
        <v>1</v>
      </c>
      <c r="F250" t="s">
        <v>53</v>
      </c>
      <c r="G250" t="s">
        <v>16</v>
      </c>
      <c r="H250">
        <v>9.1</v>
      </c>
      <c r="I250">
        <v>1000</v>
      </c>
      <c r="J250">
        <v>1000</v>
      </c>
      <c r="K250">
        <v>0</v>
      </c>
      <c r="L250">
        <v>1</v>
      </c>
      <c r="M250" t="s">
        <v>55</v>
      </c>
      <c r="N250">
        <v>0</v>
      </c>
      <c r="O250">
        <v>0.1</v>
      </c>
      <c r="P250">
        <v>0.5</v>
      </c>
      <c r="Q250" s="4">
        <v>0.04</v>
      </c>
      <c r="R250">
        <v>180</v>
      </c>
      <c r="S250">
        <v>110</v>
      </c>
      <c r="T250">
        <v>110</v>
      </c>
      <c r="U250">
        <v>100</v>
      </c>
      <c r="V250">
        <v>100</v>
      </c>
      <c r="W250">
        <v>80</v>
      </c>
      <c r="X250">
        <v>-1</v>
      </c>
    </row>
    <row r="251" spans="1:24">
      <c r="A251">
        <v>15622</v>
      </c>
      <c r="B251">
        <v>11181</v>
      </c>
      <c r="C251" t="s">
        <v>216</v>
      </c>
      <c r="D251" t="s">
        <v>292</v>
      </c>
      <c r="E251">
        <v>1</v>
      </c>
      <c r="F251" t="s">
        <v>53</v>
      </c>
      <c r="G251" t="s">
        <v>16</v>
      </c>
      <c r="H251">
        <v>9.1</v>
      </c>
      <c r="I251">
        <v>1000</v>
      </c>
      <c r="J251">
        <v>1000</v>
      </c>
      <c r="K251">
        <v>0</v>
      </c>
      <c r="L251">
        <v>1</v>
      </c>
      <c r="M251" t="s">
        <v>55</v>
      </c>
      <c r="N251">
        <v>0</v>
      </c>
      <c r="O251">
        <v>0.1</v>
      </c>
      <c r="P251">
        <v>0.5</v>
      </c>
      <c r="Q251" s="4">
        <v>0.04</v>
      </c>
      <c r="R251">
        <v>180</v>
      </c>
      <c r="S251">
        <v>110</v>
      </c>
      <c r="T251">
        <v>110</v>
      </c>
      <c r="U251">
        <v>100</v>
      </c>
      <c r="V251">
        <v>100</v>
      </c>
      <c r="W251">
        <v>80</v>
      </c>
      <c r="X251">
        <v>-1</v>
      </c>
    </row>
    <row r="252" spans="1:24">
      <c r="A252">
        <v>15622</v>
      </c>
      <c r="B252">
        <v>11210</v>
      </c>
      <c r="C252" t="s">
        <v>52</v>
      </c>
      <c r="D252" t="s">
        <v>289</v>
      </c>
      <c r="E252">
        <v>1</v>
      </c>
      <c r="F252" t="s">
        <v>53</v>
      </c>
      <c r="G252" t="s">
        <v>16</v>
      </c>
      <c r="H252">
        <v>9.1</v>
      </c>
      <c r="I252">
        <v>1000</v>
      </c>
      <c r="J252">
        <v>1000</v>
      </c>
      <c r="K252">
        <v>0</v>
      </c>
      <c r="L252">
        <v>1</v>
      </c>
      <c r="M252" t="s">
        <v>55</v>
      </c>
      <c r="N252">
        <v>0</v>
      </c>
      <c r="O252">
        <v>0.1</v>
      </c>
      <c r="P252">
        <v>0.5</v>
      </c>
      <c r="Q252" s="4">
        <v>0.04</v>
      </c>
      <c r="R252">
        <v>40</v>
      </c>
      <c r="S252">
        <v>65</v>
      </c>
      <c r="T252">
        <v>65</v>
      </c>
      <c r="U252">
        <v>140</v>
      </c>
      <c r="V252">
        <v>140</v>
      </c>
      <c r="W252">
        <v>0</v>
      </c>
      <c r="X252">
        <v>-1</v>
      </c>
    </row>
    <row r="253" spans="1:24">
      <c r="A253">
        <v>15622</v>
      </c>
      <c r="B253">
        <v>11219</v>
      </c>
      <c r="C253" t="s">
        <v>57</v>
      </c>
      <c r="D253" t="s">
        <v>290</v>
      </c>
      <c r="E253">
        <v>1</v>
      </c>
      <c r="F253" t="s">
        <v>53</v>
      </c>
      <c r="G253" t="s">
        <v>16</v>
      </c>
      <c r="H253">
        <v>9.1</v>
      </c>
      <c r="I253">
        <v>1000</v>
      </c>
      <c r="J253">
        <v>1000</v>
      </c>
      <c r="K253">
        <v>0</v>
      </c>
      <c r="L253">
        <v>1</v>
      </c>
      <c r="M253" t="s">
        <v>55</v>
      </c>
      <c r="N253">
        <v>0</v>
      </c>
      <c r="O253">
        <v>0.1</v>
      </c>
      <c r="P253">
        <v>0.5</v>
      </c>
      <c r="Q253" s="4">
        <v>0.04</v>
      </c>
      <c r="R253">
        <v>180</v>
      </c>
      <c r="S253">
        <v>90</v>
      </c>
      <c r="T253">
        <v>90</v>
      </c>
      <c r="U253">
        <v>60</v>
      </c>
      <c r="V253">
        <v>60</v>
      </c>
      <c r="W253">
        <v>0</v>
      </c>
      <c r="X253">
        <v>-1</v>
      </c>
    </row>
    <row r="254" spans="1:24">
      <c r="A254">
        <v>15622</v>
      </c>
      <c r="B254">
        <v>11282</v>
      </c>
      <c r="C254" t="s">
        <v>52</v>
      </c>
      <c r="D254" t="s">
        <v>289</v>
      </c>
      <c r="E254">
        <v>1</v>
      </c>
      <c r="F254" t="s">
        <v>53</v>
      </c>
      <c r="G254" t="s">
        <v>16</v>
      </c>
      <c r="H254">
        <v>9.1</v>
      </c>
      <c r="I254">
        <v>1000</v>
      </c>
      <c r="J254">
        <v>1000</v>
      </c>
      <c r="K254">
        <v>0</v>
      </c>
      <c r="L254">
        <v>1</v>
      </c>
      <c r="M254" t="s">
        <v>55</v>
      </c>
      <c r="N254">
        <v>0</v>
      </c>
      <c r="O254">
        <v>0.1</v>
      </c>
      <c r="P254">
        <v>0.5</v>
      </c>
      <c r="Q254" s="4">
        <v>0.04</v>
      </c>
      <c r="R254">
        <v>40</v>
      </c>
      <c r="S254">
        <v>65</v>
      </c>
      <c r="T254">
        <v>65</v>
      </c>
      <c r="U254">
        <v>140</v>
      </c>
      <c r="V254">
        <v>140</v>
      </c>
      <c r="W254">
        <v>0</v>
      </c>
      <c r="X254">
        <v>-1</v>
      </c>
    </row>
    <row r="255" spans="1:24">
      <c r="A255">
        <v>15622</v>
      </c>
      <c r="B255">
        <v>11291</v>
      </c>
      <c r="C255" t="s">
        <v>52</v>
      </c>
      <c r="D255" t="s">
        <v>290</v>
      </c>
      <c r="E255">
        <v>1</v>
      </c>
      <c r="F255" t="s">
        <v>53</v>
      </c>
      <c r="G255" t="s">
        <v>16</v>
      </c>
      <c r="H255">
        <v>9.1</v>
      </c>
      <c r="I255">
        <v>1000</v>
      </c>
      <c r="J255">
        <v>1000</v>
      </c>
      <c r="K255">
        <v>0</v>
      </c>
      <c r="L255">
        <v>1</v>
      </c>
      <c r="M255" t="s">
        <v>55</v>
      </c>
      <c r="N255">
        <v>0</v>
      </c>
      <c r="O255">
        <v>0.1</v>
      </c>
      <c r="P255">
        <v>0.5</v>
      </c>
      <c r="Q255" s="4">
        <v>0.04</v>
      </c>
      <c r="R255">
        <v>40</v>
      </c>
      <c r="S255">
        <v>65</v>
      </c>
      <c r="T255">
        <v>65</v>
      </c>
      <c r="U255">
        <v>140</v>
      </c>
      <c r="V255">
        <v>140</v>
      </c>
      <c r="W255">
        <v>0</v>
      </c>
      <c r="X255">
        <v>-1</v>
      </c>
    </row>
    <row r="256" spans="1:24">
      <c r="A256">
        <v>15622</v>
      </c>
      <c r="B256">
        <v>11300</v>
      </c>
      <c r="C256" t="s">
        <v>57</v>
      </c>
      <c r="D256" t="s">
        <v>291</v>
      </c>
      <c r="E256">
        <v>1</v>
      </c>
      <c r="F256" t="s">
        <v>53</v>
      </c>
      <c r="G256" t="s">
        <v>16</v>
      </c>
      <c r="H256">
        <v>9.1</v>
      </c>
      <c r="I256">
        <v>1000</v>
      </c>
      <c r="J256">
        <v>1000</v>
      </c>
      <c r="K256">
        <v>0</v>
      </c>
      <c r="L256">
        <v>1</v>
      </c>
      <c r="M256" t="s">
        <v>55</v>
      </c>
      <c r="N256">
        <v>0</v>
      </c>
      <c r="O256">
        <v>0.1</v>
      </c>
      <c r="P256">
        <v>0.5</v>
      </c>
      <c r="Q256" s="4">
        <v>0.04</v>
      </c>
      <c r="R256">
        <v>180</v>
      </c>
      <c r="S256">
        <v>90</v>
      </c>
      <c r="T256">
        <v>90</v>
      </c>
      <c r="U256">
        <v>60</v>
      </c>
      <c r="V256">
        <v>60</v>
      </c>
      <c r="W256">
        <v>0</v>
      </c>
      <c r="X256">
        <v>-1</v>
      </c>
    </row>
    <row r="257" spans="1:24">
      <c r="A257">
        <v>15622</v>
      </c>
      <c r="B257">
        <v>11309</v>
      </c>
      <c r="C257" t="s">
        <v>57</v>
      </c>
      <c r="D257" t="s">
        <v>292</v>
      </c>
      <c r="E257">
        <v>1</v>
      </c>
      <c r="F257" t="s">
        <v>53</v>
      </c>
      <c r="G257" t="s">
        <v>16</v>
      </c>
      <c r="H257">
        <v>9.1</v>
      </c>
      <c r="I257">
        <v>1000</v>
      </c>
      <c r="J257">
        <v>1000</v>
      </c>
      <c r="K257">
        <v>0</v>
      </c>
      <c r="L257">
        <v>1</v>
      </c>
      <c r="M257" t="s">
        <v>55</v>
      </c>
      <c r="N257">
        <v>0</v>
      </c>
      <c r="O257">
        <v>0.1</v>
      </c>
      <c r="P257">
        <v>0.5</v>
      </c>
      <c r="Q257" s="4">
        <v>0.04</v>
      </c>
      <c r="R257">
        <v>180</v>
      </c>
      <c r="S257">
        <v>90</v>
      </c>
      <c r="T257">
        <v>90</v>
      </c>
      <c r="U257">
        <v>60</v>
      </c>
      <c r="V257">
        <v>60</v>
      </c>
      <c r="W257">
        <v>0</v>
      </c>
      <c r="X257">
        <v>-1</v>
      </c>
    </row>
    <row r="258" spans="1:24">
      <c r="A258">
        <v>15623</v>
      </c>
      <c r="B258">
        <v>11065</v>
      </c>
      <c r="C258" t="s">
        <v>204</v>
      </c>
      <c r="D258" t="s">
        <v>295</v>
      </c>
      <c r="E258">
        <v>1</v>
      </c>
      <c r="F258" t="s">
        <v>53</v>
      </c>
      <c r="G258" t="s">
        <v>16</v>
      </c>
      <c r="H258">
        <v>9.1</v>
      </c>
      <c r="I258">
        <v>1000</v>
      </c>
      <c r="J258">
        <v>1000</v>
      </c>
      <c r="K258">
        <v>0</v>
      </c>
      <c r="L258">
        <v>1</v>
      </c>
      <c r="M258" t="s">
        <v>55</v>
      </c>
      <c r="N258">
        <v>0</v>
      </c>
      <c r="O258">
        <v>0.1</v>
      </c>
      <c r="P258">
        <v>0.5</v>
      </c>
      <c r="Q258" s="4">
        <v>0.04</v>
      </c>
      <c r="R258">
        <v>180</v>
      </c>
      <c r="S258">
        <v>175</v>
      </c>
      <c r="T258">
        <v>175</v>
      </c>
      <c r="U258">
        <v>100</v>
      </c>
      <c r="V258">
        <v>100</v>
      </c>
      <c r="W258">
        <v>0</v>
      </c>
      <c r="X258">
        <v>-1</v>
      </c>
    </row>
    <row r="259" spans="1:24">
      <c r="A259">
        <v>15623</v>
      </c>
      <c r="B259">
        <v>11074</v>
      </c>
      <c r="C259" t="s">
        <v>204</v>
      </c>
      <c r="D259" t="s">
        <v>296</v>
      </c>
      <c r="E259">
        <v>1</v>
      </c>
      <c r="F259" t="s">
        <v>53</v>
      </c>
      <c r="G259" t="s">
        <v>16</v>
      </c>
      <c r="H259">
        <v>9.1</v>
      </c>
      <c r="I259">
        <v>1000</v>
      </c>
      <c r="J259">
        <v>1000</v>
      </c>
      <c r="K259">
        <v>0</v>
      </c>
      <c r="L259">
        <v>1</v>
      </c>
      <c r="M259" t="s">
        <v>55</v>
      </c>
      <c r="N259">
        <v>0</v>
      </c>
      <c r="O259">
        <v>0.1</v>
      </c>
      <c r="P259">
        <v>0.5</v>
      </c>
      <c r="Q259" s="4">
        <v>0.04</v>
      </c>
      <c r="R259">
        <v>180</v>
      </c>
      <c r="S259">
        <v>175</v>
      </c>
      <c r="T259">
        <v>175</v>
      </c>
      <c r="U259">
        <v>100</v>
      </c>
      <c r="V259">
        <v>100</v>
      </c>
      <c r="W259">
        <v>0</v>
      </c>
      <c r="X259">
        <v>-1</v>
      </c>
    </row>
    <row r="260" spans="1:24">
      <c r="A260">
        <v>15623</v>
      </c>
      <c r="B260">
        <v>11083</v>
      </c>
      <c r="C260" t="s">
        <v>213</v>
      </c>
      <c r="D260" t="s">
        <v>297</v>
      </c>
      <c r="E260">
        <v>1</v>
      </c>
      <c r="F260" t="s">
        <v>53</v>
      </c>
      <c r="G260" t="s">
        <v>16</v>
      </c>
      <c r="H260">
        <v>9.1</v>
      </c>
      <c r="I260">
        <v>1000</v>
      </c>
      <c r="J260">
        <v>1000</v>
      </c>
      <c r="K260">
        <v>0</v>
      </c>
      <c r="L260">
        <v>1</v>
      </c>
      <c r="M260" t="s">
        <v>55</v>
      </c>
      <c r="N260">
        <v>0</v>
      </c>
      <c r="O260">
        <v>0.1</v>
      </c>
      <c r="P260">
        <v>0.5</v>
      </c>
      <c r="Q260" s="4">
        <v>0.04</v>
      </c>
      <c r="R260">
        <v>180</v>
      </c>
      <c r="S260">
        <v>110</v>
      </c>
      <c r="T260">
        <v>110</v>
      </c>
      <c r="U260">
        <v>100</v>
      </c>
      <c r="V260">
        <v>100</v>
      </c>
      <c r="W260">
        <v>0</v>
      </c>
      <c r="X260">
        <v>-1</v>
      </c>
    </row>
    <row r="261" spans="1:24">
      <c r="A261">
        <v>15623</v>
      </c>
      <c r="B261">
        <v>11092</v>
      </c>
      <c r="C261" t="s">
        <v>213</v>
      </c>
      <c r="D261" t="s">
        <v>298</v>
      </c>
      <c r="E261">
        <v>1</v>
      </c>
      <c r="F261" t="s">
        <v>53</v>
      </c>
      <c r="G261" t="s">
        <v>16</v>
      </c>
      <c r="H261">
        <v>9.1</v>
      </c>
      <c r="I261">
        <v>1000</v>
      </c>
      <c r="J261">
        <v>1000</v>
      </c>
      <c r="K261">
        <v>0</v>
      </c>
      <c r="L261">
        <v>1</v>
      </c>
      <c r="M261" t="s">
        <v>55</v>
      </c>
      <c r="N261">
        <v>0</v>
      </c>
      <c r="O261">
        <v>0.1</v>
      </c>
      <c r="P261">
        <v>0.5</v>
      </c>
      <c r="Q261" s="4">
        <v>0.04</v>
      </c>
      <c r="R261">
        <v>180</v>
      </c>
      <c r="S261">
        <v>110</v>
      </c>
      <c r="T261">
        <v>110</v>
      </c>
      <c r="U261">
        <v>100</v>
      </c>
      <c r="V261">
        <v>100</v>
      </c>
      <c r="W261">
        <v>0</v>
      </c>
      <c r="X261">
        <v>-1</v>
      </c>
    </row>
    <row r="262" spans="1:24">
      <c r="A262">
        <v>15623</v>
      </c>
      <c r="B262">
        <v>11109</v>
      </c>
      <c r="C262" t="s">
        <v>209</v>
      </c>
      <c r="D262" t="s">
        <v>295</v>
      </c>
      <c r="E262">
        <v>1</v>
      </c>
      <c r="F262" t="s">
        <v>53</v>
      </c>
      <c r="G262" t="s">
        <v>16</v>
      </c>
      <c r="H262">
        <v>9.1</v>
      </c>
      <c r="I262">
        <v>1000</v>
      </c>
      <c r="J262">
        <v>1000</v>
      </c>
      <c r="K262">
        <v>0</v>
      </c>
      <c r="L262">
        <v>1</v>
      </c>
      <c r="M262" t="s">
        <v>55</v>
      </c>
      <c r="N262">
        <v>0</v>
      </c>
      <c r="O262">
        <v>0.1</v>
      </c>
      <c r="P262">
        <v>0.5</v>
      </c>
      <c r="Q262" s="4">
        <v>0.04</v>
      </c>
      <c r="R262">
        <v>220</v>
      </c>
      <c r="S262">
        <v>175</v>
      </c>
      <c r="T262">
        <v>175</v>
      </c>
      <c r="U262">
        <v>100</v>
      </c>
      <c r="V262">
        <v>100</v>
      </c>
      <c r="W262">
        <v>0</v>
      </c>
      <c r="X262">
        <v>-1</v>
      </c>
    </row>
    <row r="263" spans="1:24">
      <c r="A263">
        <v>15623</v>
      </c>
      <c r="B263">
        <v>11127</v>
      </c>
      <c r="C263" t="s">
        <v>209</v>
      </c>
      <c r="D263" t="s">
        <v>296</v>
      </c>
      <c r="E263">
        <v>1</v>
      </c>
      <c r="F263" t="s">
        <v>53</v>
      </c>
      <c r="G263" t="s">
        <v>16</v>
      </c>
      <c r="H263">
        <v>9.1</v>
      </c>
      <c r="I263">
        <v>1000</v>
      </c>
      <c r="J263">
        <v>1000</v>
      </c>
      <c r="K263">
        <v>0</v>
      </c>
      <c r="L263">
        <v>1</v>
      </c>
      <c r="M263" t="s">
        <v>55</v>
      </c>
      <c r="N263">
        <v>0</v>
      </c>
      <c r="O263">
        <v>0.1</v>
      </c>
      <c r="P263">
        <v>0.5</v>
      </c>
      <c r="Q263" s="4">
        <v>0.04</v>
      </c>
      <c r="R263">
        <v>220</v>
      </c>
      <c r="S263">
        <v>175</v>
      </c>
      <c r="T263">
        <v>175</v>
      </c>
      <c r="U263">
        <v>100</v>
      </c>
      <c r="V263">
        <v>100</v>
      </c>
      <c r="W263">
        <v>0</v>
      </c>
      <c r="X263">
        <v>-1</v>
      </c>
    </row>
    <row r="264" spans="1:24">
      <c r="A264">
        <v>15623</v>
      </c>
      <c r="B264">
        <v>11145</v>
      </c>
      <c r="C264" t="s">
        <v>209</v>
      </c>
      <c r="D264" t="s">
        <v>297</v>
      </c>
      <c r="E264">
        <v>1</v>
      </c>
      <c r="F264" t="s">
        <v>53</v>
      </c>
      <c r="G264" t="s">
        <v>16</v>
      </c>
      <c r="H264">
        <v>9.1</v>
      </c>
      <c r="I264">
        <v>1000</v>
      </c>
      <c r="J264">
        <v>1000</v>
      </c>
      <c r="K264">
        <v>0</v>
      </c>
      <c r="L264">
        <v>1</v>
      </c>
      <c r="M264" t="s">
        <v>55</v>
      </c>
      <c r="N264">
        <v>0</v>
      </c>
      <c r="O264">
        <v>0.1</v>
      </c>
      <c r="P264">
        <v>0.5</v>
      </c>
      <c r="Q264" s="4">
        <v>0.04</v>
      </c>
      <c r="R264">
        <v>220</v>
      </c>
      <c r="S264">
        <v>175</v>
      </c>
      <c r="T264">
        <v>175</v>
      </c>
      <c r="U264">
        <v>100</v>
      </c>
      <c r="V264">
        <v>100</v>
      </c>
      <c r="W264">
        <v>0</v>
      </c>
      <c r="X264">
        <v>-1</v>
      </c>
    </row>
    <row r="265" spans="1:24">
      <c r="A265">
        <v>15623</v>
      </c>
      <c r="B265">
        <v>11163</v>
      </c>
      <c r="C265" t="s">
        <v>209</v>
      </c>
      <c r="D265" t="s">
        <v>298</v>
      </c>
      <c r="E265">
        <v>1</v>
      </c>
      <c r="F265" t="s">
        <v>53</v>
      </c>
      <c r="G265" t="s">
        <v>16</v>
      </c>
      <c r="H265">
        <v>9.1</v>
      </c>
      <c r="I265">
        <v>1000</v>
      </c>
      <c r="J265">
        <v>1000</v>
      </c>
      <c r="K265">
        <v>0</v>
      </c>
      <c r="L265">
        <v>1</v>
      </c>
      <c r="M265" t="s">
        <v>55</v>
      </c>
      <c r="N265">
        <v>0</v>
      </c>
      <c r="O265">
        <v>0.1</v>
      </c>
      <c r="P265">
        <v>0.5</v>
      </c>
      <c r="Q265" s="4">
        <v>0.04</v>
      </c>
      <c r="R265">
        <v>220</v>
      </c>
      <c r="S265">
        <v>175</v>
      </c>
      <c r="T265">
        <v>175</v>
      </c>
      <c r="U265">
        <v>100</v>
      </c>
      <c r="V265">
        <v>100</v>
      </c>
      <c r="W265">
        <v>0</v>
      </c>
      <c r="X265">
        <v>-1</v>
      </c>
    </row>
    <row r="266" spans="1:24">
      <c r="A266">
        <v>15623</v>
      </c>
      <c r="B266">
        <v>11173</v>
      </c>
      <c r="C266" t="s">
        <v>216</v>
      </c>
      <c r="D266" t="s">
        <v>297</v>
      </c>
      <c r="E266">
        <v>1</v>
      </c>
      <c r="F266" t="s">
        <v>53</v>
      </c>
      <c r="G266" t="s">
        <v>16</v>
      </c>
      <c r="H266">
        <v>9.1</v>
      </c>
      <c r="I266">
        <v>1000</v>
      </c>
      <c r="J266">
        <v>1000</v>
      </c>
      <c r="K266">
        <v>0</v>
      </c>
      <c r="L266">
        <v>1</v>
      </c>
      <c r="M266" t="s">
        <v>55</v>
      </c>
      <c r="N266">
        <v>0</v>
      </c>
      <c r="O266">
        <v>0.1</v>
      </c>
      <c r="P266">
        <v>0.5</v>
      </c>
      <c r="Q266" s="4">
        <v>0.04</v>
      </c>
      <c r="R266">
        <v>180</v>
      </c>
      <c r="S266">
        <v>110</v>
      </c>
      <c r="T266">
        <v>110</v>
      </c>
      <c r="U266">
        <v>100</v>
      </c>
      <c r="V266">
        <v>100</v>
      </c>
      <c r="W266">
        <v>80</v>
      </c>
      <c r="X266">
        <v>-1</v>
      </c>
    </row>
    <row r="267" spans="1:24">
      <c r="A267">
        <v>15623</v>
      </c>
      <c r="B267">
        <v>11182</v>
      </c>
      <c r="C267" t="s">
        <v>216</v>
      </c>
      <c r="D267" t="s">
        <v>298</v>
      </c>
      <c r="E267">
        <v>1</v>
      </c>
      <c r="F267" t="s">
        <v>53</v>
      </c>
      <c r="G267" t="s">
        <v>16</v>
      </c>
      <c r="H267">
        <v>9.1</v>
      </c>
      <c r="I267">
        <v>1000</v>
      </c>
      <c r="J267">
        <v>1000</v>
      </c>
      <c r="K267">
        <v>0</v>
      </c>
      <c r="L267">
        <v>1</v>
      </c>
      <c r="M267" t="s">
        <v>55</v>
      </c>
      <c r="N267">
        <v>0</v>
      </c>
      <c r="O267">
        <v>0.1</v>
      </c>
      <c r="P267">
        <v>0.5</v>
      </c>
      <c r="Q267" s="4">
        <v>0.04</v>
      </c>
      <c r="R267">
        <v>180</v>
      </c>
      <c r="S267">
        <v>110</v>
      </c>
      <c r="T267">
        <v>110</v>
      </c>
      <c r="U267">
        <v>100</v>
      </c>
      <c r="V267">
        <v>100</v>
      </c>
      <c r="W267">
        <v>80</v>
      </c>
      <c r="X267">
        <v>-1</v>
      </c>
    </row>
    <row r="268" spans="1:24">
      <c r="A268">
        <v>15623</v>
      </c>
      <c r="B268">
        <v>11211</v>
      </c>
      <c r="C268" t="s">
        <v>52</v>
      </c>
      <c r="D268" t="s">
        <v>295</v>
      </c>
      <c r="E268">
        <v>1</v>
      </c>
      <c r="F268" t="s">
        <v>53</v>
      </c>
      <c r="G268" t="s">
        <v>16</v>
      </c>
      <c r="H268">
        <v>9.1</v>
      </c>
      <c r="I268">
        <v>1000</v>
      </c>
      <c r="J268">
        <v>1000</v>
      </c>
      <c r="K268">
        <v>0</v>
      </c>
      <c r="L268">
        <v>1</v>
      </c>
      <c r="M268" t="s">
        <v>55</v>
      </c>
      <c r="N268">
        <v>0</v>
      </c>
      <c r="O268">
        <v>0.1</v>
      </c>
      <c r="P268">
        <v>0.5</v>
      </c>
      <c r="Q268" s="4">
        <v>0.04</v>
      </c>
      <c r="R268">
        <v>40</v>
      </c>
      <c r="S268">
        <v>65</v>
      </c>
      <c r="T268">
        <v>65</v>
      </c>
      <c r="U268">
        <v>140</v>
      </c>
      <c r="V268">
        <v>140</v>
      </c>
      <c r="W268">
        <v>0</v>
      </c>
      <c r="X268">
        <v>-1</v>
      </c>
    </row>
    <row r="269" spans="1:24">
      <c r="A269">
        <v>15623</v>
      </c>
      <c r="B269">
        <v>11220</v>
      </c>
      <c r="C269" t="s">
        <v>57</v>
      </c>
      <c r="D269" t="s">
        <v>296</v>
      </c>
      <c r="E269">
        <v>1</v>
      </c>
      <c r="F269" t="s">
        <v>53</v>
      </c>
      <c r="G269" t="s">
        <v>16</v>
      </c>
      <c r="H269">
        <v>9.1</v>
      </c>
      <c r="I269">
        <v>1000</v>
      </c>
      <c r="J269">
        <v>1000</v>
      </c>
      <c r="K269">
        <v>0</v>
      </c>
      <c r="L269">
        <v>1</v>
      </c>
      <c r="M269" t="s">
        <v>55</v>
      </c>
      <c r="N269">
        <v>0</v>
      </c>
      <c r="O269">
        <v>0.1</v>
      </c>
      <c r="P269">
        <v>0.5</v>
      </c>
      <c r="Q269" s="4">
        <v>0.04</v>
      </c>
      <c r="R269">
        <v>180</v>
      </c>
      <c r="S269">
        <v>90</v>
      </c>
      <c r="T269">
        <v>90</v>
      </c>
      <c r="U269">
        <v>60</v>
      </c>
      <c r="V269">
        <v>60</v>
      </c>
      <c r="W269">
        <v>0</v>
      </c>
      <c r="X269">
        <v>-1</v>
      </c>
    </row>
    <row r="270" spans="1:24">
      <c r="A270">
        <v>15623</v>
      </c>
      <c r="B270">
        <v>11283</v>
      </c>
      <c r="C270" t="s">
        <v>52</v>
      </c>
      <c r="D270" t="s">
        <v>295</v>
      </c>
      <c r="E270">
        <v>1</v>
      </c>
      <c r="F270" t="s">
        <v>53</v>
      </c>
      <c r="G270" t="s">
        <v>16</v>
      </c>
      <c r="H270">
        <v>9.1</v>
      </c>
      <c r="I270">
        <v>1000</v>
      </c>
      <c r="J270">
        <v>1000</v>
      </c>
      <c r="K270">
        <v>0</v>
      </c>
      <c r="L270">
        <v>1</v>
      </c>
      <c r="M270" t="s">
        <v>55</v>
      </c>
      <c r="N270">
        <v>0</v>
      </c>
      <c r="O270">
        <v>0.1</v>
      </c>
      <c r="P270">
        <v>0.5</v>
      </c>
      <c r="Q270" s="4">
        <v>0.04</v>
      </c>
      <c r="R270">
        <v>40</v>
      </c>
      <c r="S270">
        <v>65</v>
      </c>
      <c r="T270">
        <v>65</v>
      </c>
      <c r="U270">
        <v>140</v>
      </c>
      <c r="V270">
        <v>140</v>
      </c>
      <c r="W270">
        <v>0</v>
      </c>
      <c r="X270">
        <v>-1</v>
      </c>
    </row>
    <row r="271" spans="1:24">
      <c r="A271">
        <v>15623</v>
      </c>
      <c r="B271">
        <v>11292</v>
      </c>
      <c r="C271" t="s">
        <v>52</v>
      </c>
      <c r="D271" t="s">
        <v>296</v>
      </c>
      <c r="E271">
        <v>1</v>
      </c>
      <c r="F271" t="s">
        <v>53</v>
      </c>
      <c r="G271" t="s">
        <v>16</v>
      </c>
      <c r="H271">
        <v>9.1</v>
      </c>
      <c r="I271">
        <v>1000</v>
      </c>
      <c r="J271">
        <v>1000</v>
      </c>
      <c r="K271">
        <v>0</v>
      </c>
      <c r="L271">
        <v>1</v>
      </c>
      <c r="M271" t="s">
        <v>55</v>
      </c>
      <c r="N271">
        <v>0</v>
      </c>
      <c r="O271">
        <v>0.1</v>
      </c>
      <c r="P271">
        <v>0.5</v>
      </c>
      <c r="Q271" s="4">
        <v>0.04</v>
      </c>
      <c r="R271">
        <v>40</v>
      </c>
      <c r="S271">
        <v>65</v>
      </c>
      <c r="T271">
        <v>65</v>
      </c>
      <c r="U271">
        <v>140</v>
      </c>
      <c r="V271">
        <v>140</v>
      </c>
      <c r="W271">
        <v>0</v>
      </c>
      <c r="X271">
        <v>-1</v>
      </c>
    </row>
    <row r="272" spans="1:24">
      <c r="A272">
        <v>15623</v>
      </c>
      <c r="B272">
        <v>11301</v>
      </c>
      <c r="C272" t="s">
        <v>57</v>
      </c>
      <c r="D272" t="s">
        <v>297</v>
      </c>
      <c r="E272">
        <v>1</v>
      </c>
      <c r="F272" t="s">
        <v>53</v>
      </c>
      <c r="G272" t="s">
        <v>16</v>
      </c>
      <c r="H272">
        <v>9.1</v>
      </c>
      <c r="I272">
        <v>1000</v>
      </c>
      <c r="J272">
        <v>1000</v>
      </c>
      <c r="K272">
        <v>0</v>
      </c>
      <c r="L272">
        <v>1</v>
      </c>
      <c r="M272" t="s">
        <v>55</v>
      </c>
      <c r="N272">
        <v>0</v>
      </c>
      <c r="O272">
        <v>0.1</v>
      </c>
      <c r="P272">
        <v>0.5</v>
      </c>
      <c r="Q272" s="4">
        <v>0.04</v>
      </c>
      <c r="R272">
        <v>180</v>
      </c>
      <c r="S272">
        <v>90</v>
      </c>
      <c r="T272">
        <v>90</v>
      </c>
      <c r="U272">
        <v>60</v>
      </c>
      <c r="V272">
        <v>60</v>
      </c>
      <c r="W272">
        <v>0</v>
      </c>
      <c r="X272">
        <v>-1</v>
      </c>
    </row>
    <row r="273" spans="1:24">
      <c r="A273">
        <v>15623</v>
      </c>
      <c r="B273">
        <v>11310</v>
      </c>
      <c r="C273" t="s">
        <v>57</v>
      </c>
      <c r="D273" t="s">
        <v>298</v>
      </c>
      <c r="E273">
        <v>1</v>
      </c>
      <c r="F273" t="s">
        <v>53</v>
      </c>
      <c r="G273" t="s">
        <v>16</v>
      </c>
      <c r="H273">
        <v>9.1</v>
      </c>
      <c r="I273">
        <v>1000</v>
      </c>
      <c r="J273">
        <v>1000</v>
      </c>
      <c r="K273">
        <v>0</v>
      </c>
      <c r="L273">
        <v>1</v>
      </c>
      <c r="M273" t="s">
        <v>55</v>
      </c>
      <c r="N273">
        <v>0</v>
      </c>
      <c r="O273">
        <v>0.1</v>
      </c>
      <c r="P273">
        <v>0.5</v>
      </c>
      <c r="Q273" s="4">
        <v>0.04</v>
      </c>
      <c r="R273">
        <v>180</v>
      </c>
      <c r="S273">
        <v>90</v>
      </c>
      <c r="T273">
        <v>90</v>
      </c>
      <c r="U273">
        <v>60</v>
      </c>
      <c r="V273">
        <v>60</v>
      </c>
      <c r="W273">
        <v>0</v>
      </c>
      <c r="X273">
        <v>-1</v>
      </c>
    </row>
    <row r="274" spans="1:24">
      <c r="A274">
        <v>15717</v>
      </c>
      <c r="B274">
        <v>11029</v>
      </c>
      <c r="C274" t="s">
        <v>204</v>
      </c>
      <c r="D274" t="s">
        <v>301</v>
      </c>
      <c r="E274">
        <v>1</v>
      </c>
      <c r="F274" t="s">
        <v>53</v>
      </c>
      <c r="G274" t="s">
        <v>16</v>
      </c>
      <c r="H274">
        <v>9.1</v>
      </c>
      <c r="I274">
        <v>1000</v>
      </c>
      <c r="J274">
        <v>1000</v>
      </c>
      <c r="K274">
        <v>0</v>
      </c>
      <c r="L274">
        <v>1</v>
      </c>
      <c r="M274" t="s">
        <v>55</v>
      </c>
      <c r="N274">
        <v>0</v>
      </c>
      <c r="O274">
        <v>0.1</v>
      </c>
      <c r="P274">
        <v>0.5</v>
      </c>
      <c r="Q274" s="4">
        <v>0.04</v>
      </c>
      <c r="R274">
        <v>180</v>
      </c>
      <c r="S274">
        <v>175</v>
      </c>
      <c r="T274">
        <v>175</v>
      </c>
      <c r="U274">
        <v>100</v>
      </c>
      <c r="V274">
        <v>100</v>
      </c>
      <c r="W274">
        <v>0</v>
      </c>
      <c r="X274">
        <v>-1</v>
      </c>
    </row>
    <row r="275" spans="1:24">
      <c r="A275">
        <v>15717</v>
      </c>
      <c r="B275">
        <v>11038</v>
      </c>
      <c r="C275" t="s">
        <v>204</v>
      </c>
      <c r="D275" t="s">
        <v>302</v>
      </c>
      <c r="E275">
        <v>1</v>
      </c>
      <c r="F275" t="s">
        <v>53</v>
      </c>
      <c r="G275" t="s">
        <v>16</v>
      </c>
      <c r="H275">
        <v>9.1</v>
      </c>
      <c r="I275">
        <v>1000</v>
      </c>
      <c r="J275">
        <v>1000</v>
      </c>
      <c r="K275">
        <v>0</v>
      </c>
      <c r="L275">
        <v>1</v>
      </c>
      <c r="M275" t="s">
        <v>55</v>
      </c>
      <c r="N275">
        <v>0</v>
      </c>
      <c r="O275">
        <v>0.1</v>
      </c>
      <c r="P275">
        <v>0.5</v>
      </c>
      <c r="Q275" s="4">
        <v>0.04</v>
      </c>
      <c r="R275">
        <v>180</v>
      </c>
      <c r="S275">
        <v>175</v>
      </c>
      <c r="T275">
        <v>175</v>
      </c>
      <c r="U275">
        <v>100</v>
      </c>
      <c r="V275">
        <v>100</v>
      </c>
      <c r="W275">
        <v>0</v>
      </c>
      <c r="X275">
        <v>-1</v>
      </c>
    </row>
    <row r="276" spans="1:24">
      <c r="A276">
        <v>15717</v>
      </c>
      <c r="B276">
        <v>11047</v>
      </c>
      <c r="C276" t="s">
        <v>204</v>
      </c>
      <c r="D276" t="s">
        <v>303</v>
      </c>
      <c r="E276">
        <v>1</v>
      </c>
      <c r="F276" t="s">
        <v>53</v>
      </c>
      <c r="G276" t="s">
        <v>16</v>
      </c>
      <c r="H276">
        <v>9.1</v>
      </c>
      <c r="I276">
        <v>1000</v>
      </c>
      <c r="J276">
        <v>1000</v>
      </c>
      <c r="K276">
        <v>0</v>
      </c>
      <c r="L276">
        <v>1</v>
      </c>
      <c r="M276" t="s">
        <v>55</v>
      </c>
      <c r="N276">
        <v>0</v>
      </c>
      <c r="O276">
        <v>0.1</v>
      </c>
      <c r="P276">
        <v>0.5</v>
      </c>
      <c r="Q276" s="4">
        <v>0.04</v>
      </c>
      <c r="R276">
        <v>180</v>
      </c>
      <c r="S276">
        <v>175</v>
      </c>
      <c r="T276">
        <v>175</v>
      </c>
      <c r="U276">
        <v>100</v>
      </c>
      <c r="V276">
        <v>100</v>
      </c>
      <c r="W276">
        <v>0</v>
      </c>
      <c r="X276">
        <v>-1</v>
      </c>
    </row>
    <row r="277" spans="1:24">
      <c r="A277">
        <v>15717</v>
      </c>
      <c r="B277">
        <v>11056</v>
      </c>
      <c r="C277" t="s">
        <v>204</v>
      </c>
      <c r="D277" t="s">
        <v>304</v>
      </c>
      <c r="E277">
        <v>1</v>
      </c>
      <c r="F277" t="s">
        <v>53</v>
      </c>
      <c r="G277" t="s">
        <v>16</v>
      </c>
      <c r="H277">
        <v>9.1</v>
      </c>
      <c r="I277">
        <v>1000</v>
      </c>
      <c r="J277">
        <v>1000</v>
      </c>
      <c r="K277">
        <v>0</v>
      </c>
      <c r="L277">
        <v>1</v>
      </c>
      <c r="M277" t="s">
        <v>55</v>
      </c>
      <c r="N277">
        <v>0</v>
      </c>
      <c r="O277">
        <v>0.1</v>
      </c>
      <c r="P277">
        <v>0.5</v>
      </c>
      <c r="Q277" s="4">
        <v>0.04</v>
      </c>
      <c r="R277">
        <v>180</v>
      </c>
      <c r="S277">
        <v>175</v>
      </c>
      <c r="T277">
        <v>175</v>
      </c>
      <c r="U277">
        <v>100</v>
      </c>
      <c r="V277">
        <v>100</v>
      </c>
      <c r="W277">
        <v>0</v>
      </c>
      <c r="X277">
        <v>-1</v>
      </c>
    </row>
    <row r="278" spans="1:24">
      <c r="A278">
        <v>15717</v>
      </c>
      <c r="B278">
        <v>11110</v>
      </c>
      <c r="C278" t="s">
        <v>209</v>
      </c>
      <c r="D278" t="s">
        <v>301</v>
      </c>
      <c r="E278">
        <v>1</v>
      </c>
      <c r="F278" t="s">
        <v>53</v>
      </c>
      <c r="G278" t="s">
        <v>16</v>
      </c>
      <c r="H278">
        <v>9.1</v>
      </c>
      <c r="I278">
        <v>1000</v>
      </c>
      <c r="J278">
        <v>1000</v>
      </c>
      <c r="K278">
        <v>0</v>
      </c>
      <c r="L278">
        <v>1</v>
      </c>
      <c r="M278" t="s">
        <v>55</v>
      </c>
      <c r="N278">
        <v>0</v>
      </c>
      <c r="O278">
        <v>0.1</v>
      </c>
      <c r="P278">
        <v>0.5</v>
      </c>
      <c r="Q278" s="4">
        <v>0.04</v>
      </c>
      <c r="R278">
        <v>220</v>
      </c>
      <c r="S278">
        <v>175</v>
      </c>
      <c r="T278">
        <v>175</v>
      </c>
      <c r="U278">
        <v>100</v>
      </c>
      <c r="V278">
        <v>100</v>
      </c>
      <c r="W278">
        <v>0</v>
      </c>
      <c r="X278">
        <v>-1</v>
      </c>
    </row>
    <row r="279" spans="1:24">
      <c r="A279">
        <v>15717</v>
      </c>
      <c r="B279">
        <v>11128</v>
      </c>
      <c r="C279" t="s">
        <v>209</v>
      </c>
      <c r="D279" t="s">
        <v>302</v>
      </c>
      <c r="E279">
        <v>1</v>
      </c>
      <c r="F279" t="s">
        <v>53</v>
      </c>
      <c r="G279" t="s">
        <v>16</v>
      </c>
      <c r="H279">
        <v>9.1</v>
      </c>
      <c r="I279">
        <v>1000</v>
      </c>
      <c r="J279">
        <v>1000</v>
      </c>
      <c r="K279">
        <v>0</v>
      </c>
      <c r="L279">
        <v>1</v>
      </c>
      <c r="M279" t="s">
        <v>55</v>
      </c>
      <c r="N279">
        <v>0</v>
      </c>
      <c r="O279">
        <v>0.1</v>
      </c>
      <c r="P279">
        <v>0.5</v>
      </c>
      <c r="Q279" s="4">
        <v>0.04</v>
      </c>
      <c r="R279">
        <v>220</v>
      </c>
      <c r="S279">
        <v>175</v>
      </c>
      <c r="T279">
        <v>175</v>
      </c>
      <c r="U279">
        <v>100</v>
      </c>
      <c r="V279">
        <v>100</v>
      </c>
      <c r="W279">
        <v>0</v>
      </c>
      <c r="X279">
        <v>-1</v>
      </c>
    </row>
    <row r="280" spans="1:24">
      <c r="A280">
        <v>15717</v>
      </c>
      <c r="B280">
        <v>11146</v>
      </c>
      <c r="C280" t="s">
        <v>209</v>
      </c>
      <c r="D280" t="s">
        <v>303</v>
      </c>
      <c r="E280">
        <v>1</v>
      </c>
      <c r="F280" t="s">
        <v>53</v>
      </c>
      <c r="G280" t="s">
        <v>16</v>
      </c>
      <c r="H280">
        <v>9.1</v>
      </c>
      <c r="I280">
        <v>1000</v>
      </c>
      <c r="J280">
        <v>1000</v>
      </c>
      <c r="K280">
        <v>0</v>
      </c>
      <c r="L280">
        <v>1</v>
      </c>
      <c r="M280" t="s">
        <v>55</v>
      </c>
      <c r="N280">
        <v>0</v>
      </c>
      <c r="O280">
        <v>0.1</v>
      </c>
      <c r="P280">
        <v>0.5</v>
      </c>
      <c r="Q280" s="4">
        <v>0.04</v>
      </c>
      <c r="R280">
        <v>220</v>
      </c>
      <c r="S280">
        <v>175</v>
      </c>
      <c r="T280">
        <v>175</v>
      </c>
      <c r="U280">
        <v>100</v>
      </c>
      <c r="V280">
        <v>100</v>
      </c>
      <c r="W280">
        <v>0</v>
      </c>
      <c r="X280">
        <v>-1</v>
      </c>
    </row>
    <row r="281" spans="1:24">
      <c r="A281">
        <v>15717</v>
      </c>
      <c r="B281">
        <v>11164</v>
      </c>
      <c r="C281" t="s">
        <v>209</v>
      </c>
      <c r="D281" t="s">
        <v>304</v>
      </c>
      <c r="E281">
        <v>1</v>
      </c>
      <c r="F281" t="s">
        <v>53</v>
      </c>
      <c r="G281" t="s">
        <v>16</v>
      </c>
      <c r="H281">
        <v>9.1</v>
      </c>
      <c r="I281">
        <v>1000</v>
      </c>
      <c r="J281">
        <v>1000</v>
      </c>
      <c r="K281">
        <v>0</v>
      </c>
      <c r="L281">
        <v>1</v>
      </c>
      <c r="M281" t="s">
        <v>55</v>
      </c>
      <c r="N281">
        <v>0</v>
      </c>
      <c r="O281">
        <v>0.1</v>
      </c>
      <c r="P281">
        <v>0.5</v>
      </c>
      <c r="Q281" s="4">
        <v>0.04</v>
      </c>
      <c r="R281">
        <v>220</v>
      </c>
      <c r="S281">
        <v>175</v>
      </c>
      <c r="T281">
        <v>175</v>
      </c>
      <c r="U281">
        <v>100</v>
      </c>
      <c r="V281">
        <v>100</v>
      </c>
      <c r="W281">
        <v>0</v>
      </c>
      <c r="X281">
        <v>-1</v>
      </c>
    </row>
    <row r="282" spans="1:24">
      <c r="A282">
        <v>15717</v>
      </c>
      <c r="B282">
        <v>11193</v>
      </c>
      <c r="C282" t="s">
        <v>52</v>
      </c>
      <c r="D282" t="s">
        <v>301</v>
      </c>
      <c r="E282">
        <v>1</v>
      </c>
      <c r="F282" t="s">
        <v>53</v>
      </c>
      <c r="G282" t="s">
        <v>16</v>
      </c>
      <c r="H282">
        <v>9.1</v>
      </c>
      <c r="I282">
        <v>1000</v>
      </c>
      <c r="J282">
        <v>1000</v>
      </c>
      <c r="K282">
        <v>0</v>
      </c>
      <c r="L282">
        <v>1</v>
      </c>
      <c r="M282" t="s">
        <v>55</v>
      </c>
      <c r="N282">
        <v>0</v>
      </c>
      <c r="O282">
        <v>0.1</v>
      </c>
      <c r="P282">
        <v>0.5</v>
      </c>
      <c r="Q282" s="4">
        <v>0.04</v>
      </c>
      <c r="R282">
        <v>40</v>
      </c>
      <c r="S282">
        <v>65</v>
      </c>
      <c r="T282">
        <v>65</v>
      </c>
      <c r="U282">
        <v>140</v>
      </c>
      <c r="V282">
        <v>140</v>
      </c>
      <c r="W282">
        <v>0</v>
      </c>
      <c r="X282">
        <v>-1</v>
      </c>
    </row>
    <row r="283" spans="1:24">
      <c r="A283">
        <v>15717</v>
      </c>
      <c r="B283">
        <v>11202</v>
      </c>
      <c r="C283" t="s">
        <v>52</v>
      </c>
      <c r="D283" t="s">
        <v>302</v>
      </c>
      <c r="E283">
        <v>1</v>
      </c>
      <c r="F283" t="s">
        <v>53</v>
      </c>
      <c r="G283" t="s">
        <v>16</v>
      </c>
      <c r="H283">
        <v>9.1</v>
      </c>
      <c r="I283">
        <v>1000</v>
      </c>
      <c r="J283">
        <v>1000</v>
      </c>
      <c r="K283">
        <v>0</v>
      </c>
      <c r="L283">
        <v>1</v>
      </c>
      <c r="M283" t="s">
        <v>55</v>
      </c>
      <c r="N283">
        <v>0</v>
      </c>
      <c r="O283">
        <v>0.1</v>
      </c>
      <c r="P283">
        <v>0.5</v>
      </c>
      <c r="Q283" s="4">
        <v>0.04</v>
      </c>
      <c r="R283">
        <v>40</v>
      </c>
      <c r="S283">
        <v>65</v>
      </c>
      <c r="T283">
        <v>65</v>
      </c>
      <c r="U283">
        <v>140</v>
      </c>
      <c r="V283">
        <v>140</v>
      </c>
      <c r="W283">
        <v>0</v>
      </c>
      <c r="X283">
        <v>-1</v>
      </c>
    </row>
    <row r="284" spans="1:24">
      <c r="A284">
        <v>15717</v>
      </c>
      <c r="B284">
        <v>11229</v>
      </c>
      <c r="C284" t="s">
        <v>52</v>
      </c>
      <c r="D284" t="s">
        <v>301</v>
      </c>
      <c r="E284">
        <v>1</v>
      </c>
      <c r="F284" t="s">
        <v>53</v>
      </c>
      <c r="G284" t="s">
        <v>16</v>
      </c>
      <c r="H284">
        <v>9.1</v>
      </c>
      <c r="I284">
        <v>1000</v>
      </c>
      <c r="J284">
        <v>1000</v>
      </c>
      <c r="K284">
        <v>0</v>
      </c>
      <c r="L284">
        <v>1</v>
      </c>
      <c r="M284" t="s">
        <v>55</v>
      </c>
      <c r="N284">
        <v>0</v>
      </c>
      <c r="O284">
        <v>0.1</v>
      </c>
      <c r="P284">
        <v>0.5</v>
      </c>
      <c r="Q284" s="4">
        <v>0.04</v>
      </c>
      <c r="R284">
        <v>40</v>
      </c>
      <c r="S284">
        <v>65</v>
      </c>
      <c r="T284">
        <v>65</v>
      </c>
      <c r="U284">
        <v>140</v>
      </c>
      <c r="V284">
        <v>140</v>
      </c>
      <c r="W284">
        <v>0</v>
      </c>
      <c r="X284">
        <v>-1</v>
      </c>
    </row>
    <row r="285" spans="1:24">
      <c r="A285">
        <v>15717</v>
      </c>
      <c r="B285">
        <v>11238</v>
      </c>
      <c r="C285" t="s">
        <v>52</v>
      </c>
      <c r="D285" t="s">
        <v>302</v>
      </c>
      <c r="E285">
        <v>1</v>
      </c>
      <c r="F285" t="s">
        <v>53</v>
      </c>
      <c r="G285" t="s">
        <v>16</v>
      </c>
      <c r="H285">
        <v>9.1</v>
      </c>
      <c r="I285">
        <v>1000</v>
      </c>
      <c r="J285">
        <v>1000</v>
      </c>
      <c r="K285">
        <v>0</v>
      </c>
      <c r="L285">
        <v>1</v>
      </c>
      <c r="M285" t="s">
        <v>55</v>
      </c>
      <c r="N285">
        <v>0</v>
      </c>
      <c r="O285">
        <v>0.1</v>
      </c>
      <c r="P285">
        <v>0.5</v>
      </c>
      <c r="Q285" s="4">
        <v>0.04</v>
      </c>
      <c r="R285">
        <v>40</v>
      </c>
      <c r="S285">
        <v>65</v>
      </c>
      <c r="T285">
        <v>65</v>
      </c>
      <c r="U285">
        <v>140</v>
      </c>
      <c r="V285">
        <v>140</v>
      </c>
      <c r="W285">
        <v>0</v>
      </c>
      <c r="X285">
        <v>-1</v>
      </c>
    </row>
    <row r="286" spans="1:24">
      <c r="A286">
        <v>15717</v>
      </c>
      <c r="B286">
        <v>11247</v>
      </c>
      <c r="C286" t="s">
        <v>52</v>
      </c>
      <c r="D286" t="s">
        <v>301</v>
      </c>
      <c r="E286">
        <v>1</v>
      </c>
      <c r="F286" t="s">
        <v>53</v>
      </c>
      <c r="G286" t="s">
        <v>16</v>
      </c>
      <c r="H286">
        <v>9.1</v>
      </c>
      <c r="I286">
        <v>1000</v>
      </c>
      <c r="J286">
        <v>1000</v>
      </c>
      <c r="K286">
        <v>0</v>
      </c>
      <c r="L286">
        <v>1</v>
      </c>
      <c r="M286" t="s">
        <v>55</v>
      </c>
      <c r="N286">
        <v>0</v>
      </c>
      <c r="O286">
        <v>0.1</v>
      </c>
      <c r="P286">
        <v>0.5</v>
      </c>
      <c r="Q286" s="4">
        <v>0.04</v>
      </c>
      <c r="R286">
        <v>40</v>
      </c>
      <c r="S286">
        <v>65</v>
      </c>
      <c r="T286">
        <v>65</v>
      </c>
      <c r="U286">
        <v>140</v>
      </c>
      <c r="V286">
        <v>140</v>
      </c>
      <c r="W286">
        <v>0</v>
      </c>
      <c r="X286">
        <v>-1</v>
      </c>
    </row>
    <row r="287" spans="1:24">
      <c r="A287">
        <v>15717</v>
      </c>
      <c r="B287">
        <v>11256</v>
      </c>
      <c r="C287" t="s">
        <v>52</v>
      </c>
      <c r="D287" t="s">
        <v>302</v>
      </c>
      <c r="E287">
        <v>1</v>
      </c>
      <c r="F287" t="s">
        <v>53</v>
      </c>
      <c r="G287" t="s">
        <v>16</v>
      </c>
      <c r="H287">
        <v>9.1</v>
      </c>
      <c r="I287">
        <v>1000</v>
      </c>
      <c r="J287">
        <v>1000</v>
      </c>
      <c r="K287">
        <v>0</v>
      </c>
      <c r="L287">
        <v>1</v>
      </c>
      <c r="M287" t="s">
        <v>55</v>
      </c>
      <c r="N287">
        <v>0</v>
      </c>
      <c r="O287">
        <v>0.1</v>
      </c>
      <c r="P287">
        <v>0.5</v>
      </c>
      <c r="Q287" s="4">
        <v>0.04</v>
      </c>
      <c r="R287">
        <v>40</v>
      </c>
      <c r="S287">
        <v>65</v>
      </c>
      <c r="T287">
        <v>65</v>
      </c>
      <c r="U287">
        <v>140</v>
      </c>
      <c r="V287">
        <v>140</v>
      </c>
      <c r="W287">
        <v>0</v>
      </c>
      <c r="X287">
        <v>-1</v>
      </c>
    </row>
    <row r="288" spans="1:24">
      <c r="A288">
        <v>15717</v>
      </c>
      <c r="B288">
        <v>11265</v>
      </c>
      <c r="C288" t="s">
        <v>52</v>
      </c>
      <c r="D288" t="s">
        <v>303</v>
      </c>
      <c r="E288">
        <v>1</v>
      </c>
      <c r="F288" t="s">
        <v>53</v>
      </c>
      <c r="G288" t="s">
        <v>16</v>
      </c>
      <c r="H288">
        <v>9.1</v>
      </c>
      <c r="I288">
        <v>1000</v>
      </c>
      <c r="J288">
        <v>1000</v>
      </c>
      <c r="K288">
        <v>0</v>
      </c>
      <c r="L288">
        <v>1</v>
      </c>
      <c r="M288" t="s">
        <v>55</v>
      </c>
      <c r="N288">
        <v>0</v>
      </c>
      <c r="O288">
        <v>0.1</v>
      </c>
      <c r="P288">
        <v>0.5</v>
      </c>
      <c r="Q288" s="4">
        <v>0.04</v>
      </c>
      <c r="R288">
        <v>40</v>
      </c>
      <c r="S288">
        <v>65</v>
      </c>
      <c r="T288">
        <v>65</v>
      </c>
      <c r="U288">
        <v>140</v>
      </c>
      <c r="V288">
        <v>140</v>
      </c>
      <c r="W288">
        <v>0</v>
      </c>
      <c r="X288">
        <v>-1</v>
      </c>
    </row>
    <row r="289" spans="1:24">
      <c r="A289">
        <v>15717</v>
      </c>
      <c r="B289">
        <v>11274</v>
      </c>
      <c r="C289" t="s">
        <v>52</v>
      </c>
      <c r="D289" t="s">
        <v>304</v>
      </c>
      <c r="E289">
        <v>1</v>
      </c>
      <c r="F289" t="s">
        <v>53</v>
      </c>
      <c r="G289" t="s">
        <v>16</v>
      </c>
      <c r="H289">
        <v>9.1</v>
      </c>
      <c r="I289">
        <v>1000</v>
      </c>
      <c r="J289">
        <v>1000</v>
      </c>
      <c r="K289">
        <v>0</v>
      </c>
      <c r="L289">
        <v>1</v>
      </c>
      <c r="M289" t="s">
        <v>55</v>
      </c>
      <c r="N289">
        <v>0</v>
      </c>
      <c r="O289">
        <v>0.1</v>
      </c>
      <c r="P289">
        <v>0.5</v>
      </c>
      <c r="Q289" s="4">
        <v>0.04</v>
      </c>
      <c r="R289">
        <v>40</v>
      </c>
      <c r="S289">
        <v>65</v>
      </c>
      <c r="T289">
        <v>65</v>
      </c>
      <c r="U289">
        <v>140</v>
      </c>
      <c r="V289">
        <v>140</v>
      </c>
      <c r="W289">
        <v>0</v>
      </c>
      <c r="X289">
        <v>-1</v>
      </c>
    </row>
    <row r="290" spans="1:24">
      <c r="A290">
        <v>15717</v>
      </c>
      <c r="B290">
        <v>12636</v>
      </c>
      <c r="C290" t="s">
        <v>52</v>
      </c>
      <c r="D290" t="s">
        <v>303</v>
      </c>
      <c r="E290">
        <v>1</v>
      </c>
      <c r="F290" t="s">
        <v>53</v>
      </c>
      <c r="G290" t="s">
        <v>16</v>
      </c>
      <c r="H290">
        <v>9.1</v>
      </c>
      <c r="I290">
        <v>1000</v>
      </c>
      <c r="J290">
        <v>1000</v>
      </c>
      <c r="K290">
        <v>0</v>
      </c>
      <c r="L290">
        <v>1</v>
      </c>
      <c r="M290" t="s">
        <v>55</v>
      </c>
      <c r="N290">
        <v>0</v>
      </c>
      <c r="O290">
        <v>0.1</v>
      </c>
      <c r="P290">
        <v>0.5</v>
      </c>
      <c r="Q290" s="4">
        <v>0.04</v>
      </c>
      <c r="R290">
        <v>40</v>
      </c>
      <c r="S290">
        <v>65</v>
      </c>
      <c r="T290">
        <v>65</v>
      </c>
      <c r="U290">
        <v>140</v>
      </c>
      <c r="V290">
        <v>140</v>
      </c>
      <c r="W290">
        <v>0</v>
      </c>
      <c r="X290">
        <v>-1</v>
      </c>
    </row>
    <row r="291" spans="1:24">
      <c r="A291">
        <v>15717</v>
      </c>
      <c r="B291">
        <v>12637</v>
      </c>
      <c r="C291" t="s">
        <v>52</v>
      </c>
      <c r="D291" t="s">
        <v>304</v>
      </c>
      <c r="E291">
        <v>1</v>
      </c>
      <c r="F291" t="s">
        <v>53</v>
      </c>
      <c r="G291" t="s">
        <v>16</v>
      </c>
      <c r="H291">
        <v>9.1</v>
      </c>
      <c r="I291">
        <v>1000</v>
      </c>
      <c r="J291">
        <v>1000</v>
      </c>
      <c r="K291">
        <v>0</v>
      </c>
      <c r="L291">
        <v>1</v>
      </c>
      <c r="M291" t="s">
        <v>55</v>
      </c>
      <c r="N291">
        <v>0</v>
      </c>
      <c r="O291">
        <v>0.1</v>
      </c>
      <c r="P291">
        <v>0.5</v>
      </c>
      <c r="Q291" s="4">
        <v>0.04</v>
      </c>
      <c r="R291">
        <v>40</v>
      </c>
      <c r="S291">
        <v>65</v>
      </c>
      <c r="T291">
        <v>65</v>
      </c>
      <c r="U291">
        <v>140</v>
      </c>
      <c r="V291">
        <v>140</v>
      </c>
      <c r="W291">
        <v>0</v>
      </c>
      <c r="X291">
        <v>-1</v>
      </c>
    </row>
    <row r="292" spans="1:24">
      <c r="A292">
        <v>16391</v>
      </c>
      <c r="B292">
        <v>12841</v>
      </c>
      <c r="C292" t="s">
        <v>57</v>
      </c>
      <c r="D292" t="s">
        <v>75</v>
      </c>
      <c r="E292">
        <v>1</v>
      </c>
      <c r="F292" t="s">
        <v>53</v>
      </c>
      <c r="G292" t="s">
        <v>16</v>
      </c>
      <c r="H292">
        <v>9.1</v>
      </c>
      <c r="I292">
        <v>1000</v>
      </c>
      <c r="J292">
        <v>1000</v>
      </c>
      <c r="K292">
        <v>0</v>
      </c>
      <c r="L292">
        <v>1</v>
      </c>
      <c r="M292" t="s">
        <v>55</v>
      </c>
      <c r="N292">
        <v>0</v>
      </c>
      <c r="O292">
        <v>0.1</v>
      </c>
      <c r="P292">
        <v>0.5</v>
      </c>
      <c r="Q292" s="4">
        <v>0.04</v>
      </c>
      <c r="R292">
        <v>180</v>
      </c>
      <c r="S292">
        <v>90</v>
      </c>
      <c r="T292">
        <v>90</v>
      </c>
      <c r="U292">
        <v>60</v>
      </c>
      <c r="V292">
        <v>60</v>
      </c>
      <c r="W292">
        <v>0</v>
      </c>
      <c r="X292">
        <v>-1</v>
      </c>
    </row>
    <row r="293" spans="1:24">
      <c r="A293">
        <v>16391</v>
      </c>
      <c r="B293">
        <v>12852</v>
      </c>
      <c r="C293" t="s">
        <v>57</v>
      </c>
      <c r="D293" t="s">
        <v>76</v>
      </c>
      <c r="E293">
        <v>1</v>
      </c>
      <c r="F293" t="s">
        <v>53</v>
      </c>
      <c r="G293" t="s">
        <v>16</v>
      </c>
      <c r="H293">
        <v>9.1</v>
      </c>
      <c r="I293">
        <v>1000</v>
      </c>
      <c r="J293">
        <v>1000</v>
      </c>
      <c r="K293">
        <v>0</v>
      </c>
      <c r="L293">
        <v>1</v>
      </c>
      <c r="M293" t="s">
        <v>55</v>
      </c>
      <c r="N293">
        <v>0</v>
      </c>
      <c r="O293">
        <v>0.1</v>
      </c>
      <c r="P293">
        <v>0.5</v>
      </c>
      <c r="Q293" s="4">
        <v>0.04</v>
      </c>
      <c r="R293">
        <v>180</v>
      </c>
      <c r="S293">
        <v>90</v>
      </c>
      <c r="T293">
        <v>90</v>
      </c>
      <c r="U293">
        <v>60</v>
      </c>
      <c r="V293">
        <v>60</v>
      </c>
      <c r="W293">
        <v>0</v>
      </c>
      <c r="X293">
        <v>-1</v>
      </c>
    </row>
    <row r="294" spans="1:24">
      <c r="A294">
        <v>16391</v>
      </c>
      <c r="B294">
        <v>12863</v>
      </c>
      <c r="C294" t="s">
        <v>57</v>
      </c>
      <c r="D294" t="s">
        <v>77</v>
      </c>
      <c r="E294">
        <v>1</v>
      </c>
      <c r="F294" t="s">
        <v>53</v>
      </c>
      <c r="G294" t="s">
        <v>16</v>
      </c>
      <c r="H294">
        <v>9.1</v>
      </c>
      <c r="I294">
        <v>1000</v>
      </c>
      <c r="J294">
        <v>1000</v>
      </c>
      <c r="K294">
        <v>0</v>
      </c>
      <c r="L294">
        <v>1</v>
      </c>
      <c r="M294" t="s">
        <v>55</v>
      </c>
      <c r="N294">
        <v>0</v>
      </c>
      <c r="O294">
        <v>0.1</v>
      </c>
      <c r="P294">
        <v>0.5</v>
      </c>
      <c r="Q294" s="4">
        <v>0.04</v>
      </c>
      <c r="R294">
        <v>180</v>
      </c>
      <c r="S294">
        <v>90</v>
      </c>
      <c r="T294">
        <v>90</v>
      </c>
      <c r="U294">
        <v>60</v>
      </c>
      <c r="V294">
        <v>60</v>
      </c>
      <c r="W294">
        <v>0</v>
      </c>
      <c r="X294">
        <v>-1</v>
      </c>
    </row>
    <row r="295" spans="1:24">
      <c r="A295">
        <v>16392</v>
      </c>
      <c r="B295">
        <v>12842</v>
      </c>
      <c r="C295" t="s">
        <v>57</v>
      </c>
      <c r="D295" t="s">
        <v>75</v>
      </c>
      <c r="E295">
        <v>1</v>
      </c>
      <c r="F295" t="s">
        <v>53</v>
      </c>
      <c r="G295" t="s">
        <v>16</v>
      </c>
      <c r="H295">
        <v>9.1</v>
      </c>
      <c r="I295">
        <v>1000</v>
      </c>
      <c r="J295">
        <v>1000</v>
      </c>
      <c r="K295">
        <v>0</v>
      </c>
      <c r="L295">
        <v>1</v>
      </c>
      <c r="M295" t="s">
        <v>55</v>
      </c>
      <c r="N295">
        <v>0</v>
      </c>
      <c r="O295">
        <v>0.1</v>
      </c>
      <c r="P295">
        <v>0.5</v>
      </c>
      <c r="Q295" s="4">
        <v>0.04</v>
      </c>
      <c r="R295">
        <v>180</v>
      </c>
      <c r="S295">
        <v>90</v>
      </c>
      <c r="T295">
        <v>90</v>
      </c>
      <c r="U295">
        <v>60</v>
      </c>
      <c r="V295">
        <v>60</v>
      </c>
      <c r="W295">
        <v>0</v>
      </c>
      <c r="X295">
        <v>-1</v>
      </c>
    </row>
    <row r="296" spans="1:24">
      <c r="A296">
        <v>16392</v>
      </c>
      <c r="B296">
        <v>12853</v>
      </c>
      <c r="C296" t="s">
        <v>57</v>
      </c>
      <c r="D296" t="s">
        <v>76</v>
      </c>
      <c r="E296">
        <v>1</v>
      </c>
      <c r="F296" t="s">
        <v>53</v>
      </c>
      <c r="G296" t="s">
        <v>16</v>
      </c>
      <c r="H296">
        <v>9.1</v>
      </c>
      <c r="I296">
        <v>1000</v>
      </c>
      <c r="J296">
        <v>1000</v>
      </c>
      <c r="K296">
        <v>0</v>
      </c>
      <c r="L296">
        <v>1</v>
      </c>
      <c r="M296" t="s">
        <v>55</v>
      </c>
      <c r="N296">
        <v>0</v>
      </c>
      <c r="O296">
        <v>0.1</v>
      </c>
      <c r="P296">
        <v>0.5</v>
      </c>
      <c r="Q296" s="4">
        <v>0.04</v>
      </c>
      <c r="R296">
        <v>180</v>
      </c>
      <c r="S296">
        <v>90</v>
      </c>
      <c r="T296">
        <v>90</v>
      </c>
      <c r="U296">
        <v>60</v>
      </c>
      <c r="V296">
        <v>60</v>
      </c>
      <c r="W296">
        <v>0</v>
      </c>
      <c r="X296">
        <v>-1</v>
      </c>
    </row>
    <row r="297" spans="1:24">
      <c r="A297">
        <v>16392</v>
      </c>
      <c r="B297">
        <v>12864</v>
      </c>
      <c r="C297" t="s">
        <v>57</v>
      </c>
      <c r="D297" t="s">
        <v>77</v>
      </c>
      <c r="E297">
        <v>1</v>
      </c>
      <c r="F297" t="s">
        <v>53</v>
      </c>
      <c r="G297" t="s">
        <v>16</v>
      </c>
      <c r="H297">
        <v>9.1</v>
      </c>
      <c r="I297">
        <v>1000</v>
      </c>
      <c r="J297">
        <v>1000</v>
      </c>
      <c r="K297">
        <v>0</v>
      </c>
      <c r="L297">
        <v>1</v>
      </c>
      <c r="M297" t="s">
        <v>55</v>
      </c>
      <c r="N297">
        <v>0</v>
      </c>
      <c r="O297">
        <v>0.1</v>
      </c>
      <c r="P297">
        <v>0.5</v>
      </c>
      <c r="Q297" s="4">
        <v>0.04</v>
      </c>
      <c r="R297">
        <v>180</v>
      </c>
      <c r="S297">
        <v>90</v>
      </c>
      <c r="T297">
        <v>90</v>
      </c>
      <c r="U297">
        <v>60</v>
      </c>
      <c r="V297">
        <v>60</v>
      </c>
      <c r="W297">
        <v>0</v>
      </c>
      <c r="X297">
        <v>-1</v>
      </c>
    </row>
    <row r="298" spans="1:24">
      <c r="A298">
        <v>16393</v>
      </c>
      <c r="B298">
        <v>12843</v>
      </c>
      <c r="C298" t="s">
        <v>57</v>
      </c>
      <c r="D298" t="s">
        <v>75</v>
      </c>
      <c r="E298">
        <v>1</v>
      </c>
      <c r="F298" t="s">
        <v>53</v>
      </c>
      <c r="G298" t="s">
        <v>16</v>
      </c>
      <c r="H298">
        <v>9.1</v>
      </c>
      <c r="I298">
        <v>1000</v>
      </c>
      <c r="J298">
        <v>1000</v>
      </c>
      <c r="K298">
        <v>0</v>
      </c>
      <c r="L298">
        <v>1</v>
      </c>
      <c r="M298" t="s">
        <v>55</v>
      </c>
      <c r="N298">
        <v>0</v>
      </c>
      <c r="O298">
        <v>0.1</v>
      </c>
      <c r="P298">
        <v>0.5</v>
      </c>
      <c r="Q298" s="4">
        <v>0.04</v>
      </c>
      <c r="R298">
        <v>180</v>
      </c>
      <c r="S298">
        <v>90</v>
      </c>
      <c r="T298">
        <v>90</v>
      </c>
      <c r="U298">
        <v>60</v>
      </c>
      <c r="V298">
        <v>60</v>
      </c>
      <c r="W298">
        <v>0</v>
      </c>
      <c r="X298">
        <v>-1</v>
      </c>
    </row>
    <row r="299" spans="1:24">
      <c r="A299">
        <v>16393</v>
      </c>
      <c r="B299">
        <v>12854</v>
      </c>
      <c r="C299" t="s">
        <v>57</v>
      </c>
      <c r="D299" t="s">
        <v>76</v>
      </c>
      <c r="E299">
        <v>1</v>
      </c>
      <c r="F299" t="s">
        <v>53</v>
      </c>
      <c r="G299" t="s">
        <v>16</v>
      </c>
      <c r="H299">
        <v>9.1</v>
      </c>
      <c r="I299">
        <v>1000</v>
      </c>
      <c r="J299">
        <v>1000</v>
      </c>
      <c r="K299">
        <v>0</v>
      </c>
      <c r="L299">
        <v>1</v>
      </c>
      <c r="M299" t="s">
        <v>55</v>
      </c>
      <c r="N299">
        <v>0</v>
      </c>
      <c r="O299">
        <v>0.1</v>
      </c>
      <c r="P299">
        <v>0.5</v>
      </c>
      <c r="Q299" s="4">
        <v>0.04</v>
      </c>
      <c r="R299">
        <v>180</v>
      </c>
      <c r="S299">
        <v>90</v>
      </c>
      <c r="T299">
        <v>90</v>
      </c>
      <c r="U299">
        <v>60</v>
      </c>
      <c r="V299">
        <v>60</v>
      </c>
      <c r="W299">
        <v>0</v>
      </c>
      <c r="X299">
        <v>-1</v>
      </c>
    </row>
    <row r="300" spans="1:24">
      <c r="A300">
        <v>16393</v>
      </c>
      <c r="B300">
        <v>12865</v>
      </c>
      <c r="C300" t="s">
        <v>57</v>
      </c>
      <c r="D300" t="s">
        <v>77</v>
      </c>
      <c r="E300">
        <v>1</v>
      </c>
      <c r="F300" t="s">
        <v>53</v>
      </c>
      <c r="G300" t="s">
        <v>16</v>
      </c>
      <c r="H300">
        <v>9.1</v>
      </c>
      <c r="I300">
        <v>1000</v>
      </c>
      <c r="J300">
        <v>1000</v>
      </c>
      <c r="K300">
        <v>0</v>
      </c>
      <c r="L300">
        <v>1</v>
      </c>
      <c r="M300" t="s">
        <v>55</v>
      </c>
      <c r="N300">
        <v>0</v>
      </c>
      <c r="O300">
        <v>0.1</v>
      </c>
      <c r="P300">
        <v>0.5</v>
      </c>
      <c r="Q300" s="4">
        <v>0.04</v>
      </c>
      <c r="R300">
        <v>180</v>
      </c>
      <c r="S300">
        <v>90</v>
      </c>
      <c r="T300">
        <v>90</v>
      </c>
      <c r="U300">
        <v>60</v>
      </c>
      <c r="V300">
        <v>60</v>
      </c>
      <c r="W300">
        <v>0</v>
      </c>
      <c r="X300">
        <v>-1</v>
      </c>
    </row>
    <row r="301" spans="1:24">
      <c r="A301">
        <v>16394</v>
      </c>
      <c r="B301">
        <v>12844</v>
      </c>
      <c r="C301" t="s">
        <v>57</v>
      </c>
      <c r="D301" t="s">
        <v>75</v>
      </c>
      <c r="E301">
        <v>1</v>
      </c>
      <c r="F301" t="s">
        <v>53</v>
      </c>
      <c r="G301" t="s">
        <v>16</v>
      </c>
      <c r="H301">
        <v>9.1</v>
      </c>
      <c r="I301">
        <v>1000</v>
      </c>
      <c r="J301">
        <v>1000</v>
      </c>
      <c r="K301">
        <v>0</v>
      </c>
      <c r="L301">
        <v>1</v>
      </c>
      <c r="M301" t="s">
        <v>55</v>
      </c>
      <c r="N301">
        <v>0</v>
      </c>
      <c r="O301">
        <v>0.1</v>
      </c>
      <c r="P301">
        <v>0.5</v>
      </c>
      <c r="Q301" s="4">
        <v>0.04</v>
      </c>
      <c r="R301">
        <v>180</v>
      </c>
      <c r="S301">
        <v>90</v>
      </c>
      <c r="T301">
        <v>90</v>
      </c>
      <c r="U301">
        <v>60</v>
      </c>
      <c r="V301">
        <v>60</v>
      </c>
      <c r="W301">
        <v>0</v>
      </c>
      <c r="X301">
        <v>-1</v>
      </c>
    </row>
    <row r="302" spans="1:24">
      <c r="A302">
        <v>16394</v>
      </c>
      <c r="B302">
        <v>12855</v>
      </c>
      <c r="C302" t="s">
        <v>57</v>
      </c>
      <c r="D302" t="s">
        <v>76</v>
      </c>
      <c r="E302">
        <v>1</v>
      </c>
      <c r="F302" t="s">
        <v>53</v>
      </c>
      <c r="G302" t="s">
        <v>16</v>
      </c>
      <c r="H302">
        <v>9.1</v>
      </c>
      <c r="I302">
        <v>1000</v>
      </c>
      <c r="J302">
        <v>1000</v>
      </c>
      <c r="K302">
        <v>0</v>
      </c>
      <c r="L302">
        <v>1</v>
      </c>
      <c r="M302" t="s">
        <v>55</v>
      </c>
      <c r="N302">
        <v>0</v>
      </c>
      <c r="O302">
        <v>0.1</v>
      </c>
      <c r="P302">
        <v>0.5</v>
      </c>
      <c r="Q302" s="4">
        <v>0.04</v>
      </c>
      <c r="R302">
        <v>180</v>
      </c>
      <c r="S302">
        <v>90</v>
      </c>
      <c r="T302">
        <v>90</v>
      </c>
      <c r="U302">
        <v>60</v>
      </c>
      <c r="V302">
        <v>60</v>
      </c>
      <c r="W302">
        <v>0</v>
      </c>
      <c r="X302">
        <v>-1</v>
      </c>
    </row>
    <row r="303" spans="1:24">
      <c r="A303">
        <v>16394</v>
      </c>
      <c r="B303">
        <v>12866</v>
      </c>
      <c r="C303" t="s">
        <v>57</v>
      </c>
      <c r="D303" t="s">
        <v>77</v>
      </c>
      <c r="E303">
        <v>1</v>
      </c>
      <c r="F303" t="s">
        <v>53</v>
      </c>
      <c r="G303" t="s">
        <v>16</v>
      </c>
      <c r="H303">
        <v>9.1</v>
      </c>
      <c r="I303">
        <v>1000</v>
      </c>
      <c r="J303">
        <v>1000</v>
      </c>
      <c r="K303">
        <v>0</v>
      </c>
      <c r="L303">
        <v>1</v>
      </c>
      <c r="M303" t="s">
        <v>55</v>
      </c>
      <c r="N303">
        <v>0</v>
      </c>
      <c r="O303">
        <v>0.1</v>
      </c>
      <c r="P303">
        <v>0.5</v>
      </c>
      <c r="Q303" s="4">
        <v>0.04</v>
      </c>
      <c r="R303">
        <v>180</v>
      </c>
      <c r="S303">
        <v>90</v>
      </c>
      <c r="T303">
        <v>90</v>
      </c>
      <c r="U303">
        <v>60</v>
      </c>
      <c r="V303">
        <v>60</v>
      </c>
      <c r="W303">
        <v>0</v>
      </c>
      <c r="X303">
        <v>-1</v>
      </c>
    </row>
    <row r="304" spans="1:24">
      <c r="A304">
        <v>16396</v>
      </c>
      <c r="B304">
        <v>12845</v>
      </c>
      <c r="C304" t="s">
        <v>57</v>
      </c>
      <c r="D304" t="s">
        <v>75</v>
      </c>
      <c r="E304">
        <v>1</v>
      </c>
      <c r="F304" t="s">
        <v>53</v>
      </c>
      <c r="G304" t="s">
        <v>16</v>
      </c>
      <c r="H304">
        <v>9.1</v>
      </c>
      <c r="I304">
        <v>1000</v>
      </c>
      <c r="J304">
        <v>1000</v>
      </c>
      <c r="K304">
        <v>0</v>
      </c>
      <c r="L304">
        <v>1</v>
      </c>
      <c r="M304" t="s">
        <v>55</v>
      </c>
      <c r="N304">
        <v>0</v>
      </c>
      <c r="O304">
        <v>0.1</v>
      </c>
      <c r="P304">
        <v>0.5</v>
      </c>
      <c r="Q304" s="4">
        <v>0.04</v>
      </c>
      <c r="R304">
        <v>180</v>
      </c>
      <c r="S304">
        <v>90</v>
      </c>
      <c r="T304">
        <v>90</v>
      </c>
      <c r="U304">
        <v>60</v>
      </c>
      <c r="V304">
        <v>60</v>
      </c>
      <c r="W304">
        <v>0</v>
      </c>
      <c r="X304">
        <v>-1</v>
      </c>
    </row>
    <row r="305" spans="1:24">
      <c r="A305">
        <v>16396</v>
      </c>
      <c r="B305">
        <v>12856</v>
      </c>
      <c r="C305" t="s">
        <v>57</v>
      </c>
      <c r="D305" t="s">
        <v>76</v>
      </c>
      <c r="E305">
        <v>1</v>
      </c>
      <c r="F305" t="s">
        <v>53</v>
      </c>
      <c r="G305" t="s">
        <v>16</v>
      </c>
      <c r="H305">
        <v>9.1</v>
      </c>
      <c r="I305">
        <v>1000</v>
      </c>
      <c r="J305">
        <v>1000</v>
      </c>
      <c r="K305">
        <v>0</v>
      </c>
      <c r="L305">
        <v>1</v>
      </c>
      <c r="M305" t="s">
        <v>55</v>
      </c>
      <c r="N305">
        <v>0</v>
      </c>
      <c r="O305">
        <v>0.1</v>
      </c>
      <c r="P305">
        <v>0.5</v>
      </c>
      <c r="Q305" s="4">
        <v>0.04</v>
      </c>
      <c r="R305">
        <v>180</v>
      </c>
      <c r="S305">
        <v>90</v>
      </c>
      <c r="T305">
        <v>90</v>
      </c>
      <c r="U305">
        <v>60</v>
      </c>
      <c r="V305">
        <v>60</v>
      </c>
      <c r="W305">
        <v>0</v>
      </c>
      <c r="X305">
        <v>-1</v>
      </c>
    </row>
    <row r="306" spans="1:24">
      <c r="A306">
        <v>16396</v>
      </c>
      <c r="B306">
        <v>12867</v>
      </c>
      <c r="C306" t="s">
        <v>57</v>
      </c>
      <c r="D306" t="s">
        <v>77</v>
      </c>
      <c r="E306">
        <v>1</v>
      </c>
      <c r="F306" t="s">
        <v>53</v>
      </c>
      <c r="G306" t="s">
        <v>16</v>
      </c>
      <c r="H306">
        <v>9.1</v>
      </c>
      <c r="I306">
        <v>1000</v>
      </c>
      <c r="J306">
        <v>1000</v>
      </c>
      <c r="K306">
        <v>0</v>
      </c>
      <c r="L306">
        <v>1</v>
      </c>
      <c r="M306" t="s">
        <v>55</v>
      </c>
      <c r="N306">
        <v>0</v>
      </c>
      <c r="O306">
        <v>0.1</v>
      </c>
      <c r="P306">
        <v>0.5</v>
      </c>
      <c r="Q306" s="4">
        <v>0.04</v>
      </c>
      <c r="R306">
        <v>180</v>
      </c>
      <c r="S306">
        <v>90</v>
      </c>
      <c r="T306">
        <v>90</v>
      </c>
      <c r="U306">
        <v>60</v>
      </c>
      <c r="V306">
        <v>60</v>
      </c>
      <c r="W306">
        <v>0</v>
      </c>
      <c r="X306">
        <v>-1</v>
      </c>
    </row>
    <row r="307" spans="1:24">
      <c r="A307">
        <v>16402</v>
      </c>
      <c r="B307">
        <v>12848</v>
      </c>
      <c r="C307" t="s">
        <v>57</v>
      </c>
      <c r="D307" t="s">
        <v>75</v>
      </c>
      <c r="E307">
        <v>1</v>
      </c>
      <c r="F307" t="s">
        <v>53</v>
      </c>
      <c r="G307" t="s">
        <v>16</v>
      </c>
      <c r="H307">
        <v>9.1</v>
      </c>
      <c r="I307">
        <v>1000</v>
      </c>
      <c r="J307">
        <v>1000</v>
      </c>
      <c r="K307">
        <v>0</v>
      </c>
      <c r="L307">
        <v>1</v>
      </c>
      <c r="M307" t="s">
        <v>55</v>
      </c>
      <c r="N307">
        <v>0</v>
      </c>
      <c r="O307">
        <v>0.1</v>
      </c>
      <c r="P307">
        <v>0.5</v>
      </c>
      <c r="Q307" s="4">
        <v>0.04</v>
      </c>
      <c r="R307">
        <v>180</v>
      </c>
      <c r="S307">
        <v>90</v>
      </c>
      <c r="T307">
        <v>90</v>
      </c>
      <c r="U307">
        <v>60</v>
      </c>
      <c r="V307">
        <v>60</v>
      </c>
      <c r="W307">
        <v>0</v>
      </c>
      <c r="X307">
        <v>-1</v>
      </c>
    </row>
    <row r="308" spans="1:24">
      <c r="A308">
        <v>16402</v>
      </c>
      <c r="B308">
        <v>12859</v>
      </c>
      <c r="C308" t="s">
        <v>57</v>
      </c>
      <c r="D308" t="s">
        <v>76</v>
      </c>
      <c r="E308">
        <v>1</v>
      </c>
      <c r="F308" t="s">
        <v>53</v>
      </c>
      <c r="G308" t="s">
        <v>16</v>
      </c>
      <c r="H308">
        <v>9.1</v>
      </c>
      <c r="I308">
        <v>1000</v>
      </c>
      <c r="J308">
        <v>1000</v>
      </c>
      <c r="K308">
        <v>0</v>
      </c>
      <c r="L308">
        <v>1</v>
      </c>
      <c r="M308" t="s">
        <v>55</v>
      </c>
      <c r="N308">
        <v>0</v>
      </c>
      <c r="O308">
        <v>0.1</v>
      </c>
      <c r="P308">
        <v>0.5</v>
      </c>
      <c r="Q308" s="4">
        <v>0.04</v>
      </c>
      <c r="R308">
        <v>180</v>
      </c>
      <c r="S308">
        <v>90</v>
      </c>
      <c r="T308">
        <v>90</v>
      </c>
      <c r="U308">
        <v>60</v>
      </c>
      <c r="V308">
        <v>60</v>
      </c>
      <c r="W308">
        <v>0</v>
      </c>
      <c r="X308">
        <v>-1</v>
      </c>
    </row>
    <row r="309" spans="1:24">
      <c r="A309">
        <v>16402</v>
      </c>
      <c r="B309">
        <v>12870</v>
      </c>
      <c r="C309" t="s">
        <v>57</v>
      </c>
      <c r="D309" t="s">
        <v>77</v>
      </c>
      <c r="E309">
        <v>1</v>
      </c>
      <c r="F309" t="s">
        <v>53</v>
      </c>
      <c r="G309" t="s">
        <v>16</v>
      </c>
      <c r="H309">
        <v>9.1</v>
      </c>
      <c r="I309">
        <v>1000</v>
      </c>
      <c r="J309">
        <v>1000</v>
      </c>
      <c r="K309">
        <v>0</v>
      </c>
      <c r="L309">
        <v>1</v>
      </c>
      <c r="M309" t="s">
        <v>55</v>
      </c>
      <c r="N309">
        <v>0</v>
      </c>
      <c r="O309">
        <v>0.1</v>
      </c>
      <c r="P309">
        <v>0.5</v>
      </c>
      <c r="Q309" s="4">
        <v>0.04</v>
      </c>
      <c r="R309">
        <v>180</v>
      </c>
      <c r="S309">
        <v>90</v>
      </c>
      <c r="T309">
        <v>90</v>
      </c>
      <c r="U309">
        <v>60</v>
      </c>
      <c r="V309">
        <v>60</v>
      </c>
      <c r="W309">
        <v>0</v>
      </c>
      <c r="X309">
        <v>-1</v>
      </c>
    </row>
    <row r="310" spans="1:24">
      <c r="A310">
        <v>16403</v>
      </c>
      <c r="B310">
        <v>12849</v>
      </c>
      <c r="C310" t="s">
        <v>57</v>
      </c>
      <c r="D310" t="s">
        <v>75</v>
      </c>
      <c r="E310">
        <v>1</v>
      </c>
      <c r="F310" t="s">
        <v>53</v>
      </c>
      <c r="G310" t="s">
        <v>16</v>
      </c>
      <c r="H310">
        <v>9.1</v>
      </c>
      <c r="I310">
        <v>1000</v>
      </c>
      <c r="J310">
        <v>1000</v>
      </c>
      <c r="K310">
        <v>0</v>
      </c>
      <c r="L310">
        <v>1</v>
      </c>
      <c r="M310" t="s">
        <v>55</v>
      </c>
      <c r="N310">
        <v>0</v>
      </c>
      <c r="O310">
        <v>0.1</v>
      </c>
      <c r="P310">
        <v>0.5</v>
      </c>
      <c r="Q310" s="4">
        <v>0.04</v>
      </c>
      <c r="R310">
        <v>180</v>
      </c>
      <c r="S310">
        <v>90</v>
      </c>
      <c r="T310">
        <v>90</v>
      </c>
      <c r="U310">
        <v>60</v>
      </c>
      <c r="V310">
        <v>60</v>
      </c>
      <c r="W310">
        <v>0</v>
      </c>
      <c r="X310">
        <v>-1</v>
      </c>
    </row>
    <row r="311" spans="1:24">
      <c r="A311">
        <v>16403</v>
      </c>
      <c r="B311">
        <v>12860</v>
      </c>
      <c r="C311" t="s">
        <v>57</v>
      </c>
      <c r="D311" t="s">
        <v>76</v>
      </c>
      <c r="E311">
        <v>1</v>
      </c>
      <c r="F311" t="s">
        <v>53</v>
      </c>
      <c r="G311" t="s">
        <v>16</v>
      </c>
      <c r="H311">
        <v>9.1</v>
      </c>
      <c r="I311">
        <v>1000</v>
      </c>
      <c r="J311">
        <v>1000</v>
      </c>
      <c r="K311">
        <v>0</v>
      </c>
      <c r="L311">
        <v>1</v>
      </c>
      <c r="M311" t="s">
        <v>55</v>
      </c>
      <c r="N311">
        <v>0</v>
      </c>
      <c r="O311">
        <v>0.1</v>
      </c>
      <c r="P311">
        <v>0.5</v>
      </c>
      <c r="Q311" s="4">
        <v>0.04</v>
      </c>
      <c r="R311">
        <v>180</v>
      </c>
      <c r="S311">
        <v>90</v>
      </c>
      <c r="T311">
        <v>90</v>
      </c>
      <c r="U311">
        <v>60</v>
      </c>
      <c r="V311">
        <v>60</v>
      </c>
      <c r="W311">
        <v>0</v>
      </c>
      <c r="X311">
        <v>-1</v>
      </c>
    </row>
    <row r="312" spans="1:24">
      <c r="A312">
        <v>16403</v>
      </c>
      <c r="B312">
        <v>12871</v>
      </c>
      <c r="C312" t="s">
        <v>57</v>
      </c>
      <c r="D312" t="s">
        <v>77</v>
      </c>
      <c r="E312">
        <v>1</v>
      </c>
      <c r="F312" t="s">
        <v>53</v>
      </c>
      <c r="G312" t="s">
        <v>16</v>
      </c>
      <c r="H312">
        <v>9.1</v>
      </c>
      <c r="I312">
        <v>1000</v>
      </c>
      <c r="J312">
        <v>1000</v>
      </c>
      <c r="K312">
        <v>0</v>
      </c>
      <c r="L312">
        <v>1</v>
      </c>
      <c r="M312" t="s">
        <v>55</v>
      </c>
      <c r="N312">
        <v>0</v>
      </c>
      <c r="O312">
        <v>0.1</v>
      </c>
      <c r="P312">
        <v>0.5</v>
      </c>
      <c r="Q312" s="4">
        <v>0.04</v>
      </c>
      <c r="R312">
        <v>180</v>
      </c>
      <c r="S312">
        <v>90</v>
      </c>
      <c r="T312">
        <v>90</v>
      </c>
      <c r="U312">
        <v>60</v>
      </c>
      <c r="V312">
        <v>60</v>
      </c>
      <c r="W312">
        <v>0</v>
      </c>
      <c r="X312">
        <v>-1</v>
      </c>
    </row>
    <row r="313" spans="1:24">
      <c r="A313">
        <v>16403</v>
      </c>
      <c r="B313">
        <v>13612</v>
      </c>
      <c r="C313" t="s">
        <v>57</v>
      </c>
      <c r="D313" t="s">
        <v>75</v>
      </c>
      <c r="E313">
        <v>1</v>
      </c>
      <c r="F313" t="s">
        <v>53</v>
      </c>
      <c r="G313" t="s">
        <v>16</v>
      </c>
      <c r="H313">
        <v>9.1</v>
      </c>
      <c r="I313">
        <v>1000</v>
      </c>
      <c r="J313">
        <v>1000</v>
      </c>
      <c r="K313">
        <v>0</v>
      </c>
      <c r="L313">
        <v>1</v>
      </c>
      <c r="M313" t="s">
        <v>55</v>
      </c>
      <c r="N313">
        <v>0</v>
      </c>
      <c r="O313">
        <v>0.1</v>
      </c>
      <c r="P313">
        <v>0.5</v>
      </c>
      <c r="Q313" s="4">
        <v>0.04</v>
      </c>
      <c r="R313">
        <v>180</v>
      </c>
      <c r="S313">
        <v>90</v>
      </c>
      <c r="T313">
        <v>90</v>
      </c>
      <c r="U313">
        <v>60</v>
      </c>
      <c r="V313">
        <v>60</v>
      </c>
      <c r="W313">
        <v>0</v>
      </c>
      <c r="X313">
        <v>-1</v>
      </c>
    </row>
    <row r="314" spans="1:24">
      <c r="A314">
        <v>16403</v>
      </c>
      <c r="B314">
        <v>13616</v>
      </c>
      <c r="C314" t="s">
        <v>57</v>
      </c>
      <c r="D314" t="s">
        <v>76</v>
      </c>
      <c r="E314">
        <v>1</v>
      </c>
      <c r="F314" t="s">
        <v>53</v>
      </c>
      <c r="G314" t="s">
        <v>16</v>
      </c>
      <c r="H314">
        <v>9.1</v>
      </c>
      <c r="I314">
        <v>1000</v>
      </c>
      <c r="J314">
        <v>1000</v>
      </c>
      <c r="K314">
        <v>0</v>
      </c>
      <c r="L314">
        <v>1</v>
      </c>
      <c r="M314" t="s">
        <v>55</v>
      </c>
      <c r="N314">
        <v>0</v>
      </c>
      <c r="O314">
        <v>0.1</v>
      </c>
      <c r="P314">
        <v>0.5</v>
      </c>
      <c r="Q314" s="4">
        <v>0.04</v>
      </c>
      <c r="R314">
        <v>180</v>
      </c>
      <c r="S314">
        <v>90</v>
      </c>
      <c r="T314">
        <v>90</v>
      </c>
      <c r="U314">
        <v>60</v>
      </c>
      <c r="V314">
        <v>60</v>
      </c>
      <c r="W314">
        <v>0</v>
      </c>
      <c r="X314">
        <v>-1</v>
      </c>
    </row>
    <row r="315" spans="1:24">
      <c r="A315">
        <v>16403</v>
      </c>
      <c r="B315">
        <v>13620</v>
      </c>
      <c r="C315" t="s">
        <v>57</v>
      </c>
      <c r="D315" t="s">
        <v>77</v>
      </c>
      <c r="E315">
        <v>1</v>
      </c>
      <c r="F315" t="s">
        <v>53</v>
      </c>
      <c r="G315" t="s">
        <v>16</v>
      </c>
      <c r="H315">
        <v>9.1</v>
      </c>
      <c r="I315">
        <v>1000</v>
      </c>
      <c r="J315">
        <v>1000</v>
      </c>
      <c r="K315">
        <v>0</v>
      </c>
      <c r="L315">
        <v>1</v>
      </c>
      <c r="M315" t="s">
        <v>55</v>
      </c>
      <c r="N315">
        <v>0</v>
      </c>
      <c r="O315">
        <v>0.1</v>
      </c>
      <c r="P315">
        <v>0.5</v>
      </c>
      <c r="Q315" s="4">
        <v>0.04</v>
      </c>
      <c r="R315">
        <v>180</v>
      </c>
      <c r="S315">
        <v>90</v>
      </c>
      <c r="T315">
        <v>90</v>
      </c>
      <c r="U315">
        <v>60</v>
      </c>
      <c r="V315">
        <v>60</v>
      </c>
      <c r="W315">
        <v>0</v>
      </c>
      <c r="X315">
        <v>-1</v>
      </c>
    </row>
    <row r="316" spans="1:24">
      <c r="A316">
        <v>16404</v>
      </c>
      <c r="B316">
        <v>12850</v>
      </c>
      <c r="C316" t="s">
        <v>57</v>
      </c>
      <c r="D316" t="s">
        <v>75</v>
      </c>
      <c r="E316">
        <v>1</v>
      </c>
      <c r="F316" t="s">
        <v>53</v>
      </c>
      <c r="G316" t="s">
        <v>16</v>
      </c>
      <c r="H316">
        <v>9.1</v>
      </c>
      <c r="I316">
        <v>1000</v>
      </c>
      <c r="J316">
        <v>1000</v>
      </c>
      <c r="K316">
        <v>0</v>
      </c>
      <c r="L316">
        <v>1</v>
      </c>
      <c r="M316" t="s">
        <v>55</v>
      </c>
      <c r="N316">
        <v>0</v>
      </c>
      <c r="O316">
        <v>0.1</v>
      </c>
      <c r="P316">
        <v>0.5</v>
      </c>
      <c r="Q316" s="4">
        <v>0.04</v>
      </c>
      <c r="R316">
        <v>180</v>
      </c>
      <c r="S316">
        <v>90</v>
      </c>
      <c r="T316">
        <v>90</v>
      </c>
      <c r="U316">
        <v>60</v>
      </c>
      <c r="V316">
        <v>60</v>
      </c>
      <c r="W316">
        <v>0</v>
      </c>
      <c r="X316">
        <v>-1</v>
      </c>
    </row>
    <row r="317" spans="1:24">
      <c r="A317">
        <v>16404</v>
      </c>
      <c r="B317">
        <v>12861</v>
      </c>
      <c r="C317" t="s">
        <v>57</v>
      </c>
      <c r="D317" t="s">
        <v>76</v>
      </c>
      <c r="E317">
        <v>1</v>
      </c>
      <c r="F317" t="s">
        <v>53</v>
      </c>
      <c r="G317" t="s">
        <v>16</v>
      </c>
      <c r="H317">
        <v>9.1</v>
      </c>
      <c r="I317">
        <v>1000</v>
      </c>
      <c r="J317">
        <v>1000</v>
      </c>
      <c r="K317">
        <v>0</v>
      </c>
      <c r="L317">
        <v>1</v>
      </c>
      <c r="M317" t="s">
        <v>55</v>
      </c>
      <c r="N317">
        <v>0</v>
      </c>
      <c r="O317">
        <v>0.1</v>
      </c>
      <c r="P317">
        <v>0.5</v>
      </c>
      <c r="Q317" s="4">
        <v>0.04</v>
      </c>
      <c r="R317">
        <v>180</v>
      </c>
      <c r="S317">
        <v>90</v>
      </c>
      <c r="T317">
        <v>90</v>
      </c>
      <c r="U317">
        <v>60</v>
      </c>
      <c r="V317">
        <v>60</v>
      </c>
      <c r="W317">
        <v>0</v>
      </c>
      <c r="X317">
        <v>-1</v>
      </c>
    </row>
    <row r="318" spans="1:24">
      <c r="A318">
        <v>16404</v>
      </c>
      <c r="B318">
        <v>12872</v>
      </c>
      <c r="C318" t="s">
        <v>57</v>
      </c>
      <c r="D318" t="s">
        <v>94</v>
      </c>
      <c r="E318">
        <v>1</v>
      </c>
      <c r="F318" t="s">
        <v>53</v>
      </c>
      <c r="G318" t="s">
        <v>16</v>
      </c>
      <c r="H318">
        <v>9.1</v>
      </c>
      <c r="I318">
        <v>1000</v>
      </c>
      <c r="J318">
        <v>1000</v>
      </c>
      <c r="K318">
        <v>0</v>
      </c>
      <c r="L318">
        <v>1</v>
      </c>
      <c r="M318" t="s">
        <v>55</v>
      </c>
      <c r="N318">
        <v>0</v>
      </c>
      <c r="O318">
        <v>0.1</v>
      </c>
      <c r="P318">
        <v>0.5</v>
      </c>
      <c r="Q318" s="4">
        <v>0.04</v>
      </c>
      <c r="R318">
        <v>180</v>
      </c>
      <c r="S318">
        <v>90</v>
      </c>
      <c r="T318">
        <v>90</v>
      </c>
      <c r="U318">
        <v>60</v>
      </c>
      <c r="V318">
        <v>60</v>
      </c>
      <c r="W318">
        <v>0</v>
      </c>
      <c r="X318">
        <v>-1</v>
      </c>
    </row>
    <row r="319" spans="1:24">
      <c r="A319">
        <v>16498</v>
      </c>
      <c r="B319">
        <v>12851</v>
      </c>
      <c r="C319" t="s">
        <v>57</v>
      </c>
      <c r="D319" t="s">
        <v>75</v>
      </c>
      <c r="E319">
        <v>1</v>
      </c>
      <c r="F319" t="s">
        <v>53</v>
      </c>
      <c r="G319" t="s">
        <v>16</v>
      </c>
      <c r="H319">
        <v>9.1</v>
      </c>
      <c r="I319">
        <v>1000</v>
      </c>
      <c r="J319">
        <v>1000</v>
      </c>
      <c r="K319">
        <v>0</v>
      </c>
      <c r="L319">
        <v>1</v>
      </c>
      <c r="M319" t="s">
        <v>55</v>
      </c>
      <c r="N319">
        <v>0</v>
      </c>
      <c r="O319">
        <v>0.1</v>
      </c>
      <c r="P319">
        <v>0.5</v>
      </c>
      <c r="Q319" s="4">
        <v>0.04</v>
      </c>
      <c r="R319">
        <v>180</v>
      </c>
      <c r="S319">
        <v>90</v>
      </c>
      <c r="T319">
        <v>90</v>
      </c>
      <c r="U319">
        <v>60</v>
      </c>
      <c r="V319">
        <v>60</v>
      </c>
      <c r="W319">
        <v>0</v>
      </c>
      <c r="X319">
        <v>-1</v>
      </c>
    </row>
    <row r="320" spans="1:24">
      <c r="A320">
        <v>16498</v>
      </c>
      <c r="B320">
        <v>12862</v>
      </c>
      <c r="C320" t="s">
        <v>57</v>
      </c>
      <c r="D320" t="s">
        <v>76</v>
      </c>
      <c r="E320">
        <v>1</v>
      </c>
      <c r="F320" t="s">
        <v>53</v>
      </c>
      <c r="G320" t="s">
        <v>16</v>
      </c>
      <c r="H320">
        <v>9.1</v>
      </c>
      <c r="I320">
        <v>1000</v>
      </c>
      <c r="J320">
        <v>1000</v>
      </c>
      <c r="K320">
        <v>0</v>
      </c>
      <c r="L320">
        <v>1</v>
      </c>
      <c r="M320" t="s">
        <v>55</v>
      </c>
      <c r="N320">
        <v>0</v>
      </c>
      <c r="O320">
        <v>0.1</v>
      </c>
      <c r="P320">
        <v>0.5</v>
      </c>
      <c r="Q320" s="4">
        <v>0.04</v>
      </c>
      <c r="R320">
        <v>180</v>
      </c>
      <c r="S320">
        <v>90</v>
      </c>
      <c r="T320">
        <v>90</v>
      </c>
      <c r="U320">
        <v>60</v>
      </c>
      <c r="V320">
        <v>60</v>
      </c>
      <c r="W320">
        <v>0</v>
      </c>
      <c r="X320">
        <v>-1</v>
      </c>
    </row>
    <row r="321" spans="1:24">
      <c r="A321">
        <v>16498</v>
      </c>
      <c r="B321">
        <v>12873</v>
      </c>
      <c r="C321" t="s">
        <v>57</v>
      </c>
      <c r="D321" t="s">
        <v>77</v>
      </c>
      <c r="E321">
        <v>1</v>
      </c>
      <c r="F321" t="s">
        <v>53</v>
      </c>
      <c r="G321" t="s">
        <v>16</v>
      </c>
      <c r="H321">
        <v>9.1</v>
      </c>
      <c r="I321">
        <v>1000</v>
      </c>
      <c r="J321">
        <v>1000</v>
      </c>
      <c r="K321">
        <v>0</v>
      </c>
      <c r="L321">
        <v>1</v>
      </c>
      <c r="M321" t="s">
        <v>55</v>
      </c>
      <c r="N321">
        <v>0</v>
      </c>
      <c r="O321">
        <v>0.1</v>
      </c>
      <c r="P321">
        <v>0.5</v>
      </c>
      <c r="Q321" s="4">
        <v>0.04</v>
      </c>
      <c r="R321">
        <v>180</v>
      </c>
      <c r="S321">
        <v>90</v>
      </c>
      <c r="T321">
        <v>90</v>
      </c>
      <c r="U321">
        <v>60</v>
      </c>
      <c r="V321">
        <v>60</v>
      </c>
      <c r="W321">
        <v>0</v>
      </c>
      <c r="X321">
        <v>-1</v>
      </c>
    </row>
    <row r="322" spans="1:24">
      <c r="A322">
        <v>16699</v>
      </c>
      <c r="B322">
        <v>13216</v>
      </c>
      <c r="C322" t="s">
        <v>57</v>
      </c>
      <c r="D322" t="s">
        <v>100</v>
      </c>
      <c r="E322">
        <v>1</v>
      </c>
      <c r="F322" t="s">
        <v>53</v>
      </c>
      <c r="G322" t="s">
        <v>16</v>
      </c>
      <c r="H322">
        <v>9.1</v>
      </c>
      <c r="I322">
        <v>1000</v>
      </c>
      <c r="J322">
        <v>1000</v>
      </c>
      <c r="K322">
        <v>0</v>
      </c>
      <c r="L322">
        <v>1</v>
      </c>
      <c r="M322" t="s">
        <v>55</v>
      </c>
      <c r="N322">
        <v>0</v>
      </c>
      <c r="O322">
        <v>0.1</v>
      </c>
      <c r="P322">
        <v>0.5</v>
      </c>
      <c r="Q322" s="4">
        <v>0.04</v>
      </c>
      <c r="R322">
        <v>180</v>
      </c>
      <c r="S322">
        <v>90</v>
      </c>
      <c r="T322">
        <v>90</v>
      </c>
      <c r="U322">
        <v>60</v>
      </c>
      <c r="V322">
        <v>60</v>
      </c>
      <c r="W322">
        <v>0</v>
      </c>
      <c r="X322">
        <v>-1</v>
      </c>
    </row>
    <row r="323" spans="1:24">
      <c r="A323">
        <v>16699</v>
      </c>
      <c r="B323">
        <v>13218</v>
      </c>
      <c r="C323" t="s">
        <v>57</v>
      </c>
      <c r="D323" t="s">
        <v>101</v>
      </c>
      <c r="E323">
        <v>1</v>
      </c>
      <c r="F323" t="s">
        <v>53</v>
      </c>
      <c r="G323" t="s">
        <v>16</v>
      </c>
      <c r="H323">
        <v>9.1</v>
      </c>
      <c r="I323">
        <v>1000</v>
      </c>
      <c r="J323">
        <v>1000</v>
      </c>
      <c r="K323">
        <v>0</v>
      </c>
      <c r="L323">
        <v>1</v>
      </c>
      <c r="M323" t="s">
        <v>55</v>
      </c>
      <c r="N323">
        <v>0</v>
      </c>
      <c r="O323">
        <v>0.1</v>
      </c>
      <c r="P323">
        <v>0.5</v>
      </c>
      <c r="Q323" s="4">
        <v>0.04</v>
      </c>
      <c r="R323">
        <v>180</v>
      </c>
      <c r="S323">
        <v>90</v>
      </c>
      <c r="T323">
        <v>90</v>
      </c>
      <c r="U323">
        <v>60</v>
      </c>
      <c r="V323">
        <v>60</v>
      </c>
      <c r="W323">
        <v>0</v>
      </c>
      <c r="X323">
        <v>-1</v>
      </c>
    </row>
    <row r="324" spans="1:24">
      <c r="A324">
        <v>16699</v>
      </c>
      <c r="B324">
        <v>13220</v>
      </c>
      <c r="C324" t="s">
        <v>57</v>
      </c>
      <c r="D324" t="s">
        <v>102</v>
      </c>
      <c r="E324">
        <v>1</v>
      </c>
      <c r="F324" t="s">
        <v>53</v>
      </c>
      <c r="G324" t="s">
        <v>16</v>
      </c>
      <c r="H324">
        <v>9.1</v>
      </c>
      <c r="I324">
        <v>1000</v>
      </c>
      <c r="J324">
        <v>1000</v>
      </c>
      <c r="K324">
        <v>0</v>
      </c>
      <c r="L324">
        <v>1</v>
      </c>
      <c r="M324" t="s">
        <v>55</v>
      </c>
      <c r="N324">
        <v>0</v>
      </c>
      <c r="O324">
        <v>0.1</v>
      </c>
      <c r="P324">
        <v>0.5</v>
      </c>
      <c r="Q324" s="4">
        <v>0.04</v>
      </c>
      <c r="R324">
        <v>180</v>
      </c>
      <c r="S324">
        <v>90</v>
      </c>
      <c r="T324">
        <v>90</v>
      </c>
      <c r="U324">
        <v>60</v>
      </c>
      <c r="V324">
        <v>60</v>
      </c>
      <c r="W324">
        <v>0</v>
      </c>
      <c r="X324">
        <v>-1</v>
      </c>
    </row>
    <row r="325" spans="1:24">
      <c r="A325">
        <v>16699</v>
      </c>
      <c r="B325">
        <v>13222</v>
      </c>
      <c r="C325" t="s">
        <v>57</v>
      </c>
      <c r="D325" t="s">
        <v>103</v>
      </c>
      <c r="E325">
        <v>1</v>
      </c>
      <c r="F325" t="s">
        <v>53</v>
      </c>
      <c r="G325" t="s">
        <v>16</v>
      </c>
      <c r="H325">
        <v>9.1</v>
      </c>
      <c r="I325">
        <v>1000</v>
      </c>
      <c r="J325">
        <v>1000</v>
      </c>
      <c r="K325">
        <v>0</v>
      </c>
      <c r="L325">
        <v>1</v>
      </c>
      <c r="M325" t="s">
        <v>55</v>
      </c>
      <c r="N325">
        <v>0</v>
      </c>
      <c r="O325">
        <v>0.1</v>
      </c>
      <c r="P325">
        <v>0.5</v>
      </c>
      <c r="Q325" s="4">
        <v>0.04</v>
      </c>
      <c r="R325">
        <v>180</v>
      </c>
      <c r="S325">
        <v>90</v>
      </c>
      <c r="T325">
        <v>90</v>
      </c>
      <c r="U325">
        <v>60</v>
      </c>
      <c r="V325">
        <v>60</v>
      </c>
      <c r="W325">
        <v>0</v>
      </c>
      <c r="X325">
        <v>-1</v>
      </c>
    </row>
    <row r="326" spans="1:24">
      <c r="A326">
        <v>16699</v>
      </c>
      <c r="B326">
        <v>13224</v>
      </c>
      <c r="C326" t="s">
        <v>57</v>
      </c>
      <c r="D326" t="s">
        <v>104</v>
      </c>
      <c r="E326">
        <v>1</v>
      </c>
      <c r="F326" t="s">
        <v>53</v>
      </c>
      <c r="G326" t="s">
        <v>16</v>
      </c>
      <c r="H326">
        <v>9.1</v>
      </c>
      <c r="I326">
        <v>1000</v>
      </c>
      <c r="J326">
        <v>1000</v>
      </c>
      <c r="K326">
        <v>0</v>
      </c>
      <c r="L326">
        <v>1</v>
      </c>
      <c r="M326" t="s">
        <v>55</v>
      </c>
      <c r="N326">
        <v>0</v>
      </c>
      <c r="O326">
        <v>0.1</v>
      </c>
      <c r="P326">
        <v>0.5</v>
      </c>
      <c r="Q326" s="4">
        <v>0.04</v>
      </c>
      <c r="R326">
        <v>180</v>
      </c>
      <c r="S326">
        <v>90</v>
      </c>
      <c r="T326">
        <v>90</v>
      </c>
      <c r="U326">
        <v>60</v>
      </c>
      <c r="V326">
        <v>60</v>
      </c>
      <c r="W326">
        <v>0</v>
      </c>
      <c r="X326">
        <v>-1</v>
      </c>
    </row>
    <row r="327" spans="1:24">
      <c r="A327">
        <v>16699</v>
      </c>
      <c r="B327">
        <v>13226</v>
      </c>
      <c r="C327" t="s">
        <v>57</v>
      </c>
      <c r="D327" t="s">
        <v>105</v>
      </c>
      <c r="E327">
        <v>1</v>
      </c>
      <c r="F327" t="s">
        <v>53</v>
      </c>
      <c r="G327" t="s">
        <v>16</v>
      </c>
      <c r="H327">
        <v>9.1</v>
      </c>
      <c r="I327">
        <v>1000</v>
      </c>
      <c r="J327">
        <v>1000</v>
      </c>
      <c r="K327">
        <v>0</v>
      </c>
      <c r="L327">
        <v>1</v>
      </c>
      <c r="M327" t="s">
        <v>55</v>
      </c>
      <c r="N327">
        <v>0</v>
      </c>
      <c r="O327">
        <v>0.1</v>
      </c>
      <c r="P327">
        <v>0.5</v>
      </c>
      <c r="Q327" s="4">
        <v>0.04</v>
      </c>
      <c r="R327">
        <v>180</v>
      </c>
      <c r="S327">
        <v>90</v>
      </c>
      <c r="T327">
        <v>90</v>
      </c>
      <c r="U327">
        <v>60</v>
      </c>
      <c r="V327">
        <v>60</v>
      </c>
      <c r="W327">
        <v>0</v>
      </c>
      <c r="X327">
        <v>-1</v>
      </c>
    </row>
    <row r="328" spans="1:24">
      <c r="A328">
        <v>16700</v>
      </c>
      <c r="B328">
        <v>13217</v>
      </c>
      <c r="C328" t="s">
        <v>57</v>
      </c>
      <c r="D328" t="s">
        <v>100</v>
      </c>
      <c r="E328">
        <v>1</v>
      </c>
      <c r="F328" t="s">
        <v>53</v>
      </c>
      <c r="G328" t="s">
        <v>16</v>
      </c>
      <c r="H328">
        <v>9.1</v>
      </c>
      <c r="I328">
        <v>1000</v>
      </c>
      <c r="J328">
        <v>1000</v>
      </c>
      <c r="K328">
        <v>0</v>
      </c>
      <c r="L328">
        <v>1</v>
      </c>
      <c r="M328" t="s">
        <v>55</v>
      </c>
      <c r="N328">
        <v>0</v>
      </c>
      <c r="O328">
        <v>0.1</v>
      </c>
      <c r="P328">
        <v>0.5</v>
      </c>
      <c r="Q328" s="4">
        <v>0.04</v>
      </c>
      <c r="R328">
        <v>180</v>
      </c>
      <c r="S328">
        <v>90</v>
      </c>
      <c r="T328">
        <v>90</v>
      </c>
      <c r="U328">
        <v>60</v>
      </c>
      <c r="V328">
        <v>60</v>
      </c>
      <c r="W328">
        <v>0</v>
      </c>
      <c r="X328">
        <v>-1</v>
      </c>
    </row>
    <row r="329" spans="1:24">
      <c r="A329">
        <v>16700</v>
      </c>
      <c r="B329">
        <v>13219</v>
      </c>
      <c r="C329" t="s">
        <v>57</v>
      </c>
      <c r="D329" t="s">
        <v>101</v>
      </c>
      <c r="E329">
        <v>1</v>
      </c>
      <c r="F329" t="s">
        <v>53</v>
      </c>
      <c r="G329" t="s">
        <v>16</v>
      </c>
      <c r="H329">
        <v>9.1</v>
      </c>
      <c r="I329">
        <v>1000</v>
      </c>
      <c r="J329">
        <v>1000</v>
      </c>
      <c r="K329">
        <v>0</v>
      </c>
      <c r="L329">
        <v>1</v>
      </c>
      <c r="M329" t="s">
        <v>55</v>
      </c>
      <c r="N329">
        <v>0</v>
      </c>
      <c r="O329">
        <v>0.1</v>
      </c>
      <c r="P329">
        <v>0.5</v>
      </c>
      <c r="Q329" s="4">
        <v>0.04</v>
      </c>
      <c r="R329">
        <v>180</v>
      </c>
      <c r="S329">
        <v>90</v>
      </c>
      <c r="T329">
        <v>90</v>
      </c>
      <c r="U329">
        <v>60</v>
      </c>
      <c r="V329">
        <v>60</v>
      </c>
      <c r="W329">
        <v>0</v>
      </c>
      <c r="X329">
        <v>-1</v>
      </c>
    </row>
    <row r="330" spans="1:24">
      <c r="A330">
        <v>16700</v>
      </c>
      <c r="B330">
        <v>13221</v>
      </c>
      <c r="C330" t="s">
        <v>57</v>
      </c>
      <c r="D330" t="s">
        <v>108</v>
      </c>
      <c r="E330">
        <v>1</v>
      </c>
      <c r="F330" t="s">
        <v>53</v>
      </c>
      <c r="G330" t="s">
        <v>16</v>
      </c>
      <c r="H330">
        <v>9.1</v>
      </c>
      <c r="I330">
        <v>1000</v>
      </c>
      <c r="J330">
        <v>1000</v>
      </c>
      <c r="K330">
        <v>0</v>
      </c>
      <c r="L330">
        <v>1</v>
      </c>
      <c r="M330" t="s">
        <v>55</v>
      </c>
      <c r="N330">
        <v>0</v>
      </c>
      <c r="O330">
        <v>0.1</v>
      </c>
      <c r="P330">
        <v>0.5</v>
      </c>
      <c r="Q330" s="4">
        <v>0.04</v>
      </c>
      <c r="R330">
        <v>180</v>
      </c>
      <c r="S330">
        <v>90</v>
      </c>
      <c r="T330">
        <v>90</v>
      </c>
      <c r="U330">
        <v>60</v>
      </c>
      <c r="V330">
        <v>60</v>
      </c>
      <c r="W330">
        <v>0</v>
      </c>
      <c r="X330">
        <v>-1</v>
      </c>
    </row>
    <row r="331" spans="1:24">
      <c r="A331">
        <v>16700</v>
      </c>
      <c r="B331">
        <v>13223</v>
      </c>
      <c r="C331" t="s">
        <v>57</v>
      </c>
      <c r="D331" t="s">
        <v>109</v>
      </c>
      <c r="E331">
        <v>1</v>
      </c>
      <c r="F331" t="s">
        <v>53</v>
      </c>
      <c r="G331" t="s">
        <v>16</v>
      </c>
      <c r="H331">
        <v>9.1</v>
      </c>
      <c r="I331">
        <v>1000</v>
      </c>
      <c r="J331">
        <v>1000</v>
      </c>
      <c r="K331">
        <v>0</v>
      </c>
      <c r="L331">
        <v>1</v>
      </c>
      <c r="M331" t="s">
        <v>55</v>
      </c>
      <c r="N331">
        <v>0</v>
      </c>
      <c r="O331">
        <v>0.1</v>
      </c>
      <c r="P331">
        <v>0.5</v>
      </c>
      <c r="Q331" s="4">
        <v>0.04</v>
      </c>
      <c r="R331">
        <v>180</v>
      </c>
      <c r="S331">
        <v>90</v>
      </c>
      <c r="T331">
        <v>90</v>
      </c>
      <c r="U331">
        <v>60</v>
      </c>
      <c r="V331">
        <v>60</v>
      </c>
      <c r="W331">
        <v>0</v>
      </c>
      <c r="X331">
        <v>-1</v>
      </c>
    </row>
    <row r="332" spans="1:24">
      <c r="A332">
        <v>16700</v>
      </c>
      <c r="B332">
        <v>13225</v>
      </c>
      <c r="C332" t="s">
        <v>57</v>
      </c>
      <c r="D332" t="s">
        <v>104</v>
      </c>
      <c r="E332">
        <v>1</v>
      </c>
      <c r="F332" t="s">
        <v>53</v>
      </c>
      <c r="G332" t="s">
        <v>16</v>
      </c>
      <c r="H332">
        <v>9.1</v>
      </c>
      <c r="I332">
        <v>1000</v>
      </c>
      <c r="J332">
        <v>1000</v>
      </c>
      <c r="K332">
        <v>0</v>
      </c>
      <c r="L332">
        <v>1</v>
      </c>
      <c r="M332" t="s">
        <v>55</v>
      </c>
      <c r="N332">
        <v>0</v>
      </c>
      <c r="O332">
        <v>0.1</v>
      </c>
      <c r="P332">
        <v>0.5</v>
      </c>
      <c r="Q332" s="4">
        <v>0.04</v>
      </c>
      <c r="R332">
        <v>180</v>
      </c>
      <c r="S332">
        <v>90</v>
      </c>
      <c r="T332">
        <v>90</v>
      </c>
      <c r="U332">
        <v>60</v>
      </c>
      <c r="V332">
        <v>60</v>
      </c>
      <c r="W332">
        <v>0</v>
      </c>
      <c r="X332">
        <v>-1</v>
      </c>
    </row>
    <row r="333" spans="1:24">
      <c r="A333">
        <v>16700</v>
      </c>
      <c r="B333">
        <v>13227</v>
      </c>
      <c r="C333" t="s">
        <v>57</v>
      </c>
      <c r="D333" t="s">
        <v>105</v>
      </c>
      <c r="E333">
        <v>1</v>
      </c>
      <c r="F333" t="s">
        <v>53</v>
      </c>
      <c r="G333" t="s">
        <v>16</v>
      </c>
      <c r="H333">
        <v>9.1</v>
      </c>
      <c r="I333">
        <v>1000</v>
      </c>
      <c r="J333">
        <v>1000</v>
      </c>
      <c r="K333">
        <v>0</v>
      </c>
      <c r="L333">
        <v>1</v>
      </c>
      <c r="M333" t="s">
        <v>55</v>
      </c>
      <c r="N333">
        <v>0</v>
      </c>
      <c r="O333">
        <v>0.1</v>
      </c>
      <c r="P333">
        <v>0.5</v>
      </c>
      <c r="Q333" s="4">
        <v>0.04</v>
      </c>
      <c r="R333">
        <v>180</v>
      </c>
      <c r="S333">
        <v>90</v>
      </c>
      <c r="T333">
        <v>90</v>
      </c>
      <c r="U333">
        <v>60</v>
      </c>
      <c r="V333">
        <v>60</v>
      </c>
      <c r="W333">
        <v>0</v>
      </c>
      <c r="X333">
        <v>-1</v>
      </c>
    </row>
    <row r="334" spans="1:24">
      <c r="A334">
        <v>16701</v>
      </c>
      <c r="B334">
        <v>13228</v>
      </c>
      <c r="C334" t="s">
        <v>57</v>
      </c>
      <c r="D334" t="s">
        <v>100</v>
      </c>
      <c r="E334">
        <v>1</v>
      </c>
      <c r="F334" t="s">
        <v>53</v>
      </c>
      <c r="G334" t="s">
        <v>16</v>
      </c>
      <c r="H334">
        <v>9.1</v>
      </c>
      <c r="I334">
        <v>1000</v>
      </c>
      <c r="J334">
        <v>1000</v>
      </c>
      <c r="K334">
        <v>0</v>
      </c>
      <c r="L334">
        <v>1</v>
      </c>
      <c r="M334" t="s">
        <v>55</v>
      </c>
      <c r="N334">
        <v>0</v>
      </c>
      <c r="O334">
        <v>0.1</v>
      </c>
      <c r="P334">
        <v>0.5</v>
      </c>
      <c r="Q334" s="4">
        <v>0.04</v>
      </c>
      <c r="R334">
        <v>180</v>
      </c>
      <c r="S334">
        <v>90</v>
      </c>
      <c r="T334">
        <v>90</v>
      </c>
      <c r="U334">
        <v>60</v>
      </c>
      <c r="V334">
        <v>60</v>
      </c>
      <c r="W334">
        <v>0</v>
      </c>
      <c r="X334">
        <v>-1</v>
      </c>
    </row>
    <row r="335" spans="1:24">
      <c r="A335">
        <v>16701</v>
      </c>
      <c r="B335">
        <v>13242</v>
      </c>
      <c r="C335" t="s">
        <v>57</v>
      </c>
      <c r="D335" t="s">
        <v>102</v>
      </c>
      <c r="E335">
        <v>1</v>
      </c>
      <c r="F335" t="s">
        <v>53</v>
      </c>
      <c r="G335" t="s">
        <v>16</v>
      </c>
      <c r="H335">
        <v>9.1</v>
      </c>
      <c r="I335">
        <v>1000</v>
      </c>
      <c r="J335">
        <v>1000</v>
      </c>
      <c r="K335">
        <v>0</v>
      </c>
      <c r="L335">
        <v>1</v>
      </c>
      <c r="M335" t="s">
        <v>55</v>
      </c>
      <c r="N335">
        <v>0</v>
      </c>
      <c r="O335">
        <v>0.1</v>
      </c>
      <c r="P335">
        <v>0.5</v>
      </c>
      <c r="Q335" s="4">
        <v>0.04</v>
      </c>
      <c r="R335">
        <v>180</v>
      </c>
      <c r="S335">
        <v>90</v>
      </c>
      <c r="T335">
        <v>90</v>
      </c>
      <c r="U335">
        <v>60</v>
      </c>
      <c r="V335">
        <v>60</v>
      </c>
      <c r="W335">
        <v>0</v>
      </c>
      <c r="X335">
        <v>-1</v>
      </c>
    </row>
    <row r="336" spans="1:24">
      <c r="A336">
        <v>16701</v>
      </c>
      <c r="B336">
        <v>13251</v>
      </c>
      <c r="C336" t="s">
        <v>57</v>
      </c>
      <c r="D336" t="s">
        <v>104</v>
      </c>
      <c r="E336">
        <v>1</v>
      </c>
      <c r="F336" t="s">
        <v>53</v>
      </c>
      <c r="G336" t="s">
        <v>16</v>
      </c>
      <c r="H336">
        <v>9.1</v>
      </c>
      <c r="I336">
        <v>1000</v>
      </c>
      <c r="J336">
        <v>1000</v>
      </c>
      <c r="K336">
        <v>0</v>
      </c>
      <c r="L336">
        <v>1</v>
      </c>
      <c r="M336" t="s">
        <v>55</v>
      </c>
      <c r="N336">
        <v>0</v>
      </c>
      <c r="O336">
        <v>0.1</v>
      </c>
      <c r="P336">
        <v>0.5</v>
      </c>
      <c r="Q336" s="4">
        <v>0.04</v>
      </c>
      <c r="R336">
        <v>180</v>
      </c>
      <c r="S336">
        <v>90</v>
      </c>
      <c r="T336">
        <v>90</v>
      </c>
      <c r="U336">
        <v>60</v>
      </c>
      <c r="V336">
        <v>60</v>
      </c>
      <c r="W336">
        <v>0</v>
      </c>
      <c r="X336">
        <v>-1</v>
      </c>
    </row>
    <row r="337" spans="1:24">
      <c r="A337">
        <v>16702</v>
      </c>
      <c r="B337">
        <v>13229</v>
      </c>
      <c r="C337" t="s">
        <v>57</v>
      </c>
      <c r="D337" t="s">
        <v>100</v>
      </c>
      <c r="E337">
        <v>1</v>
      </c>
      <c r="F337" t="s">
        <v>53</v>
      </c>
      <c r="G337" t="s">
        <v>16</v>
      </c>
      <c r="H337">
        <v>9.1</v>
      </c>
      <c r="I337">
        <v>1000</v>
      </c>
      <c r="J337">
        <v>1000</v>
      </c>
      <c r="K337">
        <v>0</v>
      </c>
      <c r="L337">
        <v>1</v>
      </c>
      <c r="M337" t="s">
        <v>55</v>
      </c>
      <c r="N337">
        <v>0</v>
      </c>
      <c r="O337">
        <v>0.1</v>
      </c>
      <c r="P337">
        <v>0.5</v>
      </c>
      <c r="Q337" s="4">
        <v>0.04</v>
      </c>
      <c r="R337">
        <v>180</v>
      </c>
      <c r="S337">
        <v>90</v>
      </c>
      <c r="T337">
        <v>90</v>
      </c>
      <c r="U337">
        <v>60</v>
      </c>
      <c r="V337">
        <v>60</v>
      </c>
      <c r="W337">
        <v>0</v>
      </c>
      <c r="X337">
        <v>-1</v>
      </c>
    </row>
    <row r="338" spans="1:24">
      <c r="A338">
        <v>16702</v>
      </c>
      <c r="B338">
        <v>13236</v>
      </c>
      <c r="C338" t="s">
        <v>57</v>
      </c>
      <c r="D338" t="s">
        <v>102</v>
      </c>
      <c r="E338">
        <v>1</v>
      </c>
      <c r="F338" t="s">
        <v>53</v>
      </c>
      <c r="G338" t="s">
        <v>16</v>
      </c>
      <c r="H338">
        <v>9.1</v>
      </c>
      <c r="I338">
        <v>1000</v>
      </c>
      <c r="J338">
        <v>1000</v>
      </c>
      <c r="K338">
        <v>0</v>
      </c>
      <c r="L338">
        <v>1</v>
      </c>
      <c r="M338" t="s">
        <v>55</v>
      </c>
      <c r="N338">
        <v>0</v>
      </c>
      <c r="O338">
        <v>0.1</v>
      </c>
      <c r="P338">
        <v>0.5</v>
      </c>
      <c r="Q338" s="4">
        <v>0.04</v>
      </c>
      <c r="R338">
        <v>180</v>
      </c>
      <c r="S338">
        <v>90</v>
      </c>
      <c r="T338">
        <v>90</v>
      </c>
      <c r="U338">
        <v>60</v>
      </c>
      <c r="V338">
        <v>60</v>
      </c>
      <c r="W338">
        <v>0</v>
      </c>
      <c r="X338">
        <v>-1</v>
      </c>
    </row>
    <row r="339" spans="1:24">
      <c r="A339">
        <v>16702</v>
      </c>
      <c r="B339">
        <v>13243</v>
      </c>
      <c r="C339" t="s">
        <v>57</v>
      </c>
      <c r="D339" t="s">
        <v>104</v>
      </c>
      <c r="E339">
        <v>1</v>
      </c>
      <c r="F339" t="s">
        <v>53</v>
      </c>
      <c r="G339" t="s">
        <v>16</v>
      </c>
      <c r="H339">
        <v>9.1</v>
      </c>
      <c r="I339">
        <v>1000</v>
      </c>
      <c r="J339">
        <v>1000</v>
      </c>
      <c r="K339">
        <v>0</v>
      </c>
      <c r="L339">
        <v>1</v>
      </c>
      <c r="M339" t="s">
        <v>55</v>
      </c>
      <c r="N339">
        <v>0</v>
      </c>
      <c r="O339">
        <v>0.1</v>
      </c>
      <c r="P339">
        <v>0.5</v>
      </c>
      <c r="Q339" s="4">
        <v>0.04</v>
      </c>
      <c r="R339">
        <v>180</v>
      </c>
      <c r="S339">
        <v>90</v>
      </c>
      <c r="T339">
        <v>90</v>
      </c>
      <c r="U339">
        <v>60</v>
      </c>
      <c r="V339">
        <v>60</v>
      </c>
      <c r="W339">
        <v>0</v>
      </c>
      <c r="X339">
        <v>-1</v>
      </c>
    </row>
    <row r="340" spans="1:24">
      <c r="A340">
        <v>16703</v>
      </c>
      <c r="B340">
        <v>13230</v>
      </c>
      <c r="C340" t="s">
        <v>57</v>
      </c>
      <c r="D340" t="s">
        <v>100</v>
      </c>
      <c r="E340">
        <v>1</v>
      </c>
      <c r="F340" t="s">
        <v>53</v>
      </c>
      <c r="G340" t="s">
        <v>16</v>
      </c>
      <c r="H340">
        <v>9.1</v>
      </c>
      <c r="I340">
        <v>1000</v>
      </c>
      <c r="J340">
        <v>1000</v>
      </c>
      <c r="K340">
        <v>0</v>
      </c>
      <c r="L340">
        <v>1</v>
      </c>
      <c r="M340" t="s">
        <v>55</v>
      </c>
      <c r="N340">
        <v>0</v>
      </c>
      <c r="O340">
        <v>0.1</v>
      </c>
      <c r="P340">
        <v>0.5</v>
      </c>
      <c r="Q340" s="4">
        <v>0.04</v>
      </c>
      <c r="R340">
        <v>180</v>
      </c>
      <c r="S340">
        <v>90</v>
      </c>
      <c r="T340">
        <v>90</v>
      </c>
      <c r="U340">
        <v>60</v>
      </c>
      <c r="V340">
        <v>60</v>
      </c>
      <c r="W340">
        <v>0</v>
      </c>
      <c r="X340">
        <v>-1</v>
      </c>
    </row>
    <row r="341" spans="1:24">
      <c r="A341">
        <v>16703</v>
      </c>
      <c r="B341">
        <v>13237</v>
      </c>
      <c r="C341" t="s">
        <v>57</v>
      </c>
      <c r="D341" t="s">
        <v>102</v>
      </c>
      <c r="E341">
        <v>1</v>
      </c>
      <c r="F341" t="s">
        <v>53</v>
      </c>
      <c r="G341" t="s">
        <v>16</v>
      </c>
      <c r="H341">
        <v>9.1</v>
      </c>
      <c r="I341">
        <v>1000</v>
      </c>
      <c r="J341">
        <v>1000</v>
      </c>
      <c r="K341">
        <v>0</v>
      </c>
      <c r="L341">
        <v>1</v>
      </c>
      <c r="M341" t="s">
        <v>55</v>
      </c>
      <c r="N341">
        <v>0</v>
      </c>
      <c r="O341">
        <v>0.1</v>
      </c>
      <c r="P341">
        <v>0.5</v>
      </c>
      <c r="Q341" s="4">
        <v>0.04</v>
      </c>
      <c r="R341">
        <v>180</v>
      </c>
      <c r="S341">
        <v>90</v>
      </c>
      <c r="T341">
        <v>90</v>
      </c>
      <c r="U341">
        <v>60</v>
      </c>
      <c r="V341">
        <v>60</v>
      </c>
      <c r="W341">
        <v>0</v>
      </c>
      <c r="X341">
        <v>-1</v>
      </c>
    </row>
    <row r="342" spans="1:24">
      <c r="A342">
        <v>16703</v>
      </c>
      <c r="B342">
        <v>13244</v>
      </c>
      <c r="C342" t="s">
        <v>57</v>
      </c>
      <c r="D342" t="s">
        <v>104</v>
      </c>
      <c r="E342">
        <v>1</v>
      </c>
      <c r="F342" t="s">
        <v>53</v>
      </c>
      <c r="G342" t="s">
        <v>16</v>
      </c>
      <c r="H342">
        <v>9.1</v>
      </c>
      <c r="I342">
        <v>1000</v>
      </c>
      <c r="J342">
        <v>1000</v>
      </c>
      <c r="K342">
        <v>0</v>
      </c>
      <c r="L342">
        <v>1</v>
      </c>
      <c r="M342" t="s">
        <v>55</v>
      </c>
      <c r="N342">
        <v>0</v>
      </c>
      <c r="O342">
        <v>0.1</v>
      </c>
      <c r="P342">
        <v>0.5</v>
      </c>
      <c r="Q342" s="4">
        <v>0.04</v>
      </c>
      <c r="R342">
        <v>180</v>
      </c>
      <c r="S342">
        <v>90</v>
      </c>
      <c r="T342">
        <v>90</v>
      </c>
      <c r="U342">
        <v>60</v>
      </c>
      <c r="V342">
        <v>60</v>
      </c>
      <c r="W342">
        <v>0</v>
      </c>
      <c r="X342">
        <v>-1</v>
      </c>
    </row>
    <row r="343" spans="1:24">
      <c r="A343">
        <v>16704</v>
      </c>
      <c r="B343">
        <v>13231</v>
      </c>
      <c r="C343" t="s">
        <v>57</v>
      </c>
      <c r="D343" t="s">
        <v>100</v>
      </c>
      <c r="E343">
        <v>1</v>
      </c>
      <c r="F343" t="s">
        <v>53</v>
      </c>
      <c r="G343" t="s">
        <v>16</v>
      </c>
      <c r="H343">
        <v>9.1</v>
      </c>
      <c r="I343">
        <v>1000</v>
      </c>
      <c r="J343">
        <v>1000</v>
      </c>
      <c r="K343">
        <v>0</v>
      </c>
      <c r="L343">
        <v>1</v>
      </c>
      <c r="M343" t="s">
        <v>55</v>
      </c>
      <c r="N343">
        <v>0</v>
      </c>
      <c r="O343">
        <v>0.1</v>
      </c>
      <c r="P343">
        <v>0.5</v>
      </c>
      <c r="Q343" s="4">
        <v>0.04</v>
      </c>
      <c r="R343">
        <v>180</v>
      </c>
      <c r="S343">
        <v>90</v>
      </c>
      <c r="T343">
        <v>90</v>
      </c>
      <c r="U343">
        <v>60</v>
      </c>
      <c r="V343">
        <v>60</v>
      </c>
      <c r="W343">
        <v>0</v>
      </c>
      <c r="X343">
        <v>-1</v>
      </c>
    </row>
    <row r="344" spans="1:24">
      <c r="A344">
        <v>16704</v>
      </c>
      <c r="B344">
        <v>13238</v>
      </c>
      <c r="C344" t="s">
        <v>57</v>
      </c>
      <c r="D344" t="s">
        <v>108</v>
      </c>
      <c r="E344">
        <v>1</v>
      </c>
      <c r="F344" t="s">
        <v>53</v>
      </c>
      <c r="G344" t="s">
        <v>16</v>
      </c>
      <c r="H344">
        <v>9.1</v>
      </c>
      <c r="I344">
        <v>1000</v>
      </c>
      <c r="J344">
        <v>1000</v>
      </c>
      <c r="K344">
        <v>0</v>
      </c>
      <c r="L344">
        <v>1</v>
      </c>
      <c r="M344" t="s">
        <v>55</v>
      </c>
      <c r="N344">
        <v>0</v>
      </c>
      <c r="O344">
        <v>0.1</v>
      </c>
      <c r="P344">
        <v>0.5</v>
      </c>
      <c r="Q344" s="4">
        <v>0.04</v>
      </c>
      <c r="R344">
        <v>180</v>
      </c>
      <c r="S344">
        <v>90</v>
      </c>
      <c r="T344">
        <v>90</v>
      </c>
      <c r="U344">
        <v>60</v>
      </c>
      <c r="V344">
        <v>60</v>
      </c>
      <c r="W344">
        <v>0</v>
      </c>
      <c r="X344">
        <v>-1</v>
      </c>
    </row>
    <row r="345" spans="1:24">
      <c r="A345">
        <v>16704</v>
      </c>
      <c r="B345">
        <v>13245</v>
      </c>
      <c r="C345" t="s">
        <v>57</v>
      </c>
      <c r="D345" t="s">
        <v>104</v>
      </c>
      <c r="E345">
        <v>1</v>
      </c>
      <c r="F345" t="s">
        <v>53</v>
      </c>
      <c r="G345" t="s">
        <v>16</v>
      </c>
      <c r="H345">
        <v>9.1</v>
      </c>
      <c r="I345">
        <v>1000</v>
      </c>
      <c r="J345">
        <v>1000</v>
      </c>
      <c r="K345">
        <v>0</v>
      </c>
      <c r="L345">
        <v>1</v>
      </c>
      <c r="M345" t="s">
        <v>55</v>
      </c>
      <c r="N345">
        <v>0</v>
      </c>
      <c r="O345">
        <v>0.1</v>
      </c>
      <c r="P345">
        <v>0.5</v>
      </c>
      <c r="Q345" s="4">
        <v>0.04</v>
      </c>
      <c r="R345">
        <v>180</v>
      </c>
      <c r="S345">
        <v>90</v>
      </c>
      <c r="T345">
        <v>90</v>
      </c>
      <c r="U345">
        <v>60</v>
      </c>
      <c r="V345">
        <v>60</v>
      </c>
      <c r="W345">
        <v>0</v>
      </c>
      <c r="X345">
        <v>-1</v>
      </c>
    </row>
    <row r="346" spans="1:24">
      <c r="A346">
        <v>16705</v>
      </c>
      <c r="B346">
        <v>13232</v>
      </c>
      <c r="C346" t="s">
        <v>57</v>
      </c>
      <c r="D346" t="s">
        <v>100</v>
      </c>
      <c r="E346">
        <v>1</v>
      </c>
      <c r="F346" t="s">
        <v>53</v>
      </c>
      <c r="G346" t="s">
        <v>16</v>
      </c>
      <c r="H346">
        <v>9.1</v>
      </c>
      <c r="I346">
        <v>1000</v>
      </c>
      <c r="J346">
        <v>1000</v>
      </c>
      <c r="K346">
        <v>0</v>
      </c>
      <c r="L346">
        <v>1</v>
      </c>
      <c r="M346" t="s">
        <v>55</v>
      </c>
      <c r="N346">
        <v>0</v>
      </c>
      <c r="O346">
        <v>0.1</v>
      </c>
      <c r="P346">
        <v>0.5</v>
      </c>
      <c r="Q346" s="4">
        <v>0.04</v>
      </c>
      <c r="R346">
        <v>180</v>
      </c>
      <c r="S346">
        <v>90</v>
      </c>
      <c r="T346">
        <v>90</v>
      </c>
      <c r="U346">
        <v>60</v>
      </c>
      <c r="V346">
        <v>60</v>
      </c>
      <c r="W346">
        <v>0</v>
      </c>
      <c r="X346">
        <v>-1</v>
      </c>
    </row>
    <row r="347" spans="1:24">
      <c r="A347">
        <v>16705</v>
      </c>
      <c r="B347">
        <v>13239</v>
      </c>
      <c r="C347" t="s">
        <v>57</v>
      </c>
      <c r="D347" t="s">
        <v>102</v>
      </c>
      <c r="E347">
        <v>1</v>
      </c>
      <c r="F347" t="s">
        <v>53</v>
      </c>
      <c r="G347" t="s">
        <v>16</v>
      </c>
      <c r="H347">
        <v>9.1</v>
      </c>
      <c r="I347">
        <v>1000</v>
      </c>
      <c r="J347">
        <v>1000</v>
      </c>
      <c r="K347">
        <v>0</v>
      </c>
      <c r="L347">
        <v>1</v>
      </c>
      <c r="M347" t="s">
        <v>55</v>
      </c>
      <c r="N347">
        <v>0</v>
      </c>
      <c r="O347">
        <v>0.1</v>
      </c>
      <c r="P347">
        <v>0.5</v>
      </c>
      <c r="Q347" s="4">
        <v>0.04</v>
      </c>
      <c r="R347">
        <v>180</v>
      </c>
      <c r="S347">
        <v>90</v>
      </c>
      <c r="T347">
        <v>90</v>
      </c>
      <c r="U347">
        <v>60</v>
      </c>
      <c r="V347">
        <v>60</v>
      </c>
      <c r="W347">
        <v>0</v>
      </c>
      <c r="X347">
        <v>-1</v>
      </c>
    </row>
    <row r="348" spans="1:24">
      <c r="A348">
        <v>16705</v>
      </c>
      <c r="B348">
        <v>13246</v>
      </c>
      <c r="C348" t="s">
        <v>57</v>
      </c>
      <c r="D348" t="s">
        <v>104</v>
      </c>
      <c r="E348">
        <v>1</v>
      </c>
      <c r="F348" t="s">
        <v>53</v>
      </c>
      <c r="G348" t="s">
        <v>16</v>
      </c>
      <c r="H348">
        <v>9.1</v>
      </c>
      <c r="I348">
        <v>1000</v>
      </c>
      <c r="J348">
        <v>1000</v>
      </c>
      <c r="K348">
        <v>0</v>
      </c>
      <c r="L348">
        <v>1</v>
      </c>
      <c r="M348" t="s">
        <v>55</v>
      </c>
      <c r="N348">
        <v>0</v>
      </c>
      <c r="O348">
        <v>0.1</v>
      </c>
      <c r="P348">
        <v>0.5</v>
      </c>
      <c r="Q348" s="4">
        <v>0.04</v>
      </c>
      <c r="R348">
        <v>180</v>
      </c>
      <c r="S348">
        <v>90</v>
      </c>
      <c r="T348">
        <v>90</v>
      </c>
      <c r="U348">
        <v>60</v>
      </c>
      <c r="V348">
        <v>60</v>
      </c>
      <c r="W348">
        <v>0</v>
      </c>
      <c r="X348">
        <v>-1</v>
      </c>
    </row>
    <row r="349" spans="1:24">
      <c r="A349">
        <v>16706</v>
      </c>
      <c r="B349">
        <v>13233</v>
      </c>
      <c r="C349" t="s">
        <v>57</v>
      </c>
      <c r="D349" t="s">
        <v>100</v>
      </c>
      <c r="E349">
        <v>1</v>
      </c>
      <c r="F349" t="s">
        <v>53</v>
      </c>
      <c r="G349" t="s">
        <v>16</v>
      </c>
      <c r="H349">
        <v>9.1</v>
      </c>
      <c r="I349">
        <v>1000</v>
      </c>
      <c r="J349">
        <v>1000</v>
      </c>
      <c r="K349">
        <v>0</v>
      </c>
      <c r="L349">
        <v>1</v>
      </c>
      <c r="M349" t="s">
        <v>55</v>
      </c>
      <c r="N349">
        <v>0</v>
      </c>
      <c r="O349">
        <v>0.1</v>
      </c>
      <c r="P349">
        <v>0.5</v>
      </c>
      <c r="Q349" s="4">
        <v>0.04</v>
      </c>
      <c r="R349">
        <v>180</v>
      </c>
      <c r="S349">
        <v>90</v>
      </c>
      <c r="T349">
        <v>90</v>
      </c>
      <c r="U349">
        <v>60</v>
      </c>
      <c r="V349">
        <v>60</v>
      </c>
      <c r="W349">
        <v>0</v>
      </c>
      <c r="X349">
        <v>-1</v>
      </c>
    </row>
    <row r="350" spans="1:24">
      <c r="A350">
        <v>16706</v>
      </c>
      <c r="B350">
        <v>13240</v>
      </c>
      <c r="C350" t="s">
        <v>57</v>
      </c>
      <c r="D350" t="s">
        <v>102</v>
      </c>
      <c r="E350">
        <v>1</v>
      </c>
      <c r="F350" t="s">
        <v>53</v>
      </c>
      <c r="G350" t="s">
        <v>16</v>
      </c>
      <c r="H350">
        <v>9.1</v>
      </c>
      <c r="I350">
        <v>1000</v>
      </c>
      <c r="J350">
        <v>1000</v>
      </c>
      <c r="K350">
        <v>0</v>
      </c>
      <c r="L350">
        <v>1</v>
      </c>
      <c r="M350" t="s">
        <v>55</v>
      </c>
      <c r="N350">
        <v>0</v>
      </c>
      <c r="O350">
        <v>0.1</v>
      </c>
      <c r="P350">
        <v>0.5</v>
      </c>
      <c r="Q350" s="4">
        <v>0.04</v>
      </c>
      <c r="R350">
        <v>180</v>
      </c>
      <c r="S350">
        <v>90</v>
      </c>
      <c r="T350">
        <v>90</v>
      </c>
      <c r="U350">
        <v>60</v>
      </c>
      <c r="V350">
        <v>60</v>
      </c>
      <c r="W350">
        <v>0</v>
      </c>
      <c r="X350">
        <v>-1</v>
      </c>
    </row>
    <row r="351" spans="1:24">
      <c r="A351">
        <v>16706</v>
      </c>
      <c r="B351">
        <v>13247</v>
      </c>
      <c r="C351" t="s">
        <v>57</v>
      </c>
      <c r="D351" t="s">
        <v>104</v>
      </c>
      <c r="E351">
        <v>1</v>
      </c>
      <c r="F351" t="s">
        <v>53</v>
      </c>
      <c r="G351" t="s">
        <v>16</v>
      </c>
      <c r="H351">
        <v>9.1</v>
      </c>
      <c r="I351">
        <v>1000</v>
      </c>
      <c r="J351">
        <v>1000</v>
      </c>
      <c r="K351">
        <v>0</v>
      </c>
      <c r="L351">
        <v>1</v>
      </c>
      <c r="M351" t="s">
        <v>55</v>
      </c>
      <c r="N351">
        <v>0</v>
      </c>
      <c r="O351">
        <v>0.1</v>
      </c>
      <c r="P351">
        <v>0.5</v>
      </c>
      <c r="Q351" s="4">
        <v>0.04</v>
      </c>
      <c r="R351">
        <v>180</v>
      </c>
      <c r="S351">
        <v>90</v>
      </c>
      <c r="T351">
        <v>90</v>
      </c>
      <c r="U351">
        <v>60</v>
      </c>
      <c r="V351">
        <v>60</v>
      </c>
      <c r="W351">
        <v>0</v>
      </c>
      <c r="X351">
        <v>-1</v>
      </c>
    </row>
    <row r="352" spans="1:24">
      <c r="A352">
        <v>16707</v>
      </c>
      <c r="B352">
        <v>13234</v>
      </c>
      <c r="C352" t="s">
        <v>57</v>
      </c>
      <c r="D352" t="s">
        <v>100</v>
      </c>
      <c r="E352">
        <v>1</v>
      </c>
      <c r="F352" t="s">
        <v>53</v>
      </c>
      <c r="G352" t="s">
        <v>16</v>
      </c>
      <c r="H352">
        <v>9.1</v>
      </c>
      <c r="I352">
        <v>1000</v>
      </c>
      <c r="J352">
        <v>1000</v>
      </c>
      <c r="K352">
        <v>0</v>
      </c>
      <c r="L352">
        <v>1</v>
      </c>
      <c r="M352" t="s">
        <v>55</v>
      </c>
      <c r="N352">
        <v>0</v>
      </c>
      <c r="O352">
        <v>0.1</v>
      </c>
      <c r="P352">
        <v>0.5</v>
      </c>
      <c r="Q352" s="4">
        <v>0.04</v>
      </c>
      <c r="R352">
        <v>180</v>
      </c>
      <c r="S352">
        <v>90</v>
      </c>
      <c r="T352">
        <v>90</v>
      </c>
      <c r="U352">
        <v>60</v>
      </c>
      <c r="V352">
        <v>60</v>
      </c>
      <c r="W352">
        <v>0</v>
      </c>
      <c r="X352">
        <v>-1</v>
      </c>
    </row>
    <row r="353" spans="1:24">
      <c r="A353">
        <v>16707</v>
      </c>
      <c r="B353">
        <v>13241</v>
      </c>
      <c r="C353" t="s">
        <v>57</v>
      </c>
      <c r="D353" t="s">
        <v>102</v>
      </c>
      <c r="E353">
        <v>1</v>
      </c>
      <c r="F353" t="s">
        <v>53</v>
      </c>
      <c r="G353" t="s">
        <v>16</v>
      </c>
      <c r="H353">
        <v>9.1</v>
      </c>
      <c r="I353">
        <v>1000</v>
      </c>
      <c r="J353">
        <v>1000</v>
      </c>
      <c r="K353">
        <v>0</v>
      </c>
      <c r="L353">
        <v>1</v>
      </c>
      <c r="M353" t="s">
        <v>55</v>
      </c>
      <c r="N353">
        <v>0</v>
      </c>
      <c r="O353">
        <v>0.1</v>
      </c>
      <c r="P353">
        <v>0.5</v>
      </c>
      <c r="Q353" s="4">
        <v>0.04</v>
      </c>
      <c r="R353">
        <v>180</v>
      </c>
      <c r="S353">
        <v>90</v>
      </c>
      <c r="T353">
        <v>90</v>
      </c>
      <c r="U353">
        <v>60</v>
      </c>
      <c r="V353">
        <v>60</v>
      </c>
      <c r="W353">
        <v>0</v>
      </c>
      <c r="X353">
        <v>-1</v>
      </c>
    </row>
    <row r="354" spans="1:24">
      <c r="A354">
        <v>16707</v>
      </c>
      <c r="B354">
        <v>13248</v>
      </c>
      <c r="C354" t="s">
        <v>57</v>
      </c>
      <c r="D354" t="s">
        <v>104</v>
      </c>
      <c r="E354">
        <v>1</v>
      </c>
      <c r="F354" t="s">
        <v>53</v>
      </c>
      <c r="G354" t="s">
        <v>16</v>
      </c>
      <c r="H354">
        <v>9.1</v>
      </c>
      <c r="I354">
        <v>1000</v>
      </c>
      <c r="J354">
        <v>1000</v>
      </c>
      <c r="K354">
        <v>0</v>
      </c>
      <c r="L354">
        <v>1</v>
      </c>
      <c r="M354" t="s">
        <v>55</v>
      </c>
      <c r="N354">
        <v>0</v>
      </c>
      <c r="O354">
        <v>0.1</v>
      </c>
      <c r="P354">
        <v>0.5</v>
      </c>
      <c r="Q354" s="4">
        <v>0.04</v>
      </c>
      <c r="R354">
        <v>180</v>
      </c>
      <c r="S354">
        <v>90</v>
      </c>
      <c r="T354">
        <v>90</v>
      </c>
      <c r="U354">
        <v>60</v>
      </c>
      <c r="V354">
        <v>60</v>
      </c>
      <c r="W354">
        <v>0</v>
      </c>
      <c r="X354">
        <v>-1</v>
      </c>
    </row>
    <row r="355" spans="1:24">
      <c r="A355">
        <v>16717</v>
      </c>
      <c r="B355">
        <v>13330</v>
      </c>
      <c r="C355" t="s">
        <v>57</v>
      </c>
      <c r="D355" t="s">
        <v>75</v>
      </c>
      <c r="E355">
        <v>1</v>
      </c>
      <c r="F355" t="s">
        <v>53</v>
      </c>
      <c r="G355" t="s">
        <v>16</v>
      </c>
      <c r="H355">
        <v>9.1</v>
      </c>
      <c r="I355">
        <v>1000</v>
      </c>
      <c r="J355">
        <v>1000</v>
      </c>
      <c r="K355">
        <v>0</v>
      </c>
      <c r="L355">
        <v>1</v>
      </c>
      <c r="M355" t="s">
        <v>55</v>
      </c>
      <c r="N355">
        <v>0</v>
      </c>
      <c r="O355">
        <v>0.1</v>
      </c>
      <c r="P355">
        <v>0.5</v>
      </c>
      <c r="Q355" s="4">
        <v>0.04</v>
      </c>
      <c r="R355">
        <v>180</v>
      </c>
      <c r="S355">
        <v>90</v>
      </c>
      <c r="T355">
        <v>90</v>
      </c>
      <c r="U355">
        <v>60</v>
      </c>
      <c r="V355">
        <v>60</v>
      </c>
      <c r="W355">
        <v>0</v>
      </c>
      <c r="X355">
        <v>-1</v>
      </c>
    </row>
    <row r="356" spans="1:24">
      <c r="A356">
        <v>16717</v>
      </c>
      <c r="B356">
        <v>13338</v>
      </c>
      <c r="C356" t="s">
        <v>57</v>
      </c>
      <c r="D356" t="s">
        <v>76</v>
      </c>
      <c r="E356">
        <v>1</v>
      </c>
      <c r="F356" t="s">
        <v>53</v>
      </c>
      <c r="G356" t="s">
        <v>16</v>
      </c>
      <c r="H356">
        <v>9.1</v>
      </c>
      <c r="I356">
        <v>1000</v>
      </c>
      <c r="J356">
        <v>1000</v>
      </c>
      <c r="K356">
        <v>0</v>
      </c>
      <c r="L356">
        <v>1</v>
      </c>
      <c r="M356" t="s">
        <v>55</v>
      </c>
      <c r="N356">
        <v>0</v>
      </c>
      <c r="O356">
        <v>0.1</v>
      </c>
      <c r="P356">
        <v>0.5</v>
      </c>
      <c r="Q356" s="4">
        <v>0.04</v>
      </c>
      <c r="R356">
        <v>180</v>
      </c>
      <c r="S356">
        <v>90</v>
      </c>
      <c r="T356">
        <v>90</v>
      </c>
      <c r="U356">
        <v>60</v>
      </c>
      <c r="V356">
        <v>60</v>
      </c>
      <c r="W356">
        <v>0</v>
      </c>
      <c r="X356">
        <v>-1</v>
      </c>
    </row>
    <row r="357" spans="1:24">
      <c r="A357">
        <v>16717</v>
      </c>
      <c r="B357">
        <v>13346</v>
      </c>
      <c r="C357" t="s">
        <v>57</v>
      </c>
      <c r="D357" t="s">
        <v>77</v>
      </c>
      <c r="E357">
        <v>1</v>
      </c>
      <c r="F357" t="s">
        <v>53</v>
      </c>
      <c r="G357" t="s">
        <v>16</v>
      </c>
      <c r="H357">
        <v>9.1</v>
      </c>
      <c r="I357">
        <v>1000</v>
      </c>
      <c r="J357">
        <v>1000</v>
      </c>
      <c r="K357">
        <v>0</v>
      </c>
      <c r="L357">
        <v>1</v>
      </c>
      <c r="M357" t="s">
        <v>55</v>
      </c>
      <c r="N357">
        <v>0</v>
      </c>
      <c r="O357">
        <v>0.1</v>
      </c>
      <c r="P357">
        <v>0.5</v>
      </c>
      <c r="Q357" s="4">
        <v>0.04</v>
      </c>
      <c r="R357">
        <v>180</v>
      </c>
      <c r="S357">
        <v>90</v>
      </c>
      <c r="T357">
        <v>90</v>
      </c>
      <c r="U357">
        <v>60</v>
      </c>
      <c r="V357">
        <v>60</v>
      </c>
      <c r="W357">
        <v>0</v>
      </c>
      <c r="X357">
        <v>-1</v>
      </c>
    </row>
    <row r="358" spans="1:24">
      <c r="A358">
        <v>16718</v>
      </c>
      <c r="B358">
        <v>13331</v>
      </c>
      <c r="C358" t="s">
        <v>57</v>
      </c>
      <c r="D358" t="s">
        <v>75</v>
      </c>
      <c r="E358">
        <v>1</v>
      </c>
      <c r="F358" t="s">
        <v>53</v>
      </c>
      <c r="G358" t="s">
        <v>16</v>
      </c>
      <c r="H358">
        <v>9.1</v>
      </c>
      <c r="I358">
        <v>1000</v>
      </c>
      <c r="J358">
        <v>1000</v>
      </c>
      <c r="K358">
        <v>0</v>
      </c>
      <c r="L358">
        <v>1</v>
      </c>
      <c r="M358" t="s">
        <v>55</v>
      </c>
      <c r="N358">
        <v>0</v>
      </c>
      <c r="O358">
        <v>0.1</v>
      </c>
      <c r="P358">
        <v>0.5</v>
      </c>
      <c r="Q358" s="4">
        <v>0.04</v>
      </c>
      <c r="R358">
        <v>180</v>
      </c>
      <c r="S358">
        <v>90</v>
      </c>
      <c r="T358">
        <v>90</v>
      </c>
      <c r="U358">
        <v>60</v>
      </c>
      <c r="V358">
        <v>60</v>
      </c>
      <c r="W358">
        <v>0</v>
      </c>
      <c r="X358">
        <v>-1</v>
      </c>
    </row>
    <row r="359" spans="1:24">
      <c r="A359">
        <v>16718</v>
      </c>
      <c r="B359">
        <v>13339</v>
      </c>
      <c r="C359" t="s">
        <v>57</v>
      </c>
      <c r="D359" t="s">
        <v>76</v>
      </c>
      <c r="E359">
        <v>1</v>
      </c>
      <c r="F359" t="s">
        <v>53</v>
      </c>
      <c r="G359" t="s">
        <v>16</v>
      </c>
      <c r="H359">
        <v>9.1</v>
      </c>
      <c r="I359">
        <v>1000</v>
      </c>
      <c r="J359">
        <v>1000</v>
      </c>
      <c r="K359">
        <v>0</v>
      </c>
      <c r="L359">
        <v>1</v>
      </c>
      <c r="M359" t="s">
        <v>55</v>
      </c>
      <c r="N359">
        <v>0</v>
      </c>
      <c r="O359">
        <v>0.1</v>
      </c>
      <c r="P359">
        <v>0.5</v>
      </c>
      <c r="Q359" s="4">
        <v>0.04</v>
      </c>
      <c r="R359">
        <v>180</v>
      </c>
      <c r="S359">
        <v>90</v>
      </c>
      <c r="T359">
        <v>90</v>
      </c>
      <c r="U359">
        <v>60</v>
      </c>
      <c r="V359">
        <v>60</v>
      </c>
      <c r="W359">
        <v>0</v>
      </c>
      <c r="X359">
        <v>-1</v>
      </c>
    </row>
    <row r="360" spans="1:24">
      <c r="A360">
        <v>16718</v>
      </c>
      <c r="B360">
        <v>13347</v>
      </c>
      <c r="C360" t="s">
        <v>57</v>
      </c>
      <c r="D360" t="s">
        <v>77</v>
      </c>
      <c r="E360">
        <v>1</v>
      </c>
      <c r="F360" t="s">
        <v>53</v>
      </c>
      <c r="G360" t="s">
        <v>16</v>
      </c>
      <c r="H360">
        <v>9.1</v>
      </c>
      <c r="I360">
        <v>1000</v>
      </c>
      <c r="J360">
        <v>1000</v>
      </c>
      <c r="K360">
        <v>0</v>
      </c>
      <c r="L360">
        <v>1</v>
      </c>
      <c r="M360" t="s">
        <v>55</v>
      </c>
      <c r="N360">
        <v>0</v>
      </c>
      <c r="O360">
        <v>0.1</v>
      </c>
      <c r="P360">
        <v>0.5</v>
      </c>
      <c r="Q360" s="4">
        <v>0.04</v>
      </c>
      <c r="R360">
        <v>180</v>
      </c>
      <c r="S360">
        <v>90</v>
      </c>
      <c r="T360">
        <v>90</v>
      </c>
      <c r="U360">
        <v>60</v>
      </c>
      <c r="V360">
        <v>60</v>
      </c>
      <c r="W360">
        <v>0</v>
      </c>
      <c r="X360">
        <v>-1</v>
      </c>
    </row>
    <row r="361" spans="1:24">
      <c r="A361">
        <v>16719</v>
      </c>
      <c r="B361">
        <v>13332</v>
      </c>
      <c r="C361" t="s">
        <v>57</v>
      </c>
      <c r="D361" t="s">
        <v>75</v>
      </c>
      <c r="E361">
        <v>1</v>
      </c>
      <c r="F361" t="s">
        <v>53</v>
      </c>
      <c r="G361" t="s">
        <v>16</v>
      </c>
      <c r="H361">
        <v>9.1</v>
      </c>
      <c r="I361">
        <v>1000</v>
      </c>
      <c r="J361">
        <v>1000</v>
      </c>
      <c r="K361">
        <v>0</v>
      </c>
      <c r="L361">
        <v>1</v>
      </c>
      <c r="M361" t="s">
        <v>55</v>
      </c>
      <c r="N361">
        <v>0</v>
      </c>
      <c r="O361">
        <v>0.1</v>
      </c>
      <c r="P361">
        <v>0.5</v>
      </c>
      <c r="Q361" s="4">
        <v>0.04</v>
      </c>
      <c r="R361">
        <v>180</v>
      </c>
      <c r="S361">
        <v>90</v>
      </c>
      <c r="T361">
        <v>90</v>
      </c>
      <c r="U361">
        <v>60</v>
      </c>
      <c r="V361">
        <v>60</v>
      </c>
      <c r="W361">
        <v>0</v>
      </c>
      <c r="X361">
        <v>-1</v>
      </c>
    </row>
    <row r="362" spans="1:24">
      <c r="A362">
        <v>16719</v>
      </c>
      <c r="B362">
        <v>13340</v>
      </c>
      <c r="C362" t="s">
        <v>57</v>
      </c>
      <c r="D362" t="s">
        <v>76</v>
      </c>
      <c r="E362">
        <v>1</v>
      </c>
      <c r="F362" t="s">
        <v>53</v>
      </c>
      <c r="G362" t="s">
        <v>16</v>
      </c>
      <c r="H362">
        <v>9.1</v>
      </c>
      <c r="I362">
        <v>1000</v>
      </c>
      <c r="J362">
        <v>1000</v>
      </c>
      <c r="K362">
        <v>0</v>
      </c>
      <c r="L362">
        <v>1</v>
      </c>
      <c r="M362" t="s">
        <v>55</v>
      </c>
      <c r="N362">
        <v>0</v>
      </c>
      <c r="O362">
        <v>0.1</v>
      </c>
      <c r="P362">
        <v>0.5</v>
      </c>
      <c r="Q362" s="4">
        <v>0.04</v>
      </c>
      <c r="R362">
        <v>180</v>
      </c>
      <c r="S362">
        <v>90</v>
      </c>
      <c r="T362">
        <v>90</v>
      </c>
      <c r="U362">
        <v>60</v>
      </c>
      <c r="V362">
        <v>60</v>
      </c>
      <c r="W362">
        <v>0</v>
      </c>
      <c r="X362">
        <v>-1</v>
      </c>
    </row>
    <row r="363" spans="1:24">
      <c r="A363">
        <v>16719</v>
      </c>
      <c r="B363">
        <v>13348</v>
      </c>
      <c r="C363" t="s">
        <v>57</v>
      </c>
      <c r="D363" t="s">
        <v>77</v>
      </c>
      <c r="E363">
        <v>1</v>
      </c>
      <c r="F363" t="s">
        <v>53</v>
      </c>
      <c r="G363" t="s">
        <v>16</v>
      </c>
      <c r="H363">
        <v>9.1</v>
      </c>
      <c r="I363">
        <v>1000</v>
      </c>
      <c r="J363">
        <v>1000</v>
      </c>
      <c r="K363">
        <v>0</v>
      </c>
      <c r="L363">
        <v>1</v>
      </c>
      <c r="M363" t="s">
        <v>55</v>
      </c>
      <c r="N363">
        <v>0</v>
      </c>
      <c r="O363">
        <v>0.1</v>
      </c>
      <c r="P363">
        <v>0.5</v>
      </c>
      <c r="Q363" s="4">
        <v>0.04</v>
      </c>
      <c r="R363">
        <v>180</v>
      </c>
      <c r="S363">
        <v>90</v>
      </c>
      <c r="T363">
        <v>90</v>
      </c>
      <c r="U363">
        <v>60</v>
      </c>
      <c r="V363">
        <v>60</v>
      </c>
      <c r="W363">
        <v>0</v>
      </c>
      <c r="X363">
        <v>-1</v>
      </c>
    </row>
    <row r="364" spans="1:24">
      <c r="A364">
        <v>16720</v>
      </c>
      <c r="B364">
        <v>13333</v>
      </c>
      <c r="C364" t="s">
        <v>57</v>
      </c>
      <c r="D364" t="s">
        <v>75</v>
      </c>
      <c r="E364">
        <v>1</v>
      </c>
      <c r="F364" t="s">
        <v>53</v>
      </c>
      <c r="G364" t="s">
        <v>16</v>
      </c>
      <c r="H364">
        <v>9.1</v>
      </c>
      <c r="I364">
        <v>1000</v>
      </c>
      <c r="J364">
        <v>1000</v>
      </c>
      <c r="K364">
        <v>0</v>
      </c>
      <c r="L364">
        <v>1</v>
      </c>
      <c r="M364" t="s">
        <v>55</v>
      </c>
      <c r="N364">
        <v>0</v>
      </c>
      <c r="O364">
        <v>0.1</v>
      </c>
      <c r="P364">
        <v>0.5</v>
      </c>
      <c r="Q364" s="4">
        <v>0.04</v>
      </c>
      <c r="R364">
        <v>180</v>
      </c>
      <c r="S364">
        <v>90</v>
      </c>
      <c r="T364">
        <v>90</v>
      </c>
      <c r="U364">
        <v>60</v>
      </c>
      <c r="V364">
        <v>60</v>
      </c>
      <c r="W364">
        <v>0</v>
      </c>
      <c r="X364">
        <v>-1</v>
      </c>
    </row>
    <row r="365" spans="1:24">
      <c r="A365">
        <v>16720</v>
      </c>
      <c r="B365">
        <v>13341</v>
      </c>
      <c r="C365" t="s">
        <v>57</v>
      </c>
      <c r="D365" t="s">
        <v>76</v>
      </c>
      <c r="E365">
        <v>1</v>
      </c>
      <c r="F365" t="s">
        <v>53</v>
      </c>
      <c r="G365" t="s">
        <v>16</v>
      </c>
      <c r="H365">
        <v>9.1</v>
      </c>
      <c r="I365">
        <v>1000</v>
      </c>
      <c r="J365">
        <v>1000</v>
      </c>
      <c r="K365">
        <v>0</v>
      </c>
      <c r="L365">
        <v>1</v>
      </c>
      <c r="M365" t="s">
        <v>55</v>
      </c>
      <c r="N365">
        <v>0</v>
      </c>
      <c r="O365">
        <v>0.1</v>
      </c>
      <c r="P365">
        <v>0.5</v>
      </c>
      <c r="Q365" s="4">
        <v>0.04</v>
      </c>
      <c r="R365">
        <v>180</v>
      </c>
      <c r="S365">
        <v>90</v>
      </c>
      <c r="T365">
        <v>90</v>
      </c>
      <c r="U365">
        <v>60</v>
      </c>
      <c r="V365">
        <v>60</v>
      </c>
      <c r="W365">
        <v>0</v>
      </c>
      <c r="X365">
        <v>-1</v>
      </c>
    </row>
    <row r="366" spans="1:24">
      <c r="A366">
        <v>16720</v>
      </c>
      <c r="B366">
        <v>13349</v>
      </c>
      <c r="C366" t="s">
        <v>57</v>
      </c>
      <c r="D366" t="s">
        <v>77</v>
      </c>
      <c r="E366">
        <v>1</v>
      </c>
      <c r="F366" t="s">
        <v>53</v>
      </c>
      <c r="G366" t="s">
        <v>16</v>
      </c>
      <c r="H366">
        <v>9.1</v>
      </c>
      <c r="I366">
        <v>1000</v>
      </c>
      <c r="J366">
        <v>1000</v>
      </c>
      <c r="K366">
        <v>0</v>
      </c>
      <c r="L366">
        <v>1</v>
      </c>
      <c r="M366" t="s">
        <v>55</v>
      </c>
      <c r="N366">
        <v>0</v>
      </c>
      <c r="O366">
        <v>0.1</v>
      </c>
      <c r="P366">
        <v>0.5</v>
      </c>
      <c r="Q366" s="4">
        <v>0.04</v>
      </c>
      <c r="R366">
        <v>180</v>
      </c>
      <c r="S366">
        <v>90</v>
      </c>
      <c r="T366">
        <v>90</v>
      </c>
      <c r="U366">
        <v>60</v>
      </c>
      <c r="V366">
        <v>60</v>
      </c>
      <c r="W366">
        <v>0</v>
      </c>
      <c r="X366">
        <v>-1</v>
      </c>
    </row>
    <row r="367" spans="1:24">
      <c r="A367">
        <v>16721</v>
      </c>
      <c r="B367">
        <v>13334</v>
      </c>
      <c r="C367" t="s">
        <v>57</v>
      </c>
      <c r="D367" t="s">
        <v>75</v>
      </c>
      <c r="E367">
        <v>1</v>
      </c>
      <c r="F367" t="s">
        <v>53</v>
      </c>
      <c r="G367" t="s">
        <v>16</v>
      </c>
      <c r="H367">
        <v>9.1</v>
      </c>
      <c r="I367">
        <v>1000</v>
      </c>
      <c r="J367">
        <v>1000</v>
      </c>
      <c r="K367">
        <v>0</v>
      </c>
      <c r="L367">
        <v>1</v>
      </c>
      <c r="M367" t="s">
        <v>55</v>
      </c>
      <c r="N367">
        <v>0</v>
      </c>
      <c r="O367">
        <v>0.1</v>
      </c>
      <c r="P367">
        <v>0.5</v>
      </c>
      <c r="Q367" s="4">
        <v>0.04</v>
      </c>
      <c r="R367">
        <v>180</v>
      </c>
      <c r="S367">
        <v>90</v>
      </c>
      <c r="T367">
        <v>90</v>
      </c>
      <c r="U367">
        <v>60</v>
      </c>
      <c r="V367">
        <v>60</v>
      </c>
      <c r="W367">
        <v>0</v>
      </c>
      <c r="X367">
        <v>-1</v>
      </c>
    </row>
    <row r="368" spans="1:24">
      <c r="A368">
        <v>16721</v>
      </c>
      <c r="B368">
        <v>13342</v>
      </c>
      <c r="C368" t="s">
        <v>57</v>
      </c>
      <c r="D368" t="s">
        <v>76</v>
      </c>
      <c r="E368">
        <v>1</v>
      </c>
      <c r="F368" t="s">
        <v>53</v>
      </c>
      <c r="G368" t="s">
        <v>16</v>
      </c>
      <c r="H368">
        <v>9.1</v>
      </c>
      <c r="I368">
        <v>1000</v>
      </c>
      <c r="J368">
        <v>1000</v>
      </c>
      <c r="K368">
        <v>0</v>
      </c>
      <c r="L368">
        <v>1</v>
      </c>
      <c r="M368" t="s">
        <v>55</v>
      </c>
      <c r="N368">
        <v>0</v>
      </c>
      <c r="O368">
        <v>0.1</v>
      </c>
      <c r="P368">
        <v>0.5</v>
      </c>
      <c r="Q368" s="4">
        <v>0.04</v>
      </c>
      <c r="R368">
        <v>180</v>
      </c>
      <c r="S368">
        <v>90</v>
      </c>
      <c r="T368">
        <v>90</v>
      </c>
      <c r="U368">
        <v>60</v>
      </c>
      <c r="V368">
        <v>60</v>
      </c>
      <c r="W368">
        <v>0</v>
      </c>
      <c r="X368">
        <v>-1</v>
      </c>
    </row>
    <row r="369" spans="1:24">
      <c r="A369">
        <v>16721</v>
      </c>
      <c r="B369">
        <v>13350</v>
      </c>
      <c r="C369" t="s">
        <v>57</v>
      </c>
      <c r="D369" t="s">
        <v>77</v>
      </c>
      <c r="E369">
        <v>1</v>
      </c>
      <c r="F369" t="s">
        <v>53</v>
      </c>
      <c r="G369" t="s">
        <v>16</v>
      </c>
      <c r="H369">
        <v>9.1</v>
      </c>
      <c r="I369">
        <v>1000</v>
      </c>
      <c r="J369">
        <v>1000</v>
      </c>
      <c r="K369">
        <v>0</v>
      </c>
      <c r="L369">
        <v>1</v>
      </c>
      <c r="M369" t="s">
        <v>55</v>
      </c>
      <c r="N369">
        <v>0</v>
      </c>
      <c r="O369">
        <v>0.1</v>
      </c>
      <c r="P369">
        <v>0.5</v>
      </c>
      <c r="Q369" s="4">
        <v>0.04</v>
      </c>
      <c r="R369">
        <v>180</v>
      </c>
      <c r="S369">
        <v>90</v>
      </c>
      <c r="T369">
        <v>90</v>
      </c>
      <c r="U369">
        <v>60</v>
      </c>
      <c r="V369">
        <v>60</v>
      </c>
      <c r="W369">
        <v>0</v>
      </c>
      <c r="X369">
        <v>-1</v>
      </c>
    </row>
    <row r="370" spans="1:24">
      <c r="A370">
        <v>16722</v>
      </c>
      <c r="B370">
        <v>13335</v>
      </c>
      <c r="C370" t="s">
        <v>57</v>
      </c>
      <c r="D370" t="s">
        <v>75</v>
      </c>
      <c r="E370">
        <v>1</v>
      </c>
      <c r="F370" t="s">
        <v>53</v>
      </c>
      <c r="G370" t="s">
        <v>16</v>
      </c>
      <c r="H370">
        <v>9.1</v>
      </c>
      <c r="I370">
        <v>1000</v>
      </c>
      <c r="J370">
        <v>1000</v>
      </c>
      <c r="K370">
        <v>0</v>
      </c>
      <c r="L370">
        <v>1</v>
      </c>
      <c r="M370" t="s">
        <v>55</v>
      </c>
      <c r="N370">
        <v>0</v>
      </c>
      <c r="O370">
        <v>0.1</v>
      </c>
      <c r="P370">
        <v>0.5</v>
      </c>
      <c r="Q370" s="4">
        <v>0.04</v>
      </c>
      <c r="R370">
        <v>180</v>
      </c>
      <c r="S370">
        <v>90</v>
      </c>
      <c r="T370">
        <v>90</v>
      </c>
      <c r="U370">
        <v>60</v>
      </c>
      <c r="V370">
        <v>60</v>
      </c>
      <c r="W370">
        <v>0</v>
      </c>
      <c r="X370">
        <v>-1</v>
      </c>
    </row>
    <row r="371" spans="1:24">
      <c r="A371">
        <v>16722</v>
      </c>
      <c r="B371">
        <v>13343</v>
      </c>
      <c r="C371" t="s">
        <v>57</v>
      </c>
      <c r="D371" t="s">
        <v>76</v>
      </c>
      <c r="E371">
        <v>1</v>
      </c>
      <c r="F371" t="s">
        <v>53</v>
      </c>
      <c r="G371" t="s">
        <v>16</v>
      </c>
      <c r="H371">
        <v>9.1</v>
      </c>
      <c r="I371">
        <v>1000</v>
      </c>
      <c r="J371">
        <v>1000</v>
      </c>
      <c r="K371">
        <v>0</v>
      </c>
      <c r="L371">
        <v>1</v>
      </c>
      <c r="M371" t="s">
        <v>55</v>
      </c>
      <c r="N371">
        <v>0</v>
      </c>
      <c r="O371">
        <v>0.1</v>
      </c>
      <c r="P371">
        <v>0.5</v>
      </c>
      <c r="Q371" s="4">
        <v>0.04</v>
      </c>
      <c r="R371">
        <v>180</v>
      </c>
      <c r="S371">
        <v>90</v>
      </c>
      <c r="T371">
        <v>90</v>
      </c>
      <c r="U371">
        <v>60</v>
      </c>
      <c r="V371">
        <v>60</v>
      </c>
      <c r="W371">
        <v>0</v>
      </c>
      <c r="X371">
        <v>-1</v>
      </c>
    </row>
    <row r="372" spans="1:24">
      <c r="A372">
        <v>16722</v>
      </c>
      <c r="B372">
        <v>13351</v>
      </c>
      <c r="C372" t="s">
        <v>57</v>
      </c>
      <c r="D372" t="s">
        <v>77</v>
      </c>
      <c r="E372">
        <v>1</v>
      </c>
      <c r="F372" t="s">
        <v>53</v>
      </c>
      <c r="G372" t="s">
        <v>16</v>
      </c>
      <c r="H372">
        <v>9.1</v>
      </c>
      <c r="I372">
        <v>1000</v>
      </c>
      <c r="J372">
        <v>1000</v>
      </c>
      <c r="K372">
        <v>0</v>
      </c>
      <c r="L372">
        <v>1</v>
      </c>
      <c r="M372" t="s">
        <v>55</v>
      </c>
      <c r="N372">
        <v>0</v>
      </c>
      <c r="O372">
        <v>0.1</v>
      </c>
      <c r="P372">
        <v>0.5</v>
      </c>
      <c r="Q372" s="4">
        <v>0.04</v>
      </c>
      <c r="R372">
        <v>180</v>
      </c>
      <c r="S372">
        <v>90</v>
      </c>
      <c r="T372">
        <v>90</v>
      </c>
      <c r="U372">
        <v>60</v>
      </c>
      <c r="V372">
        <v>60</v>
      </c>
      <c r="W372">
        <v>0</v>
      </c>
      <c r="X372">
        <v>-1</v>
      </c>
    </row>
    <row r="373" spans="1:24">
      <c r="A373">
        <v>16723</v>
      </c>
      <c r="B373">
        <v>13336</v>
      </c>
      <c r="C373" t="s">
        <v>57</v>
      </c>
      <c r="D373" t="s">
        <v>75</v>
      </c>
      <c r="E373">
        <v>1</v>
      </c>
      <c r="F373" t="s">
        <v>53</v>
      </c>
      <c r="G373" t="s">
        <v>16</v>
      </c>
      <c r="H373">
        <v>9.1</v>
      </c>
      <c r="I373">
        <v>1000</v>
      </c>
      <c r="J373">
        <v>1000</v>
      </c>
      <c r="K373">
        <v>0</v>
      </c>
      <c r="L373">
        <v>1</v>
      </c>
      <c r="M373" t="s">
        <v>55</v>
      </c>
      <c r="N373">
        <v>0</v>
      </c>
      <c r="O373">
        <v>0.1</v>
      </c>
      <c r="P373">
        <v>0.5</v>
      </c>
      <c r="Q373" s="4">
        <v>0.04</v>
      </c>
      <c r="R373">
        <v>180</v>
      </c>
      <c r="S373">
        <v>90</v>
      </c>
      <c r="T373">
        <v>90</v>
      </c>
      <c r="U373">
        <v>60</v>
      </c>
      <c r="V373">
        <v>60</v>
      </c>
      <c r="W373">
        <v>0</v>
      </c>
      <c r="X373">
        <v>-1</v>
      </c>
    </row>
    <row r="374" spans="1:24">
      <c r="A374">
        <v>16723</v>
      </c>
      <c r="B374">
        <v>13344</v>
      </c>
      <c r="C374" t="s">
        <v>57</v>
      </c>
      <c r="D374" t="s">
        <v>76</v>
      </c>
      <c r="E374">
        <v>1</v>
      </c>
      <c r="F374" t="s">
        <v>53</v>
      </c>
      <c r="G374" t="s">
        <v>16</v>
      </c>
      <c r="H374">
        <v>9.1</v>
      </c>
      <c r="I374">
        <v>1000</v>
      </c>
      <c r="J374">
        <v>1000</v>
      </c>
      <c r="K374">
        <v>0</v>
      </c>
      <c r="L374">
        <v>1</v>
      </c>
      <c r="M374" t="s">
        <v>55</v>
      </c>
      <c r="N374">
        <v>0</v>
      </c>
      <c r="O374">
        <v>0.1</v>
      </c>
      <c r="P374">
        <v>0.5</v>
      </c>
      <c r="Q374" s="4">
        <v>0.04</v>
      </c>
      <c r="R374">
        <v>180</v>
      </c>
      <c r="S374">
        <v>90</v>
      </c>
      <c r="T374">
        <v>90</v>
      </c>
      <c r="U374">
        <v>60</v>
      </c>
      <c r="V374">
        <v>60</v>
      </c>
      <c r="W374">
        <v>0</v>
      </c>
      <c r="X374">
        <v>-1</v>
      </c>
    </row>
    <row r="375" spans="1:24">
      <c r="A375">
        <v>16723</v>
      </c>
      <c r="B375">
        <v>13352</v>
      </c>
      <c r="C375" t="s">
        <v>57</v>
      </c>
      <c r="D375" t="s">
        <v>77</v>
      </c>
      <c r="E375">
        <v>1</v>
      </c>
      <c r="F375" t="s">
        <v>53</v>
      </c>
      <c r="G375" t="s">
        <v>16</v>
      </c>
      <c r="H375">
        <v>9.1</v>
      </c>
      <c r="I375">
        <v>1000</v>
      </c>
      <c r="J375">
        <v>1000</v>
      </c>
      <c r="K375">
        <v>0</v>
      </c>
      <c r="L375">
        <v>1</v>
      </c>
      <c r="M375" t="s">
        <v>55</v>
      </c>
      <c r="N375">
        <v>0</v>
      </c>
      <c r="O375">
        <v>0.1</v>
      </c>
      <c r="P375">
        <v>0.5</v>
      </c>
      <c r="Q375" s="4">
        <v>0.04</v>
      </c>
      <c r="R375">
        <v>180</v>
      </c>
      <c r="S375">
        <v>90</v>
      </c>
      <c r="T375">
        <v>90</v>
      </c>
      <c r="U375">
        <v>60</v>
      </c>
      <c r="V375">
        <v>60</v>
      </c>
      <c r="W375">
        <v>0</v>
      </c>
      <c r="X375">
        <v>-1</v>
      </c>
    </row>
    <row r="376" spans="1:24">
      <c r="A376">
        <v>16724</v>
      </c>
      <c r="B376">
        <v>13337</v>
      </c>
      <c r="C376" t="s">
        <v>57</v>
      </c>
      <c r="D376" t="s">
        <v>75</v>
      </c>
      <c r="E376">
        <v>1</v>
      </c>
      <c r="F376" t="s">
        <v>53</v>
      </c>
      <c r="G376" t="s">
        <v>16</v>
      </c>
      <c r="H376">
        <v>9.1</v>
      </c>
      <c r="I376">
        <v>1000</v>
      </c>
      <c r="J376">
        <v>1000</v>
      </c>
      <c r="K376">
        <v>0</v>
      </c>
      <c r="L376">
        <v>1</v>
      </c>
      <c r="M376" t="s">
        <v>55</v>
      </c>
      <c r="N376">
        <v>0</v>
      </c>
      <c r="O376">
        <v>0.1</v>
      </c>
      <c r="P376">
        <v>0.5</v>
      </c>
      <c r="Q376" s="4">
        <v>0.04</v>
      </c>
      <c r="R376">
        <v>180</v>
      </c>
      <c r="S376">
        <v>90</v>
      </c>
      <c r="T376">
        <v>90</v>
      </c>
      <c r="U376">
        <v>60</v>
      </c>
      <c r="V376">
        <v>60</v>
      </c>
      <c r="W376">
        <v>0</v>
      </c>
      <c r="X376">
        <v>-1</v>
      </c>
    </row>
    <row r="377" spans="1:24">
      <c r="A377">
        <v>16724</v>
      </c>
      <c r="B377">
        <v>13345</v>
      </c>
      <c r="C377" t="s">
        <v>57</v>
      </c>
      <c r="D377" t="s">
        <v>76</v>
      </c>
      <c r="E377">
        <v>1</v>
      </c>
      <c r="F377" t="s">
        <v>53</v>
      </c>
      <c r="G377" t="s">
        <v>16</v>
      </c>
      <c r="H377">
        <v>9.1</v>
      </c>
      <c r="I377">
        <v>1000</v>
      </c>
      <c r="J377">
        <v>1000</v>
      </c>
      <c r="K377">
        <v>0</v>
      </c>
      <c r="L377">
        <v>1</v>
      </c>
      <c r="M377" t="s">
        <v>55</v>
      </c>
      <c r="N377">
        <v>0</v>
      </c>
      <c r="O377">
        <v>0.1</v>
      </c>
      <c r="P377">
        <v>0.5</v>
      </c>
      <c r="Q377" s="4">
        <v>0.04</v>
      </c>
      <c r="R377">
        <v>180</v>
      </c>
      <c r="S377">
        <v>90</v>
      </c>
      <c r="T377">
        <v>90</v>
      </c>
      <c r="U377">
        <v>60</v>
      </c>
      <c r="V377">
        <v>60</v>
      </c>
      <c r="W377">
        <v>0</v>
      </c>
      <c r="X377">
        <v>-1</v>
      </c>
    </row>
    <row r="378" spans="1:24">
      <c r="A378">
        <v>16724</v>
      </c>
      <c r="B378">
        <v>13353</v>
      </c>
      <c r="C378" t="s">
        <v>57</v>
      </c>
      <c r="D378" t="s">
        <v>77</v>
      </c>
      <c r="E378">
        <v>1</v>
      </c>
      <c r="F378" t="s">
        <v>53</v>
      </c>
      <c r="G378" t="s">
        <v>16</v>
      </c>
      <c r="H378">
        <v>9.1</v>
      </c>
      <c r="I378">
        <v>1000</v>
      </c>
      <c r="J378">
        <v>1000</v>
      </c>
      <c r="K378">
        <v>0</v>
      </c>
      <c r="L378">
        <v>1</v>
      </c>
      <c r="M378" t="s">
        <v>55</v>
      </c>
      <c r="N378">
        <v>0</v>
      </c>
      <c r="O378">
        <v>0.1</v>
      </c>
      <c r="P378">
        <v>0.5</v>
      </c>
      <c r="Q378" s="4">
        <v>0.04</v>
      </c>
      <c r="R378">
        <v>180</v>
      </c>
      <c r="S378">
        <v>90</v>
      </c>
      <c r="T378">
        <v>90</v>
      </c>
      <c r="U378">
        <v>60</v>
      </c>
      <c r="V378">
        <v>60</v>
      </c>
      <c r="W378">
        <v>0</v>
      </c>
      <c r="X378">
        <v>-1</v>
      </c>
    </row>
    <row r="379" spans="1:24">
      <c r="A379">
        <v>16725</v>
      </c>
      <c r="B379">
        <v>13357</v>
      </c>
      <c r="C379" t="s">
        <v>57</v>
      </c>
      <c r="D379" t="s">
        <v>75</v>
      </c>
      <c r="E379">
        <v>1</v>
      </c>
      <c r="F379" t="s">
        <v>53</v>
      </c>
      <c r="G379" t="s">
        <v>16</v>
      </c>
      <c r="H379">
        <v>9.1</v>
      </c>
      <c r="I379">
        <v>1000</v>
      </c>
      <c r="J379">
        <v>1000</v>
      </c>
      <c r="K379">
        <v>0</v>
      </c>
      <c r="L379">
        <v>1</v>
      </c>
      <c r="M379" t="s">
        <v>55</v>
      </c>
      <c r="N379">
        <v>0</v>
      </c>
      <c r="O379">
        <v>0.1</v>
      </c>
      <c r="P379">
        <v>0.5</v>
      </c>
      <c r="Q379" s="4">
        <v>0.04</v>
      </c>
      <c r="R379">
        <v>180</v>
      </c>
      <c r="S379">
        <v>90</v>
      </c>
      <c r="T379">
        <v>90</v>
      </c>
      <c r="U379">
        <v>60</v>
      </c>
      <c r="V379">
        <v>60</v>
      </c>
      <c r="W379">
        <v>0</v>
      </c>
      <c r="X379">
        <v>-1</v>
      </c>
    </row>
    <row r="380" spans="1:24">
      <c r="A380">
        <v>16725</v>
      </c>
      <c r="B380">
        <v>13358</v>
      </c>
      <c r="C380" t="s">
        <v>57</v>
      </c>
      <c r="D380" t="s">
        <v>76</v>
      </c>
      <c r="E380">
        <v>1</v>
      </c>
      <c r="F380" t="s">
        <v>53</v>
      </c>
      <c r="G380" t="s">
        <v>16</v>
      </c>
      <c r="H380">
        <v>9.1</v>
      </c>
      <c r="I380">
        <v>1000</v>
      </c>
      <c r="J380">
        <v>1000</v>
      </c>
      <c r="K380">
        <v>0</v>
      </c>
      <c r="L380">
        <v>1</v>
      </c>
      <c r="M380" t="s">
        <v>55</v>
      </c>
      <c r="N380">
        <v>0</v>
      </c>
      <c r="O380">
        <v>0.1</v>
      </c>
      <c r="P380">
        <v>0.5</v>
      </c>
      <c r="Q380" s="4">
        <v>0.04</v>
      </c>
      <c r="R380">
        <v>180</v>
      </c>
      <c r="S380">
        <v>90</v>
      </c>
      <c r="T380">
        <v>90</v>
      </c>
      <c r="U380">
        <v>60</v>
      </c>
      <c r="V380">
        <v>60</v>
      </c>
      <c r="W380">
        <v>0</v>
      </c>
      <c r="X380">
        <v>-1</v>
      </c>
    </row>
    <row r="381" spans="1:24">
      <c r="A381">
        <v>16725</v>
      </c>
      <c r="B381">
        <v>13359</v>
      </c>
      <c r="C381" t="s">
        <v>57</v>
      </c>
      <c r="D381" t="s">
        <v>77</v>
      </c>
      <c r="E381">
        <v>1</v>
      </c>
      <c r="F381" t="s">
        <v>53</v>
      </c>
      <c r="G381" t="s">
        <v>16</v>
      </c>
      <c r="H381">
        <v>9.1</v>
      </c>
      <c r="I381">
        <v>1000</v>
      </c>
      <c r="J381">
        <v>1000</v>
      </c>
      <c r="K381">
        <v>0</v>
      </c>
      <c r="L381">
        <v>1</v>
      </c>
      <c r="M381" t="s">
        <v>55</v>
      </c>
      <c r="N381">
        <v>0</v>
      </c>
      <c r="O381">
        <v>0.1</v>
      </c>
      <c r="P381">
        <v>0.5</v>
      </c>
      <c r="Q381" s="4">
        <v>0.04</v>
      </c>
      <c r="R381">
        <v>180</v>
      </c>
      <c r="S381">
        <v>90</v>
      </c>
      <c r="T381">
        <v>90</v>
      </c>
      <c r="U381">
        <v>60</v>
      </c>
      <c r="V381">
        <v>60</v>
      </c>
      <c r="W381">
        <v>0</v>
      </c>
      <c r="X381">
        <v>-1</v>
      </c>
    </row>
    <row r="382" spans="1:24">
      <c r="A382">
        <v>16762</v>
      </c>
      <c r="B382">
        <v>13649</v>
      </c>
      <c r="C382" t="s">
        <v>57</v>
      </c>
      <c r="D382" t="s">
        <v>154</v>
      </c>
      <c r="E382">
        <v>1</v>
      </c>
      <c r="F382" t="s">
        <v>53</v>
      </c>
      <c r="G382" t="s">
        <v>16</v>
      </c>
      <c r="H382">
        <v>9.1</v>
      </c>
      <c r="I382">
        <v>1000</v>
      </c>
      <c r="J382">
        <v>1000</v>
      </c>
      <c r="K382">
        <v>0</v>
      </c>
      <c r="L382">
        <v>1</v>
      </c>
      <c r="M382" t="s">
        <v>55</v>
      </c>
      <c r="N382">
        <v>0</v>
      </c>
      <c r="O382">
        <v>0.1</v>
      </c>
      <c r="P382">
        <v>0.5</v>
      </c>
      <c r="Q382" s="4">
        <v>0.04</v>
      </c>
      <c r="R382">
        <v>180</v>
      </c>
      <c r="S382">
        <v>90</v>
      </c>
      <c r="T382">
        <v>90</v>
      </c>
      <c r="U382">
        <v>60</v>
      </c>
      <c r="V382">
        <v>60</v>
      </c>
      <c r="W382">
        <v>0</v>
      </c>
      <c r="X382">
        <v>-1</v>
      </c>
    </row>
    <row r="383" spans="1:24">
      <c r="A383">
        <v>16762</v>
      </c>
      <c r="B383">
        <v>13650</v>
      </c>
      <c r="C383" t="s">
        <v>57</v>
      </c>
      <c r="D383" t="s">
        <v>155</v>
      </c>
      <c r="E383">
        <v>1</v>
      </c>
      <c r="F383" t="s">
        <v>53</v>
      </c>
      <c r="G383" t="s">
        <v>16</v>
      </c>
      <c r="H383">
        <v>9.1</v>
      </c>
      <c r="I383">
        <v>1000</v>
      </c>
      <c r="J383">
        <v>1000</v>
      </c>
      <c r="K383">
        <v>0</v>
      </c>
      <c r="L383">
        <v>1</v>
      </c>
      <c r="M383" t="s">
        <v>55</v>
      </c>
      <c r="N383">
        <v>0</v>
      </c>
      <c r="O383">
        <v>0.1</v>
      </c>
      <c r="P383">
        <v>0.5</v>
      </c>
      <c r="Q383" s="4">
        <v>0.04</v>
      </c>
      <c r="R383">
        <v>180</v>
      </c>
      <c r="S383">
        <v>90</v>
      </c>
      <c r="T383">
        <v>90</v>
      </c>
      <c r="U383">
        <v>60</v>
      </c>
      <c r="V383">
        <v>60</v>
      </c>
      <c r="W383">
        <v>0</v>
      </c>
      <c r="X383">
        <v>-1</v>
      </c>
    </row>
    <row r="384" spans="1:24">
      <c r="A384">
        <v>16762</v>
      </c>
      <c r="B384">
        <v>13651</v>
      </c>
      <c r="C384" t="s">
        <v>57</v>
      </c>
      <c r="D384" t="s">
        <v>156</v>
      </c>
      <c r="E384">
        <v>1</v>
      </c>
      <c r="F384" t="s">
        <v>53</v>
      </c>
      <c r="G384" t="s">
        <v>16</v>
      </c>
      <c r="H384">
        <v>9.1</v>
      </c>
      <c r="I384">
        <v>1000</v>
      </c>
      <c r="J384">
        <v>1000</v>
      </c>
      <c r="K384">
        <v>0</v>
      </c>
      <c r="L384">
        <v>1</v>
      </c>
      <c r="M384" t="s">
        <v>55</v>
      </c>
      <c r="N384">
        <v>0</v>
      </c>
      <c r="O384">
        <v>0.1</v>
      </c>
      <c r="P384">
        <v>0.5</v>
      </c>
      <c r="Q384" s="4">
        <v>0.04</v>
      </c>
      <c r="R384">
        <v>180</v>
      </c>
      <c r="S384">
        <v>90</v>
      </c>
      <c r="T384">
        <v>90</v>
      </c>
      <c r="U384">
        <v>60</v>
      </c>
      <c r="V384">
        <v>60</v>
      </c>
      <c r="W384">
        <v>0</v>
      </c>
      <c r="X384">
        <v>-1</v>
      </c>
    </row>
    <row r="385" spans="1:24">
      <c r="A385">
        <v>16763</v>
      </c>
      <c r="B385">
        <v>13655</v>
      </c>
      <c r="C385" t="s">
        <v>57</v>
      </c>
      <c r="D385" t="s">
        <v>160</v>
      </c>
      <c r="E385">
        <v>1</v>
      </c>
      <c r="F385" t="s">
        <v>53</v>
      </c>
      <c r="G385" t="s">
        <v>16</v>
      </c>
      <c r="H385">
        <v>9.1</v>
      </c>
      <c r="I385">
        <v>1000</v>
      </c>
      <c r="J385">
        <v>1000</v>
      </c>
      <c r="K385">
        <v>0</v>
      </c>
      <c r="L385">
        <v>1</v>
      </c>
      <c r="M385" t="s">
        <v>55</v>
      </c>
      <c r="N385">
        <v>0</v>
      </c>
      <c r="O385">
        <v>0.1</v>
      </c>
      <c r="P385">
        <v>0.5</v>
      </c>
      <c r="Q385" s="4">
        <v>0.04</v>
      </c>
      <c r="R385">
        <v>180</v>
      </c>
      <c r="S385">
        <v>90</v>
      </c>
      <c r="T385">
        <v>90</v>
      </c>
      <c r="U385">
        <v>60</v>
      </c>
      <c r="V385">
        <v>60</v>
      </c>
      <c r="W385">
        <v>0</v>
      </c>
      <c r="X385">
        <v>-1</v>
      </c>
    </row>
    <row r="386" spans="1:24">
      <c r="A386">
        <v>16763</v>
      </c>
      <c r="B386">
        <v>13656</v>
      </c>
      <c r="C386" t="s">
        <v>57</v>
      </c>
      <c r="D386" t="s">
        <v>161</v>
      </c>
      <c r="E386">
        <v>1</v>
      </c>
      <c r="F386" t="s">
        <v>53</v>
      </c>
      <c r="G386" t="s">
        <v>16</v>
      </c>
      <c r="H386">
        <v>9.1</v>
      </c>
      <c r="I386">
        <v>1000</v>
      </c>
      <c r="J386">
        <v>1000</v>
      </c>
      <c r="K386">
        <v>0</v>
      </c>
      <c r="L386">
        <v>1</v>
      </c>
      <c r="M386" t="s">
        <v>55</v>
      </c>
      <c r="N386">
        <v>0</v>
      </c>
      <c r="O386">
        <v>0.1</v>
      </c>
      <c r="P386">
        <v>0.5</v>
      </c>
      <c r="Q386" s="4">
        <v>0.04</v>
      </c>
      <c r="R386">
        <v>180</v>
      </c>
      <c r="S386">
        <v>90</v>
      </c>
      <c r="T386">
        <v>90</v>
      </c>
      <c r="U386">
        <v>60</v>
      </c>
      <c r="V386">
        <v>60</v>
      </c>
      <c r="W386">
        <v>0</v>
      </c>
      <c r="X386">
        <v>-1</v>
      </c>
    </row>
    <row r="387" spans="1:24">
      <c r="A387">
        <v>16763</v>
      </c>
      <c r="B387">
        <v>13657</v>
      </c>
      <c r="C387" t="s">
        <v>57</v>
      </c>
      <c r="D387" t="s">
        <v>162</v>
      </c>
      <c r="E387">
        <v>1</v>
      </c>
      <c r="F387" t="s">
        <v>53</v>
      </c>
      <c r="G387" t="s">
        <v>16</v>
      </c>
      <c r="H387">
        <v>9.1</v>
      </c>
      <c r="I387">
        <v>1000</v>
      </c>
      <c r="J387">
        <v>1000</v>
      </c>
      <c r="K387">
        <v>0</v>
      </c>
      <c r="L387">
        <v>1</v>
      </c>
      <c r="M387" t="s">
        <v>55</v>
      </c>
      <c r="N387">
        <v>0</v>
      </c>
      <c r="O387">
        <v>0.1</v>
      </c>
      <c r="P387">
        <v>0.5</v>
      </c>
      <c r="Q387" s="4">
        <v>0.04</v>
      </c>
      <c r="R387">
        <v>180</v>
      </c>
      <c r="S387">
        <v>90</v>
      </c>
      <c r="T387">
        <v>90</v>
      </c>
      <c r="U387">
        <v>60</v>
      </c>
      <c r="V387">
        <v>60</v>
      </c>
      <c r="W387">
        <v>0</v>
      </c>
      <c r="X387">
        <v>-1</v>
      </c>
    </row>
    <row r="388" spans="1:24">
      <c r="A388">
        <v>16764</v>
      </c>
      <c r="B388">
        <v>13640</v>
      </c>
      <c r="C388" t="s">
        <v>57</v>
      </c>
      <c r="D388" t="s">
        <v>166</v>
      </c>
      <c r="E388">
        <v>1</v>
      </c>
      <c r="F388" t="s">
        <v>53</v>
      </c>
      <c r="G388" t="s">
        <v>16</v>
      </c>
      <c r="H388">
        <v>9.1</v>
      </c>
      <c r="I388">
        <v>1000</v>
      </c>
      <c r="J388">
        <v>1000</v>
      </c>
      <c r="K388">
        <v>0</v>
      </c>
      <c r="L388">
        <v>1</v>
      </c>
      <c r="M388" t="s">
        <v>55</v>
      </c>
      <c r="N388">
        <v>0</v>
      </c>
      <c r="O388">
        <v>0.1</v>
      </c>
      <c r="P388">
        <v>0.5</v>
      </c>
      <c r="Q388" s="4">
        <v>0.04</v>
      </c>
      <c r="R388">
        <v>180</v>
      </c>
      <c r="S388">
        <v>90</v>
      </c>
      <c r="T388">
        <v>90</v>
      </c>
      <c r="U388">
        <v>60</v>
      </c>
      <c r="V388">
        <v>60</v>
      </c>
      <c r="W388">
        <v>0</v>
      </c>
      <c r="X388">
        <v>-1</v>
      </c>
    </row>
    <row r="389" spans="1:24">
      <c r="A389">
        <v>16764</v>
      </c>
      <c r="B389">
        <v>13641</v>
      </c>
      <c r="C389" t="s">
        <v>57</v>
      </c>
      <c r="D389" t="s">
        <v>167</v>
      </c>
      <c r="E389">
        <v>1</v>
      </c>
      <c r="F389" t="s">
        <v>53</v>
      </c>
      <c r="G389" t="s">
        <v>16</v>
      </c>
      <c r="H389">
        <v>9.1</v>
      </c>
      <c r="I389">
        <v>1000</v>
      </c>
      <c r="J389">
        <v>1000</v>
      </c>
      <c r="K389">
        <v>0</v>
      </c>
      <c r="L389">
        <v>1</v>
      </c>
      <c r="M389" t="s">
        <v>55</v>
      </c>
      <c r="N389">
        <v>0</v>
      </c>
      <c r="O389">
        <v>0.1</v>
      </c>
      <c r="P389">
        <v>0.5</v>
      </c>
      <c r="Q389" s="4">
        <v>0.04</v>
      </c>
      <c r="R389">
        <v>180</v>
      </c>
      <c r="S389">
        <v>90</v>
      </c>
      <c r="T389">
        <v>90</v>
      </c>
      <c r="U389">
        <v>60</v>
      </c>
      <c r="V389">
        <v>60</v>
      </c>
      <c r="W389">
        <v>0</v>
      </c>
      <c r="X389">
        <v>-1</v>
      </c>
    </row>
    <row r="390" spans="1:24">
      <c r="A390">
        <v>16764</v>
      </c>
      <c r="B390">
        <v>13642</v>
      </c>
      <c r="C390" t="s">
        <v>57</v>
      </c>
      <c r="D390" t="s">
        <v>168</v>
      </c>
      <c r="E390">
        <v>1</v>
      </c>
      <c r="F390" t="s">
        <v>53</v>
      </c>
      <c r="G390" t="s">
        <v>16</v>
      </c>
      <c r="H390">
        <v>9.1</v>
      </c>
      <c r="I390">
        <v>1000</v>
      </c>
      <c r="J390">
        <v>1000</v>
      </c>
      <c r="K390">
        <v>0</v>
      </c>
      <c r="L390">
        <v>1</v>
      </c>
      <c r="M390" t="s">
        <v>55</v>
      </c>
      <c r="N390">
        <v>0</v>
      </c>
      <c r="O390">
        <v>0.1</v>
      </c>
      <c r="P390">
        <v>0.5</v>
      </c>
      <c r="Q390" s="4">
        <v>0.04</v>
      </c>
      <c r="R390">
        <v>180</v>
      </c>
      <c r="S390">
        <v>90</v>
      </c>
      <c r="T390">
        <v>90</v>
      </c>
      <c r="U390">
        <v>60</v>
      </c>
      <c r="V390">
        <v>60</v>
      </c>
      <c r="W390">
        <v>0</v>
      </c>
      <c r="X390">
        <v>-1</v>
      </c>
    </row>
    <row r="391" spans="1:24">
      <c r="A391">
        <v>16773</v>
      </c>
      <c r="B391">
        <v>13654</v>
      </c>
      <c r="C391" t="s">
        <v>57</v>
      </c>
      <c r="D391" t="s">
        <v>160</v>
      </c>
      <c r="E391">
        <v>1</v>
      </c>
      <c r="F391" t="s">
        <v>53</v>
      </c>
      <c r="G391" t="s">
        <v>16</v>
      </c>
      <c r="H391">
        <v>9.1</v>
      </c>
      <c r="I391">
        <v>1000</v>
      </c>
      <c r="J391">
        <v>1000</v>
      </c>
      <c r="K391">
        <v>0</v>
      </c>
      <c r="L391">
        <v>1</v>
      </c>
      <c r="M391" t="s">
        <v>55</v>
      </c>
      <c r="N391">
        <v>0</v>
      </c>
      <c r="O391">
        <v>0.1</v>
      </c>
      <c r="P391">
        <v>0.5</v>
      </c>
      <c r="Q391" s="4">
        <v>0.04</v>
      </c>
      <c r="R391">
        <v>180</v>
      </c>
      <c r="S391">
        <v>90</v>
      </c>
      <c r="T391">
        <v>90</v>
      </c>
      <c r="U391">
        <v>60</v>
      </c>
      <c r="V391">
        <v>60</v>
      </c>
      <c r="W391">
        <v>0</v>
      </c>
      <c r="X39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SpaghettiNT1</vt:lpstr>
      <vt:lpstr>CombinedGM</vt:lpstr>
      <vt:lpstr>BatchCV</vt:lpstr>
      <vt:lpstr>Summary GM Loads</vt:lpstr>
      <vt:lpstr>CleanedDataGMONLY_NoDuplicates</vt:lpstr>
      <vt:lpstr>Sheet3</vt:lpstr>
      <vt:lpstr>Sheet2</vt:lpstr>
      <vt:lpstr>20220408CompleteRawData</vt:lpstr>
      <vt:lpstr>RawClassifier Inputs</vt:lpstr>
      <vt:lpstr>Raw data Plasma</vt:lpstr>
      <vt:lpstr>Worksheet</vt:lpstr>
      <vt:lpstr>Analyzed</vt:lpstr>
      <vt:lpstr>Simplified</vt:lpstr>
      <vt:lpstr>Plasma BAmy Compiled data</vt:lpstr>
      <vt:lpstr>Plasma BAmy Brief analysis</vt:lpstr>
      <vt:lpstr>Plasma NT1 summary R123456</vt:lpstr>
      <vt:lpstr>MatchedPlasmaNT1</vt:lpstr>
      <vt:lpstr>'Plasma NT1 summary R123456'!Print_Area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Pascual</dc:creator>
  <cp:lastModifiedBy>Jesse Pascual</cp:lastModifiedBy>
  <dcterms:created xsi:type="dcterms:W3CDTF">2022-04-08T22:06:07Z</dcterms:created>
  <dcterms:modified xsi:type="dcterms:W3CDTF">2022-05-10T16:30:13Z</dcterms:modified>
</cp:coreProperties>
</file>